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14757785\Downloads\"/>
    </mc:Choice>
  </mc:AlternateContent>
  <bookViews>
    <workbookView xWindow="0" yWindow="0" windowWidth="24000" windowHeight="9630" tabRatio="504"/>
  </bookViews>
  <sheets>
    <sheet name="Vigentes" sheetId="1" r:id="rId1"/>
  </sheets>
  <definedNames>
    <definedName name="_xlnm._FilterDatabase" localSheetId="0" hidden="1">Vigentes!$A$1:$P$16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 l="1"/>
  <c r="O6" i="1"/>
  <c r="L6" i="1"/>
  <c r="O10" i="1"/>
  <c r="P10" i="1"/>
  <c r="L10" i="1"/>
  <c r="O16" i="1"/>
  <c r="P16" i="1"/>
  <c r="L16" i="1"/>
  <c r="L4" i="1"/>
  <c r="O4" i="1"/>
  <c r="P4" i="1"/>
  <c r="O9" i="1"/>
  <c r="P9" i="1"/>
  <c r="L9" i="1"/>
  <c r="O15" i="1"/>
  <c r="P15" i="1"/>
  <c r="O14" i="1"/>
  <c r="P14" i="1"/>
  <c r="L14" i="1"/>
  <c r="O3" i="1"/>
  <c r="P3" i="1"/>
  <c r="L3" i="1"/>
  <c r="P8" i="1"/>
  <c r="O8" i="1"/>
  <c r="L8" i="1"/>
  <c r="O2" i="1"/>
  <c r="P2" i="1"/>
  <c r="L2" i="1"/>
  <c r="L13" i="1"/>
  <c r="O13" i="1"/>
  <c r="P13" i="1"/>
  <c r="L7" i="1"/>
  <c r="L5" i="1"/>
  <c r="L11" i="1"/>
  <c r="L12" i="1"/>
  <c r="P5" i="1"/>
  <c r="O5" i="1"/>
  <c r="O11" i="1"/>
  <c r="P11" i="1"/>
  <c r="O7" i="1"/>
  <c r="P7" i="1"/>
  <c r="O12" i="1"/>
  <c r="P12" i="1"/>
</calcChain>
</file>

<file path=xl/sharedStrings.xml><?xml version="1.0" encoding="utf-8"?>
<sst xmlns="http://schemas.openxmlformats.org/spreadsheetml/2006/main" count="151" uniqueCount="120">
  <si>
    <t>CONTRATO Nº</t>
  </si>
  <si>
    <t>DOC. DO CONTRATO</t>
  </si>
  <si>
    <t>FORNECEDOR</t>
  </si>
  <si>
    <t>CNPJ / CPF</t>
  </si>
  <si>
    <t>SUBSECRETARIA</t>
  </si>
  <si>
    <t>DEMANDANTE</t>
  </si>
  <si>
    <t>DESCRIÇÃO DO OBJETO</t>
  </si>
  <si>
    <t>SEI</t>
  </si>
  <si>
    <t>VIGÊNCIA INICIAL</t>
  </si>
  <si>
    <t>VIGÊNCIA ATUAL</t>
  </si>
  <si>
    <t>Nº DE TERMOS ADITIVOS</t>
  </si>
  <si>
    <t>TEMPO DE VIGÊNCIA (MESES)</t>
  </si>
  <si>
    <t>VIGÊNCIA CONFORME CONTRATO</t>
  </si>
  <si>
    <t>POSSIBILIDADE DE PRORROGAÇÃO?</t>
  </si>
  <si>
    <t>DIAS P/ O VENCIMENTO</t>
  </si>
  <si>
    <t>ALERTA</t>
  </si>
  <si>
    <t>SIM</t>
  </si>
  <si>
    <t>NÃO</t>
  </si>
  <si>
    <t>SUBRAS</t>
  </si>
  <si>
    <t>SUBASS</t>
  </si>
  <si>
    <t>SES/DPMG</t>
  </si>
  <si>
    <t>DEFENSORIA PÚBLICA DO ESTADO DE MINAS GERAIS</t>
  </si>
  <si>
    <t>05.599.094/0001-80</t>
  </si>
  <si>
    <t>Diretoria de Regulação de Urgência e Emergência</t>
  </si>
  <si>
    <t>Acesso pela Defensoria Pública do Estado de Minas Gerais às informações referentes às solicitações de internações/transferências dos pacientes cadastrados no sistema informatizado de regulação estadual SUSfácilMG, inclusive dados pessoais sensíveis do paciente, conforme a Lei nº 13.709/2018 – Lei Geral de Proteção de Dados Pessoais (LGPD)</t>
  </si>
  <si>
    <t>1320.01.0005052/2023-67</t>
  </si>
  <si>
    <t>12 meses, podendo ser prorrogado por igual período - deve haver manifestação 60 dias antes
(vigência na data da assinatura)</t>
  </si>
  <si>
    <t>SES/MPF</t>
  </si>
  <si>
    <t>MINISTÉRIO  PÚBLICO  FEDERAL</t>
  </si>
  <si>
    <t>26.989.715/0016-99</t>
  </si>
  <si>
    <t>SUBREG</t>
  </si>
  <si>
    <t>Constitui objeto do presente Termo de Cooperação Técnica o acesso pelo Ministério Público Federal - MPF às informações referentes às solicitações de internações/transferências dos pacientes cadastrados no sistema informatizado de regulação estadual SUSfácilMG, inclusive dados pessoais sensíveis do paciente, conforme a Lei nº 13.709/2018 - Lei Geral de Proteção de Dados Pessoais (LGPD), ressalvados os dados que envolvam o direito à privacidade e à intimidade, que dependem necessariamente de autorização judicial.</t>
  </si>
  <si>
    <t>1320.01.0028799/2023-68</t>
  </si>
  <si>
    <t>12 meses, podendo ser prorrogado (não especifica limite, deve haver manifestação 60 dias antes do término da vigência)</t>
  </si>
  <si>
    <t>SUBVS</t>
  </si>
  <si>
    <t>SES/COSEMS</t>
  </si>
  <si>
    <t>Conselho de Secretarias Municipais de Saúde de Minas Gerais - COSEMS/MG</t>
  </si>
  <si>
    <t>42.766.519/0001-25</t>
  </si>
  <si>
    <t>GABINETE</t>
  </si>
  <si>
    <t>Gabinete</t>
  </si>
  <si>
    <t>Constitui objeto do presente instrumento a colaboração técnica entre os partícipes, visando a implementação de ações conjuntas no planejamento, coordenação, definição programática, divulgação, execução e prestação de contas do evento "Conexão Minas-Saúde" a ser realizado nos dias 04 e 05 de fevereiro de 2025, no Minas Centro, em Belo Horizonte.</t>
  </si>
  <si>
    <t>1320.01.0169153/2024-06</t>
  </si>
  <si>
    <t>12 meses, podendo ser prorrogado (não estabelece prazo máximo)</t>
  </si>
  <si>
    <t>001/2023</t>
  </si>
  <si>
    <t>ESCOLA DE SAÚDE PÚBLICA DO ESTADO DE MINAS GERAIS (ESP)
INSTITUTO FEDERAL DE EDUCAÇÃO, CIÊNCIA E TECNOLOGIA DE MINAS GERAIS (IFMG)</t>
  </si>
  <si>
    <t>08.715.327/0001-51
10.626.896/0001-72</t>
  </si>
  <si>
    <t>Diretoria de Promoção da Saúde</t>
  </si>
  <si>
    <t>O presente Acordo de Cooperação Técnica tem por objeto, na perspectiva da cooperação recíproca, o desenvolvimento de curso de qualificação de profissionais que atuam nos Pólos do Programa Academia da Saúde, em Minas Gerais, para a oferta de práticas corporais em Medicina Tradicional Chinesa (Tai Chi Chuan e Qi Gong)</t>
  </si>
  <si>
    <t>1540.01.0000436/2022-51</t>
  </si>
  <si>
    <t>36 meses, podendo ser prorrogado (não estabelece prazo máximo)</t>
  </si>
  <si>
    <t>SES/AGE</t>
  </si>
  <si>
    <t>ADVOCACIA-GERAL DO ESTADO DE MINAS GERAIS</t>
  </si>
  <si>
    <t>16.745.465/0001-01</t>
  </si>
  <si>
    <t>Diretoria de Regulação do Acesso de Urgência e Emergência</t>
  </si>
  <si>
    <t>Constitui objeto do presente Termo de Cooperação Técnica - TCT o acesso pela Advocacia-Geral do Estado de Minas Gerais às informações referentes às solicitações de internações/transferências dos pacientes cadastrados no sistema informatizado de regulação estadual SUSfácilMG, inclusive dados pessoais sensíveis do paciente, conforme a Lei nº 13.709/2018 – Lei Geral de Proteção de Dados Pessoais (LGPD).</t>
  </si>
  <si>
    <t>1080.01.0062407/2023-23</t>
  </si>
  <si>
    <t>001/2022</t>
  </si>
  <si>
    <t>MINISTÉRIO PÚBLICO DO ESTADO DE MINAS GERAIS</t>
  </si>
  <si>
    <t>20.971.057/0001-45</t>
  </si>
  <si>
    <t>Constitui objeto do presente Termo de Cooperação Técnica o acesso pelo Ministério Público do Estado de Minas Gerais - MPMG às informações referentes às solicitações de internações/transferências dos pacientes cadastrados no sistema informatizado de regulação estadual SUSfácilMG, inclusive dados pessoais sensíveis do paciente, conforme a Lei nº 13.709/2018 - Lei Geral de Proteção de Dados Pessoais (LGPD).</t>
  </si>
  <si>
    <t>1320.01.0023011/2021-83</t>
  </si>
  <si>
    <t>60 meses, não podendo ser prorrogado</t>
  </si>
  <si>
    <t>SES/UFMG</t>
  </si>
  <si>
    <t>UNIVERSIDADE FEDERAL DE MINAS GERAIS (UFMG)</t>
  </si>
  <si>
    <t>17.217.985/0001-04</t>
  </si>
  <si>
    <t>Superintendência de Regulação</t>
  </si>
  <si>
    <t>Transferência/compartilhamento de informações/dados sobre o fluxo de atendimentos hospitalares realizados no estado de Minas Gerais e informações técnicos entre as partes que a celebram,  a Faculdade de Ciencias Economicas da UFMG na área da Economia e a SES/MG com sua expertise em regulação de pedidos de atendimentos via SUS, de modo a viabilizar, em especial, pesquisa de cunho cientifico à base de dados do Sistema Estadual de Regulação Assistencial, constituída a partir do fluxo de atendimentos efetuados pela Urgência/Emergência do Sistema Único de Saúde (SUS) em Minas Gerais, e cujos resultados poderão ser aproveitados por ambas, no exercício das a6vidades que lhes cabem em consonância com as disposições da Lei Geral de Proteção de Dados Pessoais, instituída pela Lei 13.709/2018</t>
  </si>
  <si>
    <t>1320.01.0126509/2020-16</t>
  </si>
  <si>
    <t>24 meses, podendo ser prorrogado por até 60 meses</t>
  </si>
  <si>
    <t>SES/CRF</t>
  </si>
  <si>
    <t>CONSELHO REGIONAL DE FARMÁCIA DO ESTADO DE MINAS GERAIS</t>
  </si>
  <si>
    <t>17.203.837/0001-30</t>
  </si>
  <si>
    <t>Diretoria de Vigilância em Medicamentos e Congêneres</t>
  </si>
  <si>
    <t>O presente Termo de Cooperação Técnica, de interesse recíproco , tem por objeto o estabelecimento de base de cooperação técnico-científica entre as partes, no âmbito de suas respectivas áreas de atuação, com vistas à integração e conjugação de esforços em apoio à realização de cursos e eventos de interesse na capacitação do profissional farmacêutico, bem como servidores da secretaria estatual e das secretarias municipais de saúde do Estado de Minas Gerais.</t>
  </si>
  <si>
    <t>1320.01.0095198/2024-46</t>
  </si>
  <si>
    <t>2 anos, podendo ser prorrogado (não estabelece prazo máximo)</t>
  </si>
  <si>
    <t>SES/UFSJ/EBSERH</t>
  </si>
  <si>
    <t>UNIVERSIDADE FEDERAL DE SÃO JOÃO DEL-REI (UFSJ)
EMPRESA BRASILEIRA	DE SERVIÇOS  HOSPITALARES (Ebserh)</t>
  </si>
  <si>
    <t>21.186.804/0001-05
15.126.437/0001-43</t>
  </si>
  <si>
    <t>Coordenação de Hospitais Regionais</t>
  </si>
  <si>
    <t xml:space="preserve"> O presente Acordo de Cooperação Técnica tem por objeto a conjugação de esforços para a viabilização do Hospital Regional de Divinópolis e, em processo posterior a sua possível doação à Universidade Federal de São João del-Rei, sua gestão pela Ebserh, conforme especificações estabelecidas no plano de trabalho em anexo.</t>
  </si>
  <si>
    <t>1320.01.0108086/2024-09</t>
  </si>
  <si>
    <t>24 meses, podendo ser prorrogado por meio de termos aditivos</t>
  </si>
  <si>
    <t>GRUPO EPA – Engenharia de Proteção Ambiental Ltda</t>
  </si>
  <si>
    <t>48.045.090/0001-63</t>
  </si>
  <si>
    <t>Coordenação de Vigilância em Saúde</t>
  </si>
  <si>
    <t>Constitui objeto deste TERMO a cooperação mútua para o fornecimento dos dados brutos das análises de qualidade da água das soluções alternativas de abastecimento de águas monitoradas pela SES/MG na bacia do rio Paraopeba, ou seja, a listagem dos resultados para os padrões microbiológicos, físico-químicos e substâncias químicas que representam riscos à saúde, bem como suas respectivas localizações georreferenciadas.</t>
  </si>
  <si>
    <t>1320.01.0095033/2021-48</t>
  </si>
  <si>
    <t>CORPO DE BOMBEIROS MILITAR DE MINAS GERAIS</t>
  </si>
  <si>
    <t>03.389.126/0001-98</t>
  </si>
  <si>
    <t>Coordenação Estadual de Serviços Móveis de Urgência e Emergência</t>
  </si>
  <si>
    <t>Cooperação entre a SES/MG e o CBMMG na estruturação e funcionamento do projeto aeromédico no Estado de Minas Gerais para a prestação de Suporte Aéreo Avançado de Vida - SAAV/MG</t>
  </si>
  <si>
    <t>1320.01.0179730/2022-98</t>
  </si>
  <si>
    <t>UNIVERSIDADE FEDERAL DE ALFENAS - UNIFAL</t>
  </si>
  <si>
    <t>17.879.859/0001-15</t>
  </si>
  <si>
    <t>Coordenação de Saúde Bucal</t>
  </si>
  <si>
    <t>Cooperação entre as partes na área da saúde bucal e da odontologia, de acordo com o Plano de Trabalho de Desenvolvimento do Projeto Teleconsultoria em Estomatologia na Macrorregião de Saúde Sul do Estado de Minas Gerais, de autoria da UNIFAL, conforme constante no Anexo I do presente instrumento.</t>
  </si>
  <si>
    <t>1320.01.0159995/2022-25</t>
  </si>
  <si>
    <t>60 meses, podendo ser prorrogado (não estabelece prazo máximo)</t>
  </si>
  <si>
    <t>SES/INAFF</t>
  </si>
  <si>
    <t>INSTITUTO NACIONAL DE ASSISTÊNCIA FARMACÊUTICA E FARMACOECONOMIA</t>
  </si>
  <si>
    <t>27.984.968/0001-56</t>
  </si>
  <si>
    <t>Superintendência de Assistência Farmacêutica</t>
  </si>
  <si>
    <t>Cooperação entre as partes nas áreas de Assistência Farmacêutica, Atenção Farmacêutica, Economia da Saúde e Farmacoeconomia, Avaliação de Tecnologias em Saúde, Inovação e Gestão em Saúde de acordo com o Plano de Trabalho, conforme constante no Anexo I do presente instrumento.</t>
  </si>
  <si>
    <t>1320.01.0103556/2023-05</t>
  </si>
  <si>
    <t>60 meses</t>
  </si>
  <si>
    <t>SES/UFU</t>
  </si>
  <si>
    <t>UNIVERSIDADE FEDERAL DE UBERLÂNDIA</t>
  </si>
  <si>
    <t>25.648.387/0001-18</t>
  </si>
  <si>
    <t>Superintendência de Vigilância Sanitária</t>
  </si>
  <si>
    <t>Cooperação técnico-institucional entre a Universidade Federal de Uberlândia, por meio da Faculdade de Medicina Veterinária, e a Secretaria de Estado da Saúde, para viabilizar a atuação profissional do residente Médico Veterinário nas dependências da Superintendência Regional de Saúde de Uberlândia, nas ações de Vigilância em Saúde, Vigilância Epidemilógica, Ambiental e Vigilância Sanitária, em cumprimento ao Programa de Residência Multiprofissional em Saúde Pública</t>
  </si>
  <si>
    <t>1320.01.0018790/2024-66</t>
  </si>
  <si>
    <t>60 meses, podendo ser prorrogaç]do (não estabelece prazo máximo)</t>
  </si>
  <si>
    <t>SES/JUCEMG</t>
  </si>
  <si>
    <t>JUNTA COMERCIAL DO ESTADO DE MINAS GERAIS</t>
  </si>
  <si>
    <t>17.486.275/0001-80</t>
  </si>
  <si>
    <t>Coordenação de Simplificação de Serviços</t>
  </si>
  <si>
    <t>Constitui objeto do presente ACORDO a continuidade do processo de simplificação e informatização do licenciamento sanitário.</t>
  </si>
  <si>
    <t>1320.01.0139317/2024-90</t>
  </si>
  <si>
    <t>12 meses, podendo ser prorrogado (não estabelece prazo máximo, sendo que o interesse deve ser manifestado pelo menos 60 dias antes do término da vigência)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</si>
</sst>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4" x14ac:knownFonts="1">
    <font>
      <sz val="11"/>
      <color theme="1"/>
      <name val="Arial"/>
    </font>
    <font>
      <sz val="8"/>
      <color rgb="FF000000"/>
      <name val="Calibri"/>
    </font>
    <font>
      <b/>
      <sz val="10"/>
      <color rgb="FF000000"/>
      <name val="Calibri"/>
    </font>
    <font>
      <sz val="11"/>
      <color rgb="FF000000"/>
      <name val="Arial"/>
    </font>
  </fonts>
  <fills count="2">
    <fill>
      <patternFill patternType="none"/>
    </fill>
    <fill>
      <patternFill patternType="gray125"/>
    </fill>
  </fills>
  <borders count="3">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1">
    <xf numFmtId="0" fontId="0" fillId="0" borderId="0"/>
  </cellStyleXfs>
  <cellXfs count="10">
    <xf numFmtId="0" fontId="0" fillId="0" borderId="0" xfId="0"/>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0" fontId="2" fillId="0" borderId="0" xfId="0" applyFont="1" applyAlignment="1">
      <alignment horizontal="center" vertical="center"/>
    </xf>
    <xf numFmtId="0" fontId="3" fillId="0" borderId="0" xfId="0" applyFo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cellXfs>
  <cellStyles count="1">
    <cellStyle name="Normal" xfId="0" builtinId="0"/>
  </cellStyles>
  <dxfs count="25">
    <dxf>
      <fill>
        <patternFill patternType="solid">
          <bgColor rgb="FFFF0000"/>
        </patternFill>
      </fill>
    </dxf>
    <dxf>
      <fill>
        <patternFill patternType="solid">
          <bgColor rgb="FFF77474"/>
        </patternFill>
      </fill>
    </dxf>
    <dxf>
      <fill>
        <patternFill patternType="solid">
          <bgColor rgb="FFF77474"/>
        </patternFill>
      </fill>
    </dxf>
    <dxf>
      <fill>
        <patternFill patternType="solid">
          <bgColor rgb="FFF77474"/>
        </patternFill>
      </fill>
    </dxf>
    <dxf>
      <fill>
        <patternFill patternType="solid">
          <bgColor rgb="FFFF0000"/>
        </patternFill>
      </fill>
    </dxf>
    <dxf>
      <fill>
        <patternFill patternType="solid">
          <bgColor rgb="FFF77474"/>
        </patternFill>
      </fill>
    </dxf>
    <dxf>
      <fill>
        <patternFill patternType="solid">
          <bgColor rgb="FFF77474"/>
        </patternFill>
      </fill>
    </dxf>
    <dxf>
      <font>
        <b val="0"/>
        <i val="0"/>
        <strike val="0"/>
        <condense val="0"/>
        <extend val="0"/>
        <outline val="0"/>
        <shadow val="0"/>
        <u val="none"/>
        <vertAlign val="baseline"/>
        <sz val="8"/>
        <color rgb="FF000000"/>
        <name val="Calibri"/>
        <scheme val="none"/>
      </font>
      <numFmt numFmtId="1" formatCode="0"/>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numFmt numFmtId="1" formatCode="0"/>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numFmt numFmtId="1" formatCode="0"/>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numFmt numFmtId="164" formatCode="dd&quot;/&quot;mm&quot;/&quot;yyyy"/>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numFmt numFmtId="164" formatCode="dd&quot;/&quot;mm&quot;/&quot;yyyy"/>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val="0"/>
        <i val="0"/>
        <strike val="0"/>
        <condense val="0"/>
        <extend val="0"/>
        <outline val="0"/>
        <shadow val="0"/>
        <u val="none"/>
        <vertAlign val="baseline"/>
        <sz val="8"/>
        <color rgb="FF000000"/>
        <name val="Calibri"/>
        <scheme val="none"/>
      </font>
      <fill>
        <patternFill patternType="none">
          <fgColor rgb="FFDDF2F0"/>
          <bgColor rgb="FFDDF2F0"/>
        </patternFill>
      </fill>
      <alignment horizontal="center" vertical="center" textRotation="0" wrapText="1" indent="0" justifyLastLine="0" shrinkToFit="0" readingOrder="0"/>
    </dxf>
    <dxf>
      <font>
        <b/>
        <i val="0"/>
        <strike val="0"/>
        <condense val="0"/>
        <extend val="0"/>
        <outline val="0"/>
        <shadow val="0"/>
        <u val="none"/>
        <vertAlign val="baseline"/>
        <sz val="10"/>
        <color rgb="FF000000"/>
        <name val="Calibri"/>
        <scheme val="none"/>
      </font>
      <fill>
        <patternFill patternType="none">
          <fgColor rgb="FF26A69A"/>
          <bgColor rgb="FF26A69A"/>
        </patternFill>
      </fill>
      <alignment horizontal="center" vertical="center" textRotation="0" wrapText="0" indent="0" justifyLastLine="0" shrinkToFit="0" readingOrder="0"/>
    </dxf>
  </dxfs>
  <tableStyles count="0" defaultTableStyle="TableStyleMedium2" defaultPivotStyle="PivotStyleLight16"/>
  <colors>
    <mruColors>
      <color rgb="FFD1A5F2"/>
      <color rgb="FFF77474"/>
      <color rgb="FFF5AA69"/>
      <color rgb="FFC5BAF5"/>
      <color rgb="FFB2D9B4"/>
      <color rgb="FFBF5050"/>
      <color rgb="FFF77707"/>
      <color rgb="FFBA6F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1" displayName="Tabela1" ref="A1:P16" totalsRowShown="0" headerRowDxfId="24" dataDxfId="23">
  <autoFilter ref="A1:P16"/>
  <sortState ref="A2:AF133">
    <sortCondition ref="J1:J133"/>
  </sortState>
  <tableColumns count="16">
    <tableColumn id="1" name="CONTRATO Nº" dataDxfId="22"/>
    <tableColumn id="29" name="DOC. DO CONTRATO" dataDxfId="21"/>
    <tableColumn id="3" name="FORNECEDOR" dataDxfId="20"/>
    <tableColumn id="4" name="CNPJ / CPF" dataDxfId="19"/>
    <tableColumn id="6" name="SUBSECRETARIA" dataDxfId="18"/>
    <tableColumn id="7" name="DEMANDANTE" dataDxfId="17"/>
    <tableColumn id="10" name="DESCRIÇÃO DO OBJETO" dataDxfId="16"/>
    <tableColumn id="15" name="SEI" dataDxfId="15"/>
    <tableColumn id="18" name="VIGÊNCIA INICIAL" dataDxfId="14"/>
    <tableColumn id="19" name="VIGÊNCIA ATUAL" dataDxfId="13"/>
    <tableColumn id="20" name="Nº DE TERMOS ADITIVOS" dataDxfId="12"/>
    <tableColumn id="21" name="TEMPO DE VIGÊNCIA (MESES)" dataDxfId="11">
      <calculatedColumnFormula>(#REF!-#REF!)/365</calculatedColumnFormula>
    </tableColumn>
    <tableColumn id="30" name="VIGÊNCIA CONFORME CONTRATO" dataDxfId="10"/>
    <tableColumn id="28" name="POSSIBILIDADE DE PRORROGAÇÃO?" dataDxfId="9"/>
    <tableColumn id="22" name="DIAS P/ O VENCIMENTO" dataDxfId="8">
      <calculatedColumnFormula>(#REF!-TODAY())</calculatedColumnFormula>
    </tableColumn>
    <tableColumn id="23" name="ALERTA" dataDxfId="7">
      <calculatedColumnFormula>IF(#REF!&lt;TODAY(),"VENCIDO!",IF(#REF!-TODAY()&lt;=15,"VENCE DE 0 A 15 DIAS",IF(#REF!-TODAY()&lt;=30,"VENCE DE 16 A 30 DIAS",IF(#REF!-TODAY()&lt;=60,"VENCE DE 31 A 60 DIAS",IF(#REF!-TODAY()&lt;=90,"VENCE DE 61 A 90 DIAS",IF(#REF!-TODAY()&lt;=100,"VENCE DE 91 A 100 DIAS",IF(#REF!-TODAY()&gt;100,"VENCE MAIS DE 100 DIAS")))))))</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workbookViewId="0">
      <pane ySplit="1" topLeftCell="A2" activePane="bottomLeft" state="frozen"/>
      <selection activeCell="D1" sqref="D1"/>
      <selection pane="bottomLeft" activeCell="A2" sqref="A2"/>
    </sheetView>
  </sheetViews>
  <sheetFormatPr defaultColWidth="12.625" defaultRowHeight="14.25" customHeight="1" x14ac:dyDescent="0.2"/>
  <cols>
    <col min="1" max="2" width="14.75" style="5" customWidth="1"/>
    <col min="3" max="3" width="20.125" style="5" customWidth="1"/>
    <col min="4" max="4" width="13.125" style="5" customWidth="1"/>
    <col min="5" max="5" width="14.625" style="5" customWidth="1"/>
    <col min="6" max="6" width="14.75" style="5" customWidth="1"/>
    <col min="7" max="7" width="29.75" style="5" customWidth="1"/>
    <col min="8" max="8" width="17.5" style="5" customWidth="1"/>
    <col min="9" max="9" width="16.625" style="5" customWidth="1"/>
    <col min="10" max="10" width="16.25" style="5" customWidth="1"/>
    <col min="11" max="11" width="21.875" style="5" customWidth="1"/>
    <col min="12" max="12" width="22.75" style="5" bestFit="1" customWidth="1"/>
    <col min="13" max="13" width="26.25" style="5" bestFit="1" customWidth="1"/>
    <col min="14" max="14" width="27.75" style="5" bestFit="1" customWidth="1"/>
    <col min="15" max="15" width="20.125" style="5" customWidth="1"/>
    <col min="16" max="16" width="14.5" style="5" customWidth="1"/>
    <col min="17" max="16384" width="12.625" style="5"/>
  </cols>
  <sheetData>
    <row r="1" spans="1:16" x14ac:dyDescent="0.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row>
    <row r="2" spans="1:16" ht="90" x14ac:dyDescent="0.2">
      <c r="A2" s="1" t="s">
        <v>20</v>
      </c>
      <c r="B2" s="1">
        <v>75210094</v>
      </c>
      <c r="C2" s="1" t="s">
        <v>21</v>
      </c>
      <c r="D2" s="1" t="s">
        <v>22</v>
      </c>
      <c r="E2" s="1" t="s">
        <v>19</v>
      </c>
      <c r="F2" s="1" t="s">
        <v>23</v>
      </c>
      <c r="G2" s="1" t="s">
        <v>24</v>
      </c>
      <c r="H2" s="1" t="s">
        <v>25</v>
      </c>
      <c r="I2" s="2">
        <v>45222</v>
      </c>
      <c r="J2" s="2">
        <v>45952</v>
      </c>
      <c r="K2" s="3">
        <v>1</v>
      </c>
      <c r="L2" s="3">
        <f t="shared" ref="L2:L3" si="0">12*YEAR(J2)+MONTH(J2)- 12*YEAR(I2)-MONTH(I2)</f>
        <v>24</v>
      </c>
      <c r="M2" s="3" t="s">
        <v>26</v>
      </c>
      <c r="N2" s="3" t="s">
        <v>16</v>
      </c>
      <c r="O2" s="1">
        <f t="shared" ref="O2:O3" ca="1" si="1">(J2-TODAY())</f>
        <v>78</v>
      </c>
      <c r="P2" s="3" t="str">
        <f ca="1">IF($J2&lt;TODAY(),"VENCIDO!",IF($J2-TODAY()&lt;=15,"VENCE DE 0 A 15 DIAS",IF($J2-TODAY()&lt;=30,"VENCE DE 16 A 30 DIAS",IF($J2-TODAY()&lt;=60,"VENCE DE 31 A 60 DIAS",IF($J2-TODAY()&lt;=90,"VENCE DE 61 A 90 DIAS",IF($J2-TODAY()&lt;=100,"VENCE DE 91 A 100 DIAS",IF($J2-TODAY()&gt;100,"VENCE MAIS DE 100 DIAS")))))))</f>
        <v>VENCE DE 61 A 90 DIAS</v>
      </c>
    </row>
    <row r="3" spans="1:16" ht="146.25" x14ac:dyDescent="0.2">
      <c r="A3" s="1" t="s">
        <v>27</v>
      </c>
      <c r="B3" s="1">
        <v>74507884</v>
      </c>
      <c r="C3" s="1" t="s">
        <v>28</v>
      </c>
      <c r="D3" s="1" t="s">
        <v>29</v>
      </c>
      <c r="E3" s="1" t="s">
        <v>19</v>
      </c>
      <c r="F3" s="1" t="s">
        <v>30</v>
      </c>
      <c r="G3" s="1" t="s">
        <v>31</v>
      </c>
      <c r="H3" s="1" t="s">
        <v>32</v>
      </c>
      <c r="I3" s="2">
        <v>45244</v>
      </c>
      <c r="J3" s="2">
        <v>45974</v>
      </c>
      <c r="K3" s="3">
        <v>1</v>
      </c>
      <c r="L3" s="3">
        <f t="shared" si="0"/>
        <v>24</v>
      </c>
      <c r="M3" s="3" t="s">
        <v>33</v>
      </c>
      <c r="N3" s="3" t="s">
        <v>16</v>
      </c>
      <c r="O3" s="1">
        <f t="shared" ca="1" si="1"/>
        <v>100</v>
      </c>
      <c r="P3" s="3" t="str">
        <f ca="1">IF($J3&lt;TODAY(),"VENCIDO!",IF($J3-TODAY()&lt;=15,"VENCE DE 0 A 15 DIAS",IF($J3-TODAY()&lt;=30,"VENCE DE 16 A 30 DIAS",IF($J3-TODAY()&lt;=60,"VENCE DE 31 A 60 DIAS",IF($J3-TODAY()&lt;=90,"VENCE DE 61 A 90 DIAS",IF($J3-TODAY()&lt;=100,"VENCE DE 91 A 100 DIAS",IF($J3-TODAY()&gt;100,"VENCE MAIS DE 100 DIAS")))))))</f>
        <v>VENCE DE 91 A 100 DIAS</v>
      </c>
    </row>
    <row r="4" spans="1:16" ht="101.25" x14ac:dyDescent="0.2">
      <c r="A4" s="1" t="s">
        <v>35</v>
      </c>
      <c r="B4" s="1">
        <v>105926255</v>
      </c>
      <c r="C4" s="1" t="s">
        <v>36</v>
      </c>
      <c r="D4" s="1" t="s">
        <v>37</v>
      </c>
      <c r="E4" s="1" t="s">
        <v>38</v>
      </c>
      <c r="F4" s="1" t="s">
        <v>39</v>
      </c>
      <c r="G4" s="1" t="s">
        <v>40</v>
      </c>
      <c r="H4" s="1" t="s">
        <v>41</v>
      </c>
      <c r="I4" s="2">
        <v>45684</v>
      </c>
      <c r="J4" s="2">
        <v>46048</v>
      </c>
      <c r="K4" s="3">
        <v>0</v>
      </c>
      <c r="L4" s="3">
        <f t="shared" ref="L4:L6" si="2">12*YEAR(J4)+MONTH(J4)- 12*YEAR(I4)-MONTH(I4)</f>
        <v>12</v>
      </c>
      <c r="M4" s="3" t="s">
        <v>42</v>
      </c>
      <c r="N4" s="3" t="s">
        <v>16</v>
      </c>
      <c r="O4" s="1">
        <f t="shared" ref="O4:O6" ca="1" si="3">(J4-TODAY())</f>
        <v>174</v>
      </c>
      <c r="P4" s="3" t="str">
        <f ca="1">IF($J4&lt;TODAY(),"VENCIDO!",IF($J4-TODAY()&lt;=15,"VENCE DE 0 A 15 DIAS",IF($J4-TODAY()&lt;=30,"VENCE DE 16 A 30 DIAS",IF($J4-TODAY()&lt;=60,"VENCE DE 31 A 60 DIAS",IF($J4-TODAY()&lt;=90,"VENCE DE 61 A 90 DIAS",IF($J4-TODAY()&lt;=100,"VENCE DE 91 A 100 DIAS",IF($J4-TODAY()&gt;100,"VENCE MAIS DE 100 DIAS")))))))</f>
        <v>VENCE MAIS DE 100 DIAS</v>
      </c>
    </row>
    <row r="5" spans="1:16" ht="90" x14ac:dyDescent="0.2">
      <c r="A5" s="1" t="s">
        <v>43</v>
      </c>
      <c r="B5" s="1">
        <v>59002849</v>
      </c>
      <c r="C5" s="1" t="s">
        <v>44</v>
      </c>
      <c r="D5" s="1" t="s">
        <v>45</v>
      </c>
      <c r="E5" s="1" t="s">
        <v>18</v>
      </c>
      <c r="F5" s="1" t="s">
        <v>46</v>
      </c>
      <c r="G5" s="1" t="s">
        <v>47</v>
      </c>
      <c r="H5" s="1" t="s">
        <v>48</v>
      </c>
      <c r="I5" s="2">
        <v>44961</v>
      </c>
      <c r="J5" s="2">
        <v>46056</v>
      </c>
      <c r="K5" s="3">
        <v>0</v>
      </c>
      <c r="L5" s="3">
        <f t="shared" si="2"/>
        <v>36</v>
      </c>
      <c r="M5" s="3" t="s">
        <v>49</v>
      </c>
      <c r="N5" s="3" t="s">
        <v>16</v>
      </c>
      <c r="O5" s="1">
        <f t="shared" ca="1" si="3"/>
        <v>182</v>
      </c>
      <c r="P5" s="3" t="str">
        <f ca="1">IF($J5&lt;TODAY(),"VENCIDO!",IF($J5-TODAY()&lt;=15,"VENCE DE 0 A 15 DIAS",IF($J5-TODAY()&lt;=30,"VENCE DE 16 A 30 DIAS",IF($J5-TODAY()&lt;=60,"VENCE DE 31 A 60 DIAS",IF($J5-TODAY()&lt;=90,"VENCE DE 61 A 90 DIAS",IF($J5-TODAY()&lt;=100,"VENCE DE 91 A 100 DIAS",IF($J5-TODAY()&gt;100,"VENCE MAIS DE 100 DIAS")))))))</f>
        <v>VENCE MAIS DE 100 DIAS</v>
      </c>
    </row>
    <row r="6" spans="1:16" ht="112.5" x14ac:dyDescent="0.2">
      <c r="A6" s="1" t="s">
        <v>50</v>
      </c>
      <c r="B6" s="1">
        <v>109292396</v>
      </c>
      <c r="C6" s="1" t="s">
        <v>51</v>
      </c>
      <c r="D6" s="1" t="s">
        <v>52</v>
      </c>
      <c r="E6" s="1" t="s">
        <v>19</v>
      </c>
      <c r="F6" s="1" t="s">
        <v>53</v>
      </c>
      <c r="G6" s="1" t="s">
        <v>54</v>
      </c>
      <c r="H6" s="1" t="s">
        <v>55</v>
      </c>
      <c r="I6" s="2">
        <v>45750</v>
      </c>
      <c r="J6" s="2">
        <v>46114</v>
      </c>
      <c r="K6" s="3">
        <v>0</v>
      </c>
      <c r="L6" s="3">
        <f t="shared" si="2"/>
        <v>12</v>
      </c>
      <c r="M6" s="3" t="s">
        <v>42</v>
      </c>
      <c r="N6" s="3" t="s">
        <v>16</v>
      </c>
      <c r="O6" s="1">
        <f t="shared" ca="1" si="3"/>
        <v>240</v>
      </c>
      <c r="P6" s="3" t="str">
        <f ca="1">IF($J6&lt;TODAY(),"VENCIDO!",IF($J6-TODAY()&lt;=15,"VENCE DE 0 A 15 DIAS",IF($J6-TODAY()&lt;=30,"VENCE DE 16 A 30 DIAS",IF($J6-TODAY()&lt;=60,"VENCE DE 31 A 60 DIAS",IF($J6-TODAY()&lt;=90,"VENCE DE 61 A 90 DIAS",IF($J6-TODAY()&lt;=100,"VENCE DE 91 A 100 DIAS",IF($J6-TODAY()&gt;100,"VENCE MAIS DE 100 DIAS")))))))</f>
        <v>VENCE MAIS DE 100 DIAS</v>
      </c>
    </row>
    <row r="7" spans="1:16" ht="112.5" x14ac:dyDescent="0.2">
      <c r="A7" s="1" t="s">
        <v>56</v>
      </c>
      <c r="B7" s="1">
        <v>50097770</v>
      </c>
      <c r="C7" s="1" t="s">
        <v>57</v>
      </c>
      <c r="D7" s="1" t="s">
        <v>58</v>
      </c>
      <c r="E7" s="1" t="s">
        <v>19</v>
      </c>
      <c r="F7" s="1" t="s">
        <v>53</v>
      </c>
      <c r="G7" s="1" t="s">
        <v>59</v>
      </c>
      <c r="H7" s="1" t="s">
        <v>60</v>
      </c>
      <c r="I7" s="2">
        <v>44778</v>
      </c>
      <c r="J7" s="2">
        <v>46238</v>
      </c>
      <c r="K7" s="3">
        <v>3</v>
      </c>
      <c r="L7" s="3">
        <f t="shared" ref="L7:L14" si="4">12*YEAR(J7)+MONTH(J7)- 12*YEAR(I7)-MONTH(I7)</f>
        <v>48</v>
      </c>
      <c r="M7" s="3" t="s">
        <v>42</v>
      </c>
      <c r="N7" s="3" t="s">
        <v>16</v>
      </c>
      <c r="O7" s="1">
        <f t="shared" ref="O7:O10" ca="1" si="5">(J7-TODAY())</f>
        <v>364</v>
      </c>
      <c r="P7" s="3" t="str">
        <f ca="1">IF($J7&lt;TODAY(),"VENCIDO!",IF($J7-TODAY()&lt;=15,"VENCE DE 0 A 15 DIAS",IF($J7-TODAY()&lt;=30,"VENCE DE 16 A 30 DIAS",IF($J7-TODAY()&lt;=60,"VENCE DE 31 A 60 DIAS",IF($J7-TODAY()&lt;=90,"VENCE DE 61 A 90 DIAS",IF($J7-TODAY()&lt;=100,"VENCE DE 91 A 100 DIAS",IF($J7-TODAY()&gt;100,"VENCE MAIS DE 100 DIAS")))))))</f>
        <v>VENCE MAIS DE 100 DIAS</v>
      </c>
    </row>
    <row r="8" spans="1:16" ht="213.75" x14ac:dyDescent="0.2">
      <c r="A8" s="1" t="s">
        <v>62</v>
      </c>
      <c r="B8" s="1">
        <v>40204103</v>
      </c>
      <c r="C8" s="1" t="s">
        <v>63</v>
      </c>
      <c r="D8" s="1" t="s">
        <v>64</v>
      </c>
      <c r="E8" s="1" t="s">
        <v>19</v>
      </c>
      <c r="F8" s="1" t="s">
        <v>65</v>
      </c>
      <c r="G8" s="1" t="s">
        <v>66</v>
      </c>
      <c r="H8" s="1" t="s">
        <v>67</v>
      </c>
      <c r="I8" s="2">
        <v>44560</v>
      </c>
      <c r="J8" s="2">
        <v>46385</v>
      </c>
      <c r="K8" s="3">
        <v>0</v>
      </c>
      <c r="L8" s="3">
        <f t="shared" si="4"/>
        <v>60</v>
      </c>
      <c r="M8" s="3" t="s">
        <v>68</v>
      </c>
      <c r="N8" s="3" t="s">
        <v>16</v>
      </c>
      <c r="O8" s="1">
        <f t="shared" ca="1" si="5"/>
        <v>511</v>
      </c>
      <c r="P8" s="3" t="str">
        <f ca="1">IF($J8&lt;TODAY(),"VENCIDO!",IF($J8-TODAY()&lt;=15,"VENCE DE 0 A 15 DIAS",IF($J8-TODAY()&lt;=30,"VENCE DE 16 A 30 DIAS",IF($J8-TODAY()&lt;=60,"VENCE DE 31 A 60 DIAS",IF($J8-TODAY()&lt;=90,"VENCE DE 61 A 90 DIAS",IF($J8-TODAY()&lt;=100,"VENCE DE 91 A 100 DIAS",IF($J8-TODAY()&gt;100,"VENCE MAIS DE 100 DIAS")))))))</f>
        <v>VENCE MAIS DE 100 DIAS</v>
      </c>
    </row>
    <row r="9" spans="1:16" ht="123.75" x14ac:dyDescent="0.2">
      <c r="A9" s="1" t="s">
        <v>69</v>
      </c>
      <c r="B9" s="1">
        <v>104828039</v>
      </c>
      <c r="C9" s="1" t="s">
        <v>70</v>
      </c>
      <c r="D9" s="1" t="s">
        <v>71</v>
      </c>
      <c r="E9" s="1" t="s">
        <v>34</v>
      </c>
      <c r="F9" s="1" t="s">
        <v>72</v>
      </c>
      <c r="G9" s="1" t="s">
        <v>73</v>
      </c>
      <c r="H9" s="1" t="s">
        <v>74</v>
      </c>
      <c r="I9" s="2">
        <v>45665</v>
      </c>
      <c r="J9" s="2">
        <v>46394</v>
      </c>
      <c r="K9" s="3">
        <v>0</v>
      </c>
      <c r="L9" s="3">
        <f t="shared" si="4"/>
        <v>24</v>
      </c>
      <c r="M9" s="9" t="s">
        <v>75</v>
      </c>
      <c r="N9" s="3" t="s">
        <v>16</v>
      </c>
      <c r="O9" s="1">
        <f t="shared" ca="1" si="5"/>
        <v>520</v>
      </c>
      <c r="P9" s="3" t="str">
        <f ca="1">IF($J9&lt;TODAY(),"VENCIDO!",IF($J9-TODAY()&lt;=15,"VENCE DE 0 A 15 DIAS",IF($J9-TODAY()&lt;=30,"VENCE DE 16 A 30 DIAS",IF($J9-TODAY()&lt;=60,"VENCE DE 31 A 60 DIAS",IF($J9-TODAY()&lt;=90,"VENCE DE 61 A 90 DIAS",IF($J9-TODAY()&lt;=100,"VENCE DE 91 A 100 DIAS",IF($J9-TODAY()&gt;100,"VENCE MAIS DE 100 DIAS")))))))</f>
        <v>VENCE MAIS DE 100 DIAS</v>
      </c>
    </row>
    <row r="10" spans="1:16" ht="78.75" x14ac:dyDescent="0.2">
      <c r="A10" s="6" t="s">
        <v>76</v>
      </c>
      <c r="B10" s="7">
        <v>106964872</v>
      </c>
      <c r="C10" s="7" t="s">
        <v>77</v>
      </c>
      <c r="D10" s="7" t="s">
        <v>78</v>
      </c>
      <c r="E10" s="7" t="s">
        <v>18</v>
      </c>
      <c r="F10" s="1" t="s">
        <v>79</v>
      </c>
      <c r="G10" s="7" t="s">
        <v>80</v>
      </c>
      <c r="H10" s="7" t="s">
        <v>81</v>
      </c>
      <c r="I10" s="8">
        <v>45686</v>
      </c>
      <c r="J10" s="8">
        <v>46415</v>
      </c>
      <c r="K10" s="3">
        <v>0</v>
      </c>
      <c r="L10" s="3">
        <f t="shared" si="4"/>
        <v>24</v>
      </c>
      <c r="M10" s="9" t="s">
        <v>82</v>
      </c>
      <c r="N10" s="3" t="s">
        <v>16</v>
      </c>
      <c r="O10" s="1">
        <f t="shared" ca="1" si="5"/>
        <v>541</v>
      </c>
      <c r="P10" s="3" t="str">
        <f ca="1">IF($J10&lt;TODAY(),"VENCIDO!",IF($J10-TODAY()&lt;=15,"VENCE DE 0 A 15 DIAS",IF($J10-TODAY()&lt;=30,"VENCE DE 16 A 30 DIAS",IF($J10-TODAY()&lt;=60,"VENCE DE 31 A 60 DIAS",IF($J10-TODAY()&lt;=90,"VENCE DE 61 A 90 DIAS",IF($J10-TODAY()&lt;=100,"VENCE DE 91 A 100 DIAS",IF($J10-TODAY()&gt;100,"VENCE MAIS DE 100 DIAS")))))))</f>
        <v>VENCE MAIS DE 100 DIAS</v>
      </c>
    </row>
    <row r="11" spans="1:16" ht="112.5" x14ac:dyDescent="0.2">
      <c r="A11" s="1" t="s">
        <v>56</v>
      </c>
      <c r="B11" s="1">
        <v>44563156</v>
      </c>
      <c r="C11" s="1" t="s">
        <v>83</v>
      </c>
      <c r="D11" s="1" t="s">
        <v>84</v>
      </c>
      <c r="E11" s="1" t="s">
        <v>34</v>
      </c>
      <c r="F11" s="1" t="s">
        <v>85</v>
      </c>
      <c r="G11" s="1" t="s">
        <v>86</v>
      </c>
      <c r="H11" s="1" t="s">
        <v>87</v>
      </c>
      <c r="I11" s="2">
        <v>44770</v>
      </c>
      <c r="J11" s="2">
        <v>46595</v>
      </c>
      <c r="K11" s="3">
        <v>0</v>
      </c>
      <c r="L11" s="3">
        <f t="shared" si="4"/>
        <v>60</v>
      </c>
      <c r="M11" s="3" t="s">
        <v>61</v>
      </c>
      <c r="N11" s="3" t="s">
        <v>17</v>
      </c>
      <c r="O11" s="1">
        <f t="shared" ref="O11:O16" ca="1" si="6">(J11-TODAY())</f>
        <v>721</v>
      </c>
      <c r="P11" s="3" t="str">
        <f ca="1">IF($J11&lt;TODAY(),"VENCIDO!",IF($J11-TODAY()&lt;=15,"VENCE DE 0 A 15 DIAS",IF($J11-TODAY()&lt;=30,"VENCE DE 16 A 30 DIAS",IF($J11-TODAY()&lt;=60,"VENCE DE 31 A 60 DIAS",IF($J11-TODAY()&lt;=90,"VENCE DE 61 A 90 DIAS",IF($J11-TODAY()&lt;=100,"VENCE DE 91 A 100 DIAS",IF($J11-TODAY()&gt;100,"VENCE MAIS DE 100 DIAS")))))))</f>
        <v>VENCE MAIS DE 100 DIAS</v>
      </c>
    </row>
    <row r="12" spans="1:16" ht="56.25" x14ac:dyDescent="0.2">
      <c r="A12" s="1" t="s">
        <v>56</v>
      </c>
      <c r="B12" s="1">
        <v>58483030</v>
      </c>
      <c r="C12" s="1" t="s">
        <v>88</v>
      </c>
      <c r="D12" s="1" t="s">
        <v>89</v>
      </c>
      <c r="E12" s="1" t="s">
        <v>18</v>
      </c>
      <c r="F12" s="1" t="s">
        <v>90</v>
      </c>
      <c r="G12" s="1" t="s">
        <v>91</v>
      </c>
      <c r="H12" s="1" t="s">
        <v>92</v>
      </c>
      <c r="I12" s="2">
        <v>44925</v>
      </c>
      <c r="J12" s="2">
        <v>46750</v>
      </c>
      <c r="K12" s="3">
        <v>0</v>
      </c>
      <c r="L12" s="3">
        <f t="shared" si="4"/>
        <v>60</v>
      </c>
      <c r="M12" s="3" t="s">
        <v>61</v>
      </c>
      <c r="N12" s="3" t="s">
        <v>17</v>
      </c>
      <c r="O12" s="1">
        <f t="shared" ca="1" si="6"/>
        <v>876</v>
      </c>
      <c r="P12" s="3" t="str">
        <f ca="1">IF($J12&lt;TODAY(),"VENCIDO!",IF($J12-TODAY()&lt;=15,"VENCE DE 0 A 15 DIAS",IF($J12-TODAY()&lt;=30,"VENCE DE 16 A 30 DIAS",IF($J12-TODAY()&lt;=60,"VENCE DE 31 A 60 DIAS",IF($J12-TODAY()&lt;=90,"VENCE DE 61 A 90 DIAS",IF($J12-TODAY()&lt;=100,"VENCE DE 91 A 100 DIAS",IF($J12-TODAY()&gt;100,"VENCE MAIS DE 100 DIAS")))))))</f>
        <v>VENCE MAIS DE 100 DIAS</v>
      </c>
    </row>
    <row r="13" spans="1:16" ht="78.75" x14ac:dyDescent="0.2">
      <c r="A13" s="1" t="s">
        <v>43</v>
      </c>
      <c r="B13" s="1">
        <v>72270746</v>
      </c>
      <c r="C13" s="1" t="s">
        <v>93</v>
      </c>
      <c r="D13" s="1" t="s">
        <v>94</v>
      </c>
      <c r="E13" s="1" t="s">
        <v>18</v>
      </c>
      <c r="F13" s="1" t="s">
        <v>95</v>
      </c>
      <c r="G13" s="1" t="s">
        <v>96</v>
      </c>
      <c r="H13" s="1" t="s">
        <v>97</v>
      </c>
      <c r="I13" s="2">
        <v>45169</v>
      </c>
      <c r="J13" s="2">
        <v>46994</v>
      </c>
      <c r="K13" s="3">
        <v>0</v>
      </c>
      <c r="L13" s="3">
        <f t="shared" si="4"/>
        <v>60</v>
      </c>
      <c r="M13" s="3" t="s">
        <v>98</v>
      </c>
      <c r="N13" s="3" t="s">
        <v>16</v>
      </c>
      <c r="O13" s="1">
        <f t="shared" ca="1" si="6"/>
        <v>1120</v>
      </c>
      <c r="P13" s="3" t="str">
        <f ca="1">IF($J13&lt;TODAY(),"VENCIDO!",IF($J13-TODAY()&lt;=15,"VENCE DE 0 A 15 DIAS",IF($J13-TODAY()&lt;=30,"VENCE DE 16 A 30 DIAS",IF($J13-TODAY()&lt;=60,"VENCE DE 31 A 60 DIAS",IF($J13-TODAY()&lt;=90,"VENCE DE 61 A 90 DIAS",IF($J13-TODAY()&lt;=100,"VENCE DE 91 A 100 DIAS",IF($J13-TODAY()&gt;100,"VENCE MAIS DE 100 DIAS")))))))</f>
        <v>VENCE MAIS DE 100 DIAS</v>
      </c>
    </row>
    <row r="14" spans="1:16" ht="78.75" x14ac:dyDescent="0.2">
      <c r="A14" s="1" t="s">
        <v>99</v>
      </c>
      <c r="B14" s="1">
        <v>72110743</v>
      </c>
      <c r="C14" s="1" t="s">
        <v>100</v>
      </c>
      <c r="D14" s="1" t="s">
        <v>101</v>
      </c>
      <c r="E14" s="1" t="s">
        <v>18</v>
      </c>
      <c r="F14" s="1" t="s">
        <v>102</v>
      </c>
      <c r="G14" s="1" t="s">
        <v>103</v>
      </c>
      <c r="H14" s="1" t="s">
        <v>104</v>
      </c>
      <c r="I14" s="2">
        <v>45272</v>
      </c>
      <c r="J14" s="2">
        <v>47098</v>
      </c>
      <c r="K14" s="3">
        <v>0</v>
      </c>
      <c r="L14" s="3">
        <f t="shared" si="4"/>
        <v>60</v>
      </c>
      <c r="M14" s="3" t="s">
        <v>105</v>
      </c>
      <c r="N14" s="3" t="s">
        <v>17</v>
      </c>
      <c r="O14" s="1">
        <f t="shared" ca="1" si="6"/>
        <v>1224</v>
      </c>
      <c r="P14" s="3" t="str">
        <f ca="1">IF($J14&lt;TODAY(),"VENCIDO!",IF($J14-TODAY()&lt;=15,"VENCE DE 0 A 15 DIAS",IF($J14-TODAY()&lt;=30,"VENCE DE 16 A 30 DIAS",IF($J14-TODAY()&lt;=60,"VENCE DE 31 A 60 DIAS",IF($J14-TODAY()&lt;=90,"VENCE DE 61 A 90 DIAS",IF($J14-TODAY()&lt;=100,"VENCE DE 91 A 100 DIAS",IF($J14-TODAY()&gt;100,"VENCE MAIS DE 100 DIAS")))))))</f>
        <v>VENCE MAIS DE 100 DIAS</v>
      </c>
    </row>
    <row r="15" spans="1:16" ht="123.75" x14ac:dyDescent="0.2">
      <c r="A15" s="1" t="s">
        <v>106</v>
      </c>
      <c r="B15" s="1">
        <v>89581010</v>
      </c>
      <c r="C15" s="1" t="s">
        <v>107</v>
      </c>
      <c r="D15" s="1" t="s">
        <v>108</v>
      </c>
      <c r="E15" s="1" t="s">
        <v>34</v>
      </c>
      <c r="F15" s="1" t="s">
        <v>109</v>
      </c>
      <c r="G15" s="1" t="s">
        <v>110</v>
      </c>
      <c r="H15" s="1" t="s">
        <v>111</v>
      </c>
      <c r="I15" s="2">
        <v>45449</v>
      </c>
      <c r="J15" s="2">
        <v>47274</v>
      </c>
      <c r="K15" s="3">
        <v>0</v>
      </c>
      <c r="L15" s="3">
        <v>60</v>
      </c>
      <c r="M15" s="3" t="s">
        <v>112</v>
      </c>
      <c r="N15" s="3" t="s">
        <v>16</v>
      </c>
      <c r="O15" s="1">
        <f t="shared" ca="1" si="6"/>
        <v>1400</v>
      </c>
      <c r="P15" s="3" t="str">
        <f ca="1">IF($J15&lt;TODAY(),"VENCIDO!",IF($J15-TODAY()&lt;=15,"VENCE DE 0 A 15 DIAS",IF($J15-TODAY()&lt;=30,"VENCE DE 16 A 30 DIAS",IF($J15-TODAY()&lt;=60,"VENCE DE 31 A 60 DIAS",IF($J15-TODAY()&lt;=90,"VENCE DE 61 A 90 DIAS",IF($J15-TODAY()&lt;=100,"VENCE DE 91 A 100 DIAS",IF($J15-TODAY()&gt;100,"VENCE MAIS DE 100 DIAS")))))))</f>
        <v>VENCE MAIS DE 100 DIAS</v>
      </c>
    </row>
    <row r="16" spans="1:16" ht="56.25" x14ac:dyDescent="0.2">
      <c r="A16" s="1" t="s">
        <v>113</v>
      </c>
      <c r="B16" s="1">
        <v>104667105</v>
      </c>
      <c r="C16" s="1" t="s">
        <v>114</v>
      </c>
      <c r="D16" s="1" t="s">
        <v>115</v>
      </c>
      <c r="E16" s="1" t="s">
        <v>34</v>
      </c>
      <c r="F16" s="1" t="s">
        <v>116</v>
      </c>
      <c r="G16" s="1" t="s">
        <v>117</v>
      </c>
      <c r="H16" s="1" t="s">
        <v>118</v>
      </c>
      <c r="I16" s="2">
        <v>45685</v>
      </c>
      <c r="J16" s="2">
        <v>47510</v>
      </c>
      <c r="K16" s="3">
        <v>0</v>
      </c>
      <c r="L16" s="3">
        <f t="shared" ref="L16" si="7">12*YEAR(J16)+MONTH(J16)- 12*YEAR(I16)-MONTH(I16)</f>
        <v>60</v>
      </c>
      <c r="M16" s="3" t="s">
        <v>119</v>
      </c>
      <c r="N16" s="3" t="s">
        <v>16</v>
      </c>
      <c r="O16" s="1">
        <f t="shared" ca="1" si="6"/>
        <v>1636</v>
      </c>
      <c r="P16" s="3" t="str">
        <f ca="1">IF($J16&lt;TODAY(),"VENCIDO!",IF($J16-TODAY()&lt;=15,"VENCE DE 0 A 15 DIAS",IF($J16-TODAY()&lt;=30,"VENCE DE 16 A 30 DIAS",IF($J16-TODAY()&lt;=60,"VENCE DE 31 A 60 DIAS",IF($J16-TODAY()&lt;=90,"VENCE DE 61 A 90 DIAS",IF($J16-TODAY()&lt;=100,"VENCE DE 91 A 100 DIAS",IF($J16-TODAY()&gt;100,"VENCE MAIS DE 100 DIAS")))))))</f>
        <v>VENCE MAIS DE 100 DIAS</v>
      </c>
    </row>
  </sheetData>
  <conditionalFormatting sqref="O2:O16">
    <cfRule type="cellIs" dxfId="6" priority="318" operator="lessThanOrEqual">
      <formula>5</formula>
    </cfRule>
  </conditionalFormatting>
  <conditionalFormatting sqref="P2:P16">
    <cfRule type="containsText" dxfId="5" priority="320" operator="containsText" text="VENCE DE 0 A 15 DIAS">
      <formula>NOT(ISERROR(SEARCH("VENCE DE 0 A 15 DIAS",P2)))</formula>
    </cfRule>
    <cfRule type="containsText" dxfId="4" priority="321" operator="containsText" text="VENCIDO!">
      <formula>NOT(ISERROR(SEARCH("VENCIDO!",P2)))</formula>
    </cfRule>
  </conditionalFormatting>
  <pageMargins left="0.511811024" right="0.511811024" top="0.78740157499999996" bottom="0.78740157499999996" header="0" footer="0"/>
  <pageSetup paperSize="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DEBF3D31BE4940BC18129EC7CC8242" ma:contentTypeVersion="2" ma:contentTypeDescription="Crie um novo documento." ma:contentTypeScope="" ma:versionID="560d0824897edcef1e9b2366bd24d874">
  <xsd:schema xmlns:xsd="http://www.w3.org/2001/XMLSchema" xmlns:xs="http://www.w3.org/2001/XMLSchema" xmlns:p="http://schemas.microsoft.com/office/2006/metadata/properties" xmlns:ns2="4a6338db-c0f2-4972-84db-8e5c4f029a55" xmlns:ns3="b9ba64ae-cfd6-486d-b03f-4ca6c1393cf0" xmlns:ns4="a0bae8a9-a607-4983-93fd-fbb8a9ef4549" targetNamespace="http://schemas.microsoft.com/office/2006/metadata/properties" ma:root="true" ma:fieldsID="95f4936dfda5c0679c890709f95dd9ce" ns2:_="" ns3:_="" ns4:_="">
    <xsd:import namespace="4a6338db-c0f2-4972-84db-8e5c4f029a55"/>
    <xsd:import namespace="b9ba64ae-cfd6-486d-b03f-4ca6c1393cf0"/>
    <xsd:import namespace="a0bae8a9-a607-4983-93fd-fbb8a9ef45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338db-c0f2-4972-84db-8e5c4f029a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ba64ae-cfd6-486d-b03f-4ca6c1393cf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bae8a9-a607-4983-93fd-fbb8a9ef4549" elementFormDefault="qualified">
    <xsd:import namespace="http://schemas.microsoft.com/office/2006/documentManagement/types"/>
    <xsd:import namespace="http://schemas.microsoft.com/office/infopath/2007/PartnerControls"/>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D260D2-DAE7-4D3D-B543-1BC115BA05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6338db-c0f2-4972-84db-8e5c4f029a55"/>
    <ds:schemaRef ds:uri="b9ba64ae-cfd6-486d-b03f-4ca6c1393cf0"/>
    <ds:schemaRef ds:uri="a0bae8a9-a607-4983-93fd-fbb8a9ef45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10A470-EA45-457A-818A-844C24367D47}">
  <ds:schemaRefs>
    <ds:schemaRef ds:uri="http://schemas.microsoft.com/sharepoint/v3/contenttype/forms"/>
  </ds:schemaRefs>
</ds:datastoreItem>
</file>

<file path=customXml/itemProps3.xml><?xml version="1.0" encoding="utf-8"?>
<ds:datastoreItem xmlns:ds="http://schemas.openxmlformats.org/officeDocument/2006/customXml" ds:itemID="{BA647A56-256E-48A5-8B3B-90F64253569B}">
  <ds:schemaRefs>
    <ds:schemaRef ds:uri="http://schemas.microsoft.com/office/2006/documentManagement/types"/>
    <ds:schemaRef ds:uri="http://purl.org/dc/elements/1.1/"/>
    <ds:schemaRef ds:uri="a0bae8a9-a607-4983-93fd-fbb8a9ef4549"/>
    <ds:schemaRef ds:uri="http://www.w3.org/XML/1998/namespace"/>
    <ds:schemaRef ds:uri="http://purl.org/dc/dcmitype/"/>
    <ds:schemaRef ds:uri="http://schemas.microsoft.com/office/2006/metadata/properties"/>
    <ds:schemaRef ds:uri="b9ba64ae-cfd6-486d-b03f-4ca6c1393cf0"/>
    <ds:schemaRef ds:uri="http://purl.org/dc/terms/"/>
    <ds:schemaRef ds:uri="http://schemas.microsoft.com/office/infopath/2007/PartnerControls"/>
    <ds:schemaRef ds:uri="http://schemas.openxmlformats.org/package/2006/metadata/core-properties"/>
    <ds:schemaRef ds:uri="4a6338db-c0f2-4972-84db-8e5c4f029a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Vigentes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Mascarenhas Gontijo Couto</dc:creator>
  <cp:keywords/>
  <dc:description/>
  <cp:lastModifiedBy>Carolina Mascarenhas Gontijo Couto</cp:lastModifiedBy>
  <cp:revision/>
  <dcterms:created xsi:type="dcterms:W3CDTF">2022-02-03T19:32:45Z</dcterms:created>
  <dcterms:modified xsi:type="dcterms:W3CDTF">2025-08-05T17:43:19Z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0x01010030DEBF3D31BE4940BC18129EC7CC8242</vt:lpwstr>
  </property>
</Properties>
</file>