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cuments\BoletimEpidemiológicoDengue - Novo Modelo\Imprensa\30-06\"/>
    </mc:Choice>
  </mc:AlternateContent>
  <xr:revisionPtr revIDLastSave="0" documentId="13_ncr:1_{2E0D2270-E7AA-400A-92EA-F5BC912AFD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Tabela de Macros" sheetId="25" r:id="rId6"/>
  </sheets>
  <externalReferences>
    <externalReference r:id="rId7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J859" i="5" l="1"/>
  <c r="J12" i="3" l="1"/>
  <c r="D857" i="8" l="1"/>
  <c r="C857" i="8"/>
  <c r="D856" i="8"/>
  <c r="C856" i="8"/>
  <c r="D855" i="8"/>
  <c r="C855" i="8"/>
  <c r="D854" i="8"/>
  <c r="C854" i="8"/>
  <c r="D853" i="8"/>
  <c r="C853" i="8"/>
  <c r="D852" i="8"/>
  <c r="C852" i="8"/>
  <c r="D851" i="8"/>
  <c r="C851" i="8"/>
  <c r="D850" i="8"/>
  <c r="C850" i="8"/>
  <c r="D849" i="8"/>
  <c r="C849" i="8"/>
  <c r="D848" i="8"/>
  <c r="C848" i="8"/>
  <c r="D847" i="8"/>
  <c r="C847" i="8"/>
  <c r="D846" i="8"/>
  <c r="C846" i="8"/>
  <c r="D845" i="8"/>
  <c r="C845" i="8"/>
  <c r="D844" i="8"/>
  <c r="C844" i="8"/>
  <c r="D843" i="8"/>
  <c r="C843" i="8"/>
  <c r="D842" i="8"/>
  <c r="C842" i="8"/>
  <c r="D841" i="8"/>
  <c r="C841" i="8"/>
  <c r="D840" i="8"/>
  <c r="C840" i="8"/>
  <c r="D839" i="8"/>
  <c r="C839" i="8"/>
  <c r="D838" i="8"/>
  <c r="C838" i="8"/>
  <c r="D837" i="8"/>
  <c r="C837" i="8"/>
  <c r="D836" i="8"/>
  <c r="C836" i="8"/>
  <c r="D835" i="8"/>
  <c r="C835" i="8"/>
  <c r="D834" i="8"/>
  <c r="C834" i="8"/>
  <c r="D833" i="8"/>
  <c r="C833" i="8"/>
  <c r="D832" i="8"/>
  <c r="C832" i="8"/>
  <c r="D831" i="8"/>
  <c r="C831" i="8"/>
  <c r="D830" i="8"/>
  <c r="C830" i="8"/>
  <c r="D829" i="8"/>
  <c r="C829" i="8"/>
  <c r="D828" i="8"/>
  <c r="C828" i="8"/>
  <c r="D827" i="8"/>
  <c r="C827" i="8"/>
  <c r="D826" i="8"/>
  <c r="C826" i="8"/>
  <c r="D825" i="8"/>
  <c r="C825" i="8"/>
  <c r="D824" i="8"/>
  <c r="C824" i="8"/>
  <c r="D823" i="8"/>
  <c r="C823" i="8"/>
  <c r="D822" i="8"/>
  <c r="C822" i="8"/>
  <c r="D821" i="8"/>
  <c r="C821" i="8"/>
  <c r="D820" i="8"/>
  <c r="C820" i="8"/>
  <c r="D819" i="8"/>
  <c r="C819" i="8"/>
  <c r="D818" i="8"/>
  <c r="C818" i="8"/>
  <c r="D817" i="8"/>
  <c r="C817" i="8"/>
  <c r="D816" i="8"/>
  <c r="C816" i="8"/>
  <c r="D815" i="8"/>
  <c r="C815" i="8"/>
  <c r="D814" i="8"/>
  <c r="C814" i="8"/>
  <c r="D813" i="8"/>
  <c r="C813" i="8"/>
  <c r="D812" i="8"/>
  <c r="C812" i="8"/>
  <c r="D811" i="8"/>
  <c r="C811" i="8"/>
  <c r="D810" i="8"/>
  <c r="C810" i="8"/>
  <c r="D809" i="8"/>
  <c r="C809" i="8"/>
  <c r="D808" i="8"/>
  <c r="C808" i="8"/>
  <c r="D807" i="8"/>
  <c r="C807" i="8"/>
  <c r="D806" i="8"/>
  <c r="C806" i="8"/>
  <c r="D805" i="8"/>
  <c r="C805" i="8"/>
  <c r="D804" i="8"/>
  <c r="C804" i="8"/>
  <c r="D803" i="8"/>
  <c r="C803" i="8"/>
  <c r="D802" i="8"/>
  <c r="C802" i="8"/>
  <c r="D801" i="8"/>
  <c r="C801" i="8"/>
  <c r="D800" i="8"/>
  <c r="C800" i="8"/>
  <c r="D799" i="8"/>
  <c r="C799" i="8"/>
  <c r="D798" i="8"/>
  <c r="C798" i="8"/>
  <c r="D797" i="8"/>
  <c r="C797" i="8"/>
  <c r="D796" i="8"/>
  <c r="C796" i="8"/>
  <c r="D795" i="8"/>
  <c r="C795" i="8"/>
  <c r="D794" i="8"/>
  <c r="C794" i="8"/>
  <c r="D793" i="8"/>
  <c r="C793" i="8"/>
  <c r="D792" i="8"/>
  <c r="C792" i="8"/>
  <c r="D791" i="8"/>
  <c r="C791" i="8"/>
  <c r="D790" i="8"/>
  <c r="C790" i="8"/>
  <c r="D789" i="8"/>
  <c r="C789" i="8"/>
  <c r="D788" i="8"/>
  <c r="C788" i="8"/>
  <c r="D787" i="8"/>
  <c r="C787" i="8"/>
  <c r="D786" i="8"/>
  <c r="C786" i="8"/>
  <c r="D785" i="8"/>
  <c r="C785" i="8"/>
  <c r="D784" i="8"/>
  <c r="C784" i="8"/>
  <c r="D783" i="8"/>
  <c r="C783" i="8"/>
  <c r="D782" i="8"/>
  <c r="C782" i="8"/>
  <c r="D781" i="8"/>
  <c r="C781" i="8"/>
  <c r="D780" i="8"/>
  <c r="C780" i="8"/>
  <c r="D779" i="8"/>
  <c r="C779" i="8"/>
  <c r="D778" i="8"/>
  <c r="C778" i="8"/>
  <c r="D777" i="8"/>
  <c r="C777" i="8"/>
  <c r="D776" i="8"/>
  <c r="C776" i="8"/>
  <c r="D775" i="8"/>
  <c r="C775" i="8"/>
  <c r="D774" i="8"/>
  <c r="C774" i="8"/>
  <c r="D773" i="8"/>
  <c r="C773" i="8"/>
  <c r="D772" i="8"/>
  <c r="C772" i="8"/>
  <c r="D771" i="8"/>
  <c r="C771" i="8"/>
  <c r="D770" i="8"/>
  <c r="C770" i="8"/>
  <c r="D769" i="8"/>
  <c r="C769" i="8"/>
  <c r="D768" i="8"/>
  <c r="C768" i="8"/>
  <c r="D767" i="8"/>
  <c r="C767" i="8"/>
  <c r="D766" i="8"/>
  <c r="C766" i="8"/>
  <c r="D765" i="8"/>
  <c r="C765" i="8"/>
  <c r="D764" i="8"/>
  <c r="C764" i="8"/>
  <c r="D763" i="8"/>
  <c r="C763" i="8"/>
  <c r="D762" i="8"/>
  <c r="C762" i="8"/>
  <c r="D761" i="8"/>
  <c r="C761" i="8"/>
  <c r="D760" i="8"/>
  <c r="C760" i="8"/>
  <c r="D759" i="8"/>
  <c r="C759" i="8"/>
  <c r="D758" i="8"/>
  <c r="C758" i="8"/>
  <c r="D757" i="8"/>
  <c r="C757" i="8"/>
  <c r="D756" i="8"/>
  <c r="C756" i="8"/>
  <c r="D755" i="8"/>
  <c r="C755" i="8"/>
  <c r="D754" i="8"/>
  <c r="C754" i="8"/>
  <c r="D753" i="8"/>
  <c r="C753" i="8"/>
  <c r="D752" i="8"/>
  <c r="C752" i="8"/>
  <c r="D751" i="8"/>
  <c r="C751" i="8"/>
  <c r="D750" i="8"/>
  <c r="C750" i="8"/>
  <c r="D749" i="8"/>
  <c r="C749" i="8"/>
  <c r="D748" i="8"/>
  <c r="C748" i="8"/>
  <c r="D747" i="8"/>
  <c r="C747" i="8"/>
  <c r="D746" i="8"/>
  <c r="C746" i="8"/>
  <c r="D745" i="8"/>
  <c r="C745" i="8"/>
  <c r="D744" i="8"/>
  <c r="C744" i="8"/>
  <c r="D743" i="8"/>
  <c r="C743" i="8"/>
  <c r="D742" i="8"/>
  <c r="C742" i="8"/>
  <c r="D741" i="8"/>
  <c r="C741" i="8"/>
  <c r="D740" i="8"/>
  <c r="C740" i="8"/>
  <c r="D739" i="8"/>
  <c r="C739" i="8"/>
  <c r="D738" i="8"/>
  <c r="C738" i="8"/>
  <c r="D737" i="8"/>
  <c r="C737" i="8"/>
  <c r="D736" i="8"/>
  <c r="C736" i="8"/>
  <c r="D735" i="8"/>
  <c r="C735" i="8"/>
  <c r="D734" i="8"/>
  <c r="C734" i="8"/>
  <c r="D733" i="8"/>
  <c r="C733" i="8"/>
  <c r="D732" i="8"/>
  <c r="C732" i="8"/>
  <c r="D731" i="8"/>
  <c r="C731" i="8"/>
  <c r="D730" i="8"/>
  <c r="C730" i="8"/>
  <c r="D729" i="8"/>
  <c r="C729" i="8"/>
  <c r="D728" i="8"/>
  <c r="C728" i="8"/>
  <c r="D727" i="8"/>
  <c r="C727" i="8"/>
  <c r="D726" i="8"/>
  <c r="C726" i="8"/>
  <c r="D725" i="8"/>
  <c r="C725" i="8"/>
  <c r="D724" i="8"/>
  <c r="C724" i="8"/>
  <c r="D723" i="8"/>
  <c r="C723" i="8"/>
  <c r="D722" i="8"/>
  <c r="C722" i="8"/>
  <c r="D721" i="8"/>
  <c r="C721" i="8"/>
  <c r="D720" i="8"/>
  <c r="C720" i="8"/>
  <c r="D719" i="8"/>
  <c r="C719" i="8"/>
  <c r="D718" i="8"/>
  <c r="C718" i="8"/>
  <c r="D717" i="8"/>
  <c r="C717" i="8"/>
  <c r="D716" i="8"/>
  <c r="C716" i="8"/>
  <c r="D715" i="8"/>
  <c r="C715" i="8"/>
  <c r="D714" i="8"/>
  <c r="C714" i="8"/>
  <c r="D713" i="8"/>
  <c r="C713" i="8"/>
  <c r="D712" i="8"/>
  <c r="C712" i="8"/>
  <c r="D711" i="8"/>
  <c r="C711" i="8"/>
  <c r="D710" i="8"/>
  <c r="C710" i="8"/>
  <c r="D709" i="8"/>
  <c r="C709" i="8"/>
  <c r="D708" i="8"/>
  <c r="C708" i="8"/>
  <c r="D707" i="8"/>
  <c r="C707" i="8"/>
  <c r="D706" i="8"/>
  <c r="C706" i="8"/>
  <c r="D705" i="8"/>
  <c r="C705" i="8"/>
  <c r="D704" i="8"/>
  <c r="C704" i="8"/>
  <c r="D703" i="8"/>
  <c r="C703" i="8"/>
  <c r="D702" i="8"/>
  <c r="C702" i="8"/>
  <c r="D701" i="8"/>
  <c r="C701" i="8"/>
  <c r="D700" i="8"/>
  <c r="C700" i="8"/>
  <c r="D699" i="8"/>
  <c r="C699" i="8"/>
  <c r="D698" i="8"/>
  <c r="C698" i="8"/>
  <c r="D697" i="8"/>
  <c r="C697" i="8"/>
  <c r="D696" i="8"/>
  <c r="C696" i="8"/>
  <c r="D695" i="8"/>
  <c r="C695" i="8"/>
  <c r="D694" i="8"/>
  <c r="C694" i="8"/>
  <c r="D693" i="8"/>
  <c r="C693" i="8"/>
  <c r="D692" i="8"/>
  <c r="C692" i="8"/>
  <c r="D691" i="8"/>
  <c r="C691" i="8"/>
  <c r="D690" i="8"/>
  <c r="C690" i="8"/>
  <c r="D689" i="8"/>
  <c r="C689" i="8"/>
  <c r="D688" i="8"/>
  <c r="C688" i="8"/>
  <c r="D687" i="8"/>
  <c r="C687" i="8"/>
  <c r="D686" i="8"/>
  <c r="C686" i="8"/>
  <c r="D685" i="8"/>
  <c r="C685" i="8"/>
  <c r="D684" i="8"/>
  <c r="C684" i="8"/>
  <c r="D683" i="8"/>
  <c r="C683" i="8"/>
  <c r="D682" i="8"/>
  <c r="C682" i="8"/>
  <c r="D681" i="8"/>
  <c r="C681" i="8"/>
  <c r="D680" i="8"/>
  <c r="C680" i="8"/>
  <c r="D679" i="8"/>
  <c r="C679" i="8"/>
  <c r="D678" i="8"/>
  <c r="C678" i="8"/>
  <c r="D677" i="8"/>
  <c r="C677" i="8"/>
  <c r="D676" i="8"/>
  <c r="C676" i="8"/>
  <c r="D675" i="8"/>
  <c r="C675" i="8"/>
  <c r="D674" i="8"/>
  <c r="C674" i="8"/>
  <c r="D673" i="8"/>
  <c r="C673" i="8"/>
  <c r="D672" i="8"/>
  <c r="C672" i="8"/>
  <c r="D671" i="8"/>
  <c r="C671" i="8"/>
  <c r="D670" i="8"/>
  <c r="C670" i="8"/>
  <c r="D669" i="8"/>
  <c r="C669" i="8"/>
  <c r="D668" i="8"/>
  <c r="C668" i="8"/>
  <c r="D667" i="8"/>
  <c r="C667" i="8"/>
  <c r="D666" i="8"/>
  <c r="C666" i="8"/>
  <c r="D665" i="8"/>
  <c r="C665" i="8"/>
  <c r="D664" i="8"/>
  <c r="C664" i="8"/>
  <c r="D663" i="8"/>
  <c r="C663" i="8"/>
  <c r="D662" i="8"/>
  <c r="C662" i="8"/>
  <c r="D661" i="8"/>
  <c r="C661" i="8"/>
  <c r="D660" i="8"/>
  <c r="C660" i="8"/>
  <c r="D659" i="8"/>
  <c r="C659" i="8"/>
  <c r="D658" i="8"/>
  <c r="C658" i="8"/>
  <c r="D657" i="8"/>
  <c r="C657" i="8"/>
  <c r="D656" i="8"/>
  <c r="C656" i="8"/>
  <c r="D655" i="8"/>
  <c r="C655" i="8"/>
  <c r="D654" i="8"/>
  <c r="C654" i="8"/>
  <c r="D653" i="8"/>
  <c r="C653" i="8"/>
  <c r="D652" i="8"/>
  <c r="C652" i="8"/>
  <c r="D651" i="8"/>
  <c r="C651" i="8"/>
  <c r="D650" i="8"/>
  <c r="C650" i="8"/>
  <c r="D649" i="8"/>
  <c r="C649" i="8"/>
  <c r="D648" i="8"/>
  <c r="C648" i="8"/>
  <c r="D647" i="8"/>
  <c r="C647" i="8"/>
  <c r="D646" i="8"/>
  <c r="C646" i="8"/>
  <c r="D645" i="8"/>
  <c r="C645" i="8"/>
  <c r="D644" i="8"/>
  <c r="C644" i="8"/>
  <c r="D643" i="8"/>
  <c r="C643" i="8"/>
  <c r="D642" i="8"/>
  <c r="C642" i="8"/>
  <c r="D641" i="8"/>
  <c r="C641" i="8"/>
  <c r="D640" i="8"/>
  <c r="C640" i="8"/>
  <c r="D639" i="8"/>
  <c r="C639" i="8"/>
  <c r="D638" i="8"/>
  <c r="C638" i="8"/>
  <c r="D637" i="8"/>
  <c r="C637" i="8"/>
  <c r="D636" i="8"/>
  <c r="C636" i="8"/>
  <c r="D635" i="8"/>
  <c r="C635" i="8"/>
  <c r="D634" i="8"/>
  <c r="C634" i="8"/>
  <c r="D633" i="8"/>
  <c r="C633" i="8"/>
  <c r="D632" i="8"/>
  <c r="C632" i="8"/>
  <c r="D631" i="8"/>
  <c r="C631" i="8"/>
  <c r="D630" i="8"/>
  <c r="C630" i="8"/>
  <c r="D629" i="8"/>
  <c r="C629" i="8"/>
  <c r="D628" i="8"/>
  <c r="C628" i="8"/>
  <c r="D627" i="8"/>
  <c r="C627" i="8"/>
  <c r="D626" i="8"/>
  <c r="C626" i="8"/>
  <c r="D625" i="8"/>
  <c r="C625" i="8"/>
  <c r="D624" i="8"/>
  <c r="C624" i="8"/>
  <c r="D623" i="8"/>
  <c r="C623" i="8"/>
  <c r="D622" i="8"/>
  <c r="C622" i="8"/>
  <c r="D621" i="8"/>
  <c r="C621" i="8"/>
  <c r="D620" i="8"/>
  <c r="C620" i="8"/>
  <c r="D619" i="8"/>
  <c r="C619" i="8"/>
  <c r="D618" i="8"/>
  <c r="C618" i="8"/>
  <c r="D617" i="8"/>
  <c r="C617" i="8"/>
  <c r="D616" i="8"/>
  <c r="C616" i="8"/>
  <c r="D615" i="8"/>
  <c r="C615" i="8"/>
  <c r="D614" i="8"/>
  <c r="C614" i="8"/>
  <c r="D613" i="8"/>
  <c r="C613" i="8"/>
  <c r="D612" i="8"/>
  <c r="C612" i="8"/>
  <c r="D611" i="8"/>
  <c r="C611" i="8"/>
  <c r="D610" i="8"/>
  <c r="C610" i="8"/>
  <c r="D609" i="8"/>
  <c r="C609" i="8"/>
  <c r="D608" i="8"/>
  <c r="C608" i="8"/>
  <c r="D607" i="8"/>
  <c r="C607" i="8"/>
  <c r="D606" i="8"/>
  <c r="C606" i="8"/>
  <c r="D605" i="8"/>
  <c r="C605" i="8"/>
  <c r="D604" i="8"/>
  <c r="C604" i="8"/>
  <c r="D603" i="8"/>
  <c r="C603" i="8"/>
  <c r="D602" i="8"/>
  <c r="C602" i="8"/>
  <c r="D601" i="8"/>
  <c r="C601" i="8"/>
  <c r="D600" i="8"/>
  <c r="C600" i="8"/>
  <c r="D599" i="8"/>
  <c r="C599" i="8"/>
  <c r="D598" i="8"/>
  <c r="C598" i="8"/>
  <c r="D597" i="8"/>
  <c r="C597" i="8"/>
  <c r="D596" i="8"/>
  <c r="C596" i="8"/>
  <c r="D595" i="8"/>
  <c r="C595" i="8"/>
  <c r="D594" i="8"/>
  <c r="C594" i="8"/>
  <c r="D593" i="8"/>
  <c r="C593" i="8"/>
  <c r="D592" i="8"/>
  <c r="C592" i="8"/>
  <c r="D591" i="8"/>
  <c r="C591" i="8"/>
  <c r="D590" i="8"/>
  <c r="C590" i="8"/>
  <c r="D589" i="8"/>
  <c r="C589" i="8"/>
  <c r="D588" i="8"/>
  <c r="C588" i="8"/>
  <c r="D587" i="8"/>
  <c r="C587" i="8"/>
  <c r="D586" i="8"/>
  <c r="C586" i="8"/>
  <c r="D585" i="8"/>
  <c r="C585" i="8"/>
  <c r="D584" i="8"/>
  <c r="C584" i="8"/>
  <c r="D583" i="8"/>
  <c r="C583" i="8"/>
  <c r="D582" i="8"/>
  <c r="C582" i="8"/>
  <c r="D581" i="8"/>
  <c r="C581" i="8"/>
  <c r="D580" i="8"/>
  <c r="C580" i="8"/>
  <c r="D579" i="8"/>
  <c r="C579" i="8"/>
  <c r="D578" i="8"/>
  <c r="C578" i="8"/>
  <c r="D577" i="8"/>
  <c r="C577" i="8"/>
  <c r="D576" i="8"/>
  <c r="C576" i="8"/>
  <c r="D575" i="8"/>
  <c r="C575" i="8"/>
  <c r="D574" i="8"/>
  <c r="C574" i="8"/>
  <c r="D573" i="8"/>
  <c r="C573" i="8"/>
  <c r="D572" i="8"/>
  <c r="C572" i="8"/>
  <c r="D571" i="8"/>
  <c r="C571" i="8"/>
  <c r="D570" i="8"/>
  <c r="C570" i="8"/>
  <c r="D569" i="8"/>
  <c r="C569" i="8"/>
  <c r="D568" i="8"/>
  <c r="C568" i="8"/>
  <c r="D567" i="8"/>
  <c r="C567" i="8"/>
  <c r="D566" i="8"/>
  <c r="C566" i="8"/>
  <c r="D565" i="8"/>
  <c r="C565" i="8"/>
  <c r="D564" i="8"/>
  <c r="C564" i="8"/>
  <c r="D563" i="8"/>
  <c r="C563" i="8"/>
  <c r="D562" i="8"/>
  <c r="C562" i="8"/>
  <c r="D561" i="8"/>
  <c r="C561" i="8"/>
  <c r="D560" i="8"/>
  <c r="C560" i="8"/>
  <c r="D559" i="8"/>
  <c r="C559" i="8"/>
  <c r="D558" i="8"/>
  <c r="C558" i="8"/>
  <c r="D557" i="8"/>
  <c r="C557" i="8"/>
  <c r="D556" i="8"/>
  <c r="C556" i="8"/>
  <c r="D555" i="8"/>
  <c r="C555" i="8"/>
  <c r="D554" i="8"/>
  <c r="C554" i="8"/>
  <c r="D553" i="8"/>
  <c r="C553" i="8"/>
  <c r="D552" i="8"/>
  <c r="C552" i="8"/>
  <c r="D551" i="8"/>
  <c r="C551" i="8"/>
  <c r="D550" i="8"/>
  <c r="C550" i="8"/>
  <c r="D549" i="8"/>
  <c r="C549" i="8"/>
  <c r="D548" i="8"/>
  <c r="C548" i="8"/>
  <c r="D547" i="8"/>
  <c r="C547" i="8"/>
  <c r="D546" i="8"/>
  <c r="C546" i="8"/>
  <c r="D545" i="8"/>
  <c r="C545" i="8"/>
  <c r="D544" i="8"/>
  <c r="C544" i="8"/>
  <c r="D543" i="8"/>
  <c r="C543" i="8"/>
  <c r="D542" i="8"/>
  <c r="C542" i="8"/>
  <c r="D541" i="8"/>
  <c r="C541" i="8"/>
  <c r="D540" i="8"/>
  <c r="C540" i="8"/>
  <c r="D539" i="8"/>
  <c r="C539" i="8"/>
  <c r="D538" i="8"/>
  <c r="C538" i="8"/>
  <c r="D537" i="8"/>
  <c r="C537" i="8"/>
  <c r="D536" i="8"/>
  <c r="C536" i="8"/>
  <c r="D535" i="8"/>
  <c r="C535" i="8"/>
  <c r="D534" i="8"/>
  <c r="C534" i="8"/>
  <c r="D533" i="8"/>
  <c r="C533" i="8"/>
  <c r="D532" i="8"/>
  <c r="C532" i="8"/>
  <c r="D531" i="8"/>
  <c r="C531" i="8"/>
  <c r="D530" i="8"/>
  <c r="C530" i="8"/>
  <c r="D529" i="8"/>
  <c r="C529" i="8"/>
  <c r="D528" i="8"/>
  <c r="C528" i="8"/>
  <c r="D527" i="8"/>
  <c r="C527" i="8"/>
  <c r="D526" i="8"/>
  <c r="C526" i="8"/>
  <c r="D525" i="8"/>
  <c r="C525" i="8"/>
  <c r="D524" i="8"/>
  <c r="C524" i="8"/>
  <c r="D523" i="8"/>
  <c r="C523" i="8"/>
  <c r="D522" i="8"/>
  <c r="C522" i="8"/>
  <c r="D521" i="8"/>
  <c r="C521" i="8"/>
  <c r="D520" i="8"/>
  <c r="C520" i="8"/>
  <c r="D519" i="8"/>
  <c r="C519" i="8"/>
  <c r="D518" i="8"/>
  <c r="C518" i="8"/>
  <c r="D517" i="8"/>
  <c r="C517" i="8"/>
  <c r="D516" i="8"/>
  <c r="C516" i="8"/>
  <c r="D515" i="8"/>
  <c r="C515" i="8"/>
  <c r="D514" i="8"/>
  <c r="C514" i="8"/>
  <c r="D513" i="8"/>
  <c r="C513" i="8"/>
  <c r="D512" i="8"/>
  <c r="C512" i="8"/>
  <c r="D511" i="8"/>
  <c r="C511" i="8"/>
  <c r="D510" i="8"/>
  <c r="C510" i="8"/>
  <c r="D509" i="8"/>
  <c r="C509" i="8"/>
  <c r="D508" i="8"/>
  <c r="C508" i="8"/>
  <c r="D507" i="8"/>
  <c r="C507" i="8"/>
  <c r="D506" i="8"/>
  <c r="C506" i="8"/>
  <c r="D505" i="8"/>
  <c r="C505" i="8"/>
  <c r="D504" i="8"/>
  <c r="C504" i="8"/>
  <c r="D503" i="8"/>
  <c r="C503" i="8"/>
  <c r="D502" i="8"/>
  <c r="C502" i="8"/>
  <c r="D501" i="8"/>
  <c r="C501" i="8"/>
  <c r="D500" i="8"/>
  <c r="C500" i="8"/>
  <c r="D499" i="8"/>
  <c r="C499" i="8"/>
  <c r="D498" i="8"/>
  <c r="C498" i="8"/>
  <c r="D497" i="8"/>
  <c r="C497" i="8"/>
  <c r="D496" i="8"/>
  <c r="C496" i="8"/>
  <c r="D495" i="8"/>
  <c r="C495" i="8"/>
  <c r="D494" i="8"/>
  <c r="C494" i="8"/>
  <c r="D493" i="8"/>
  <c r="C493" i="8"/>
  <c r="D492" i="8"/>
  <c r="C492" i="8"/>
  <c r="D491" i="8"/>
  <c r="C491" i="8"/>
  <c r="D490" i="8"/>
  <c r="C490" i="8"/>
  <c r="D489" i="8"/>
  <c r="C489" i="8"/>
  <c r="D488" i="8"/>
  <c r="C488" i="8"/>
  <c r="D487" i="8"/>
  <c r="C487" i="8"/>
  <c r="D486" i="8"/>
  <c r="C486" i="8"/>
  <c r="D485" i="8"/>
  <c r="C485" i="8"/>
  <c r="D484" i="8"/>
  <c r="C484" i="8"/>
  <c r="D483" i="8"/>
  <c r="C483" i="8"/>
  <c r="D482" i="8"/>
  <c r="C482" i="8"/>
  <c r="D481" i="8"/>
  <c r="C481" i="8"/>
  <c r="D480" i="8"/>
  <c r="C480" i="8"/>
  <c r="D479" i="8"/>
  <c r="C479" i="8"/>
  <c r="D478" i="8"/>
  <c r="C478" i="8"/>
  <c r="D477" i="8"/>
  <c r="C477" i="8"/>
  <c r="D476" i="8"/>
  <c r="C476" i="8"/>
  <c r="D475" i="8"/>
  <c r="C475" i="8"/>
  <c r="D474" i="8"/>
  <c r="C474" i="8"/>
  <c r="D473" i="8"/>
  <c r="C473" i="8"/>
  <c r="D472" i="8"/>
  <c r="C472" i="8"/>
  <c r="D471" i="8"/>
  <c r="C471" i="8"/>
  <c r="D470" i="8"/>
  <c r="C470" i="8"/>
  <c r="D469" i="8"/>
  <c r="C469" i="8"/>
  <c r="D468" i="8"/>
  <c r="C468" i="8"/>
  <c r="D467" i="8"/>
  <c r="C467" i="8"/>
  <c r="D466" i="8"/>
  <c r="C466" i="8"/>
  <c r="D465" i="8"/>
  <c r="C465" i="8"/>
  <c r="D464" i="8"/>
  <c r="C464" i="8"/>
  <c r="D463" i="8"/>
  <c r="C463" i="8"/>
  <c r="D462" i="8"/>
  <c r="C462" i="8"/>
  <c r="D461" i="8"/>
  <c r="C461" i="8"/>
  <c r="D460" i="8"/>
  <c r="C460" i="8"/>
  <c r="D459" i="8"/>
  <c r="C459" i="8"/>
  <c r="D458" i="8"/>
  <c r="C458" i="8"/>
  <c r="D457" i="8"/>
  <c r="C457" i="8"/>
  <c r="D456" i="8"/>
  <c r="C456" i="8"/>
  <c r="D455" i="8"/>
  <c r="C455" i="8"/>
  <c r="D454" i="8"/>
  <c r="C454" i="8"/>
  <c r="D453" i="8"/>
  <c r="C453" i="8"/>
  <c r="D452" i="8"/>
  <c r="C452" i="8"/>
  <c r="D451" i="8"/>
  <c r="C451" i="8"/>
  <c r="D450" i="8"/>
  <c r="C450" i="8"/>
  <c r="D449" i="8"/>
  <c r="C449" i="8"/>
  <c r="D448" i="8"/>
  <c r="C448" i="8"/>
  <c r="D447" i="8"/>
  <c r="C447" i="8"/>
  <c r="D446" i="8"/>
  <c r="C446" i="8"/>
  <c r="D445" i="8"/>
  <c r="C445" i="8"/>
  <c r="D444" i="8"/>
  <c r="C444" i="8"/>
  <c r="D443" i="8"/>
  <c r="C443" i="8"/>
  <c r="D442" i="8"/>
  <c r="C442" i="8"/>
  <c r="D441" i="8"/>
  <c r="C441" i="8"/>
  <c r="D440" i="8"/>
  <c r="C440" i="8"/>
  <c r="D439" i="8"/>
  <c r="C439" i="8"/>
  <c r="D438" i="8"/>
  <c r="C438" i="8"/>
  <c r="D437" i="8"/>
  <c r="C437" i="8"/>
  <c r="D436" i="8"/>
  <c r="C436" i="8"/>
  <c r="D435" i="8"/>
  <c r="C435" i="8"/>
  <c r="D434" i="8"/>
  <c r="C434" i="8"/>
  <c r="D433" i="8"/>
  <c r="C433" i="8"/>
  <c r="D432" i="8"/>
  <c r="C432" i="8"/>
  <c r="D431" i="8"/>
  <c r="C431" i="8"/>
  <c r="D430" i="8"/>
  <c r="C430" i="8"/>
  <c r="D429" i="8"/>
  <c r="C429" i="8"/>
  <c r="D428" i="8"/>
  <c r="C428" i="8"/>
  <c r="D427" i="8"/>
  <c r="C427" i="8"/>
  <c r="D426" i="8"/>
  <c r="C426" i="8"/>
  <c r="D425" i="8"/>
  <c r="C425" i="8"/>
  <c r="D424" i="8"/>
  <c r="C424" i="8"/>
  <c r="D423" i="8"/>
  <c r="C423" i="8"/>
  <c r="D422" i="8"/>
  <c r="C422" i="8"/>
  <c r="D421" i="8"/>
  <c r="C421" i="8"/>
  <c r="D420" i="8"/>
  <c r="C420" i="8"/>
  <c r="D419" i="8"/>
  <c r="C419" i="8"/>
  <c r="D418" i="8"/>
  <c r="C418" i="8"/>
  <c r="D417" i="8"/>
  <c r="C417" i="8"/>
  <c r="D416" i="8"/>
  <c r="C416" i="8"/>
  <c r="D415" i="8"/>
  <c r="C415" i="8"/>
  <c r="D414" i="8"/>
  <c r="C414" i="8"/>
  <c r="D413" i="8"/>
  <c r="C413" i="8"/>
  <c r="D412" i="8"/>
  <c r="C412" i="8"/>
  <c r="D411" i="8"/>
  <c r="C411" i="8"/>
  <c r="D410" i="8"/>
  <c r="C410" i="8"/>
  <c r="D409" i="8"/>
  <c r="C409" i="8"/>
  <c r="D408" i="8"/>
  <c r="C408" i="8"/>
  <c r="D407" i="8"/>
  <c r="C407" i="8"/>
  <c r="D406" i="8"/>
  <c r="C406" i="8"/>
  <c r="D405" i="8"/>
  <c r="C405" i="8"/>
  <c r="D404" i="8"/>
  <c r="C404" i="8"/>
  <c r="D403" i="8"/>
  <c r="C403" i="8"/>
  <c r="D402" i="8"/>
  <c r="C402" i="8"/>
  <c r="D401" i="8"/>
  <c r="C401" i="8"/>
  <c r="D400" i="8"/>
  <c r="C400" i="8"/>
  <c r="D399" i="8"/>
  <c r="C399" i="8"/>
  <c r="D398" i="8"/>
  <c r="C398" i="8"/>
  <c r="D397" i="8"/>
  <c r="C397" i="8"/>
  <c r="D396" i="8"/>
  <c r="C396" i="8"/>
  <c r="D395" i="8"/>
  <c r="C395" i="8"/>
  <c r="D394" i="8"/>
  <c r="C394" i="8"/>
  <c r="D393" i="8"/>
  <c r="C393" i="8"/>
  <c r="D392" i="8"/>
  <c r="C392" i="8"/>
  <c r="D391" i="8"/>
  <c r="C391" i="8"/>
  <c r="D390" i="8"/>
  <c r="C390" i="8"/>
  <c r="D389" i="8"/>
  <c r="C389" i="8"/>
  <c r="D388" i="8"/>
  <c r="C388" i="8"/>
  <c r="D387" i="8"/>
  <c r="C387" i="8"/>
  <c r="D386" i="8"/>
  <c r="C386" i="8"/>
  <c r="D385" i="8"/>
  <c r="C385" i="8"/>
  <c r="D384" i="8"/>
  <c r="C384" i="8"/>
  <c r="D383" i="8"/>
  <c r="C383" i="8"/>
  <c r="D382" i="8"/>
  <c r="C382" i="8"/>
  <c r="D381" i="8"/>
  <c r="C381" i="8"/>
  <c r="D380" i="8"/>
  <c r="C380" i="8"/>
  <c r="D379" i="8"/>
  <c r="C379" i="8"/>
  <c r="D378" i="8"/>
  <c r="C378" i="8"/>
  <c r="D377" i="8"/>
  <c r="C377" i="8"/>
  <c r="D376" i="8"/>
  <c r="C376" i="8"/>
  <c r="D375" i="8"/>
  <c r="C375" i="8"/>
  <c r="D374" i="8"/>
  <c r="C374" i="8"/>
  <c r="D373" i="8"/>
  <c r="C373" i="8"/>
  <c r="D372" i="8"/>
  <c r="C372" i="8"/>
  <c r="D371" i="8"/>
  <c r="C371" i="8"/>
  <c r="D370" i="8"/>
  <c r="C370" i="8"/>
  <c r="D369" i="8"/>
  <c r="C369" i="8"/>
  <c r="D368" i="8"/>
  <c r="C368" i="8"/>
  <c r="D367" i="8"/>
  <c r="C367" i="8"/>
  <c r="D366" i="8"/>
  <c r="C366" i="8"/>
  <c r="D365" i="8"/>
  <c r="C365" i="8"/>
  <c r="D364" i="8"/>
  <c r="C364" i="8"/>
  <c r="D363" i="8"/>
  <c r="C363" i="8"/>
  <c r="D362" i="8"/>
  <c r="C362" i="8"/>
  <c r="D361" i="8"/>
  <c r="C361" i="8"/>
  <c r="D360" i="8"/>
  <c r="C360" i="8"/>
  <c r="D359" i="8"/>
  <c r="C359" i="8"/>
  <c r="D358" i="8"/>
  <c r="C358" i="8"/>
  <c r="D357" i="8"/>
  <c r="C357" i="8"/>
  <c r="D356" i="8"/>
  <c r="C356" i="8"/>
  <c r="D355" i="8"/>
  <c r="C355" i="8"/>
  <c r="D354" i="8"/>
  <c r="C354" i="8"/>
  <c r="D353" i="8"/>
  <c r="C353" i="8"/>
  <c r="D352" i="8"/>
  <c r="C352" i="8"/>
  <c r="D351" i="8"/>
  <c r="C351" i="8"/>
  <c r="D350" i="8"/>
  <c r="C350" i="8"/>
  <c r="D349" i="8"/>
  <c r="C349" i="8"/>
  <c r="D348" i="8"/>
  <c r="C348" i="8"/>
  <c r="D347" i="8"/>
  <c r="C347" i="8"/>
  <c r="D346" i="8"/>
  <c r="C346" i="8"/>
  <c r="D345" i="8"/>
  <c r="C345" i="8"/>
  <c r="D344" i="8"/>
  <c r="C344" i="8"/>
  <c r="D343" i="8"/>
  <c r="C343" i="8"/>
  <c r="D342" i="8"/>
  <c r="C342" i="8"/>
  <c r="D341" i="8"/>
  <c r="C341" i="8"/>
  <c r="D340" i="8"/>
  <c r="C340" i="8"/>
  <c r="D339" i="8"/>
  <c r="C339" i="8"/>
  <c r="D338" i="8"/>
  <c r="C338" i="8"/>
  <c r="D337" i="8"/>
  <c r="C337" i="8"/>
  <c r="D336" i="8"/>
  <c r="C336" i="8"/>
  <c r="D335" i="8"/>
  <c r="C335" i="8"/>
  <c r="D334" i="8"/>
  <c r="C334" i="8"/>
  <c r="D333" i="8"/>
  <c r="C333" i="8"/>
  <c r="D332" i="8"/>
  <c r="C332" i="8"/>
  <c r="D331" i="8"/>
  <c r="C331" i="8"/>
  <c r="D330" i="8"/>
  <c r="C330" i="8"/>
  <c r="D329" i="8"/>
  <c r="C329" i="8"/>
  <c r="D328" i="8"/>
  <c r="C328" i="8"/>
  <c r="D327" i="8"/>
  <c r="C327" i="8"/>
  <c r="D326" i="8"/>
  <c r="C326" i="8"/>
  <c r="D325" i="8"/>
  <c r="C325" i="8"/>
  <c r="D324" i="8"/>
  <c r="C324" i="8"/>
  <c r="D323" i="8"/>
  <c r="C323" i="8"/>
  <c r="D322" i="8"/>
  <c r="C322" i="8"/>
  <c r="D321" i="8"/>
  <c r="C321" i="8"/>
  <c r="D320" i="8"/>
  <c r="C320" i="8"/>
  <c r="D319" i="8"/>
  <c r="C319" i="8"/>
  <c r="D318" i="8"/>
  <c r="C318" i="8"/>
  <c r="D317" i="8"/>
  <c r="C317" i="8"/>
  <c r="D316" i="8"/>
  <c r="C316" i="8"/>
  <c r="D315" i="8"/>
  <c r="C315" i="8"/>
  <c r="D314" i="8"/>
  <c r="C314" i="8"/>
  <c r="D313" i="8"/>
  <c r="C313" i="8"/>
  <c r="D312" i="8"/>
  <c r="C312" i="8"/>
  <c r="D311" i="8"/>
  <c r="C311" i="8"/>
  <c r="D310" i="8"/>
  <c r="C310" i="8"/>
  <c r="D309" i="8"/>
  <c r="C309" i="8"/>
  <c r="D308" i="8"/>
  <c r="C308" i="8"/>
  <c r="D307" i="8"/>
  <c r="C307" i="8"/>
  <c r="D306" i="8"/>
  <c r="C306" i="8"/>
  <c r="D305" i="8"/>
  <c r="C305" i="8"/>
  <c r="D304" i="8"/>
  <c r="C304" i="8"/>
  <c r="D303" i="8"/>
  <c r="C303" i="8"/>
  <c r="D302" i="8"/>
  <c r="C302" i="8"/>
  <c r="D301" i="8"/>
  <c r="C301" i="8"/>
  <c r="D300" i="8"/>
  <c r="C300" i="8"/>
  <c r="D299" i="8"/>
  <c r="C299" i="8"/>
  <c r="D298" i="8"/>
  <c r="C298" i="8"/>
  <c r="D297" i="8"/>
  <c r="C297" i="8"/>
  <c r="D296" i="8"/>
  <c r="C296" i="8"/>
  <c r="D295" i="8"/>
  <c r="C295" i="8"/>
  <c r="D294" i="8"/>
  <c r="C294" i="8"/>
  <c r="D293" i="8"/>
  <c r="C293" i="8"/>
  <c r="D292" i="8"/>
  <c r="C292" i="8"/>
  <c r="D291" i="8"/>
  <c r="C291" i="8"/>
  <c r="D290" i="8"/>
  <c r="C290" i="8"/>
  <c r="D289" i="8"/>
  <c r="C289" i="8"/>
  <c r="D288" i="8"/>
  <c r="C288" i="8"/>
  <c r="D287" i="8"/>
  <c r="C287" i="8"/>
  <c r="D286" i="8"/>
  <c r="C286" i="8"/>
  <c r="D285" i="8"/>
  <c r="C285" i="8"/>
  <c r="D284" i="8"/>
  <c r="C284" i="8"/>
  <c r="D283" i="8"/>
  <c r="C283" i="8"/>
  <c r="D282" i="8"/>
  <c r="C282" i="8"/>
  <c r="D281" i="8"/>
  <c r="C281" i="8"/>
  <c r="D280" i="8"/>
  <c r="C280" i="8"/>
  <c r="D279" i="8"/>
  <c r="C279" i="8"/>
  <c r="D278" i="8"/>
  <c r="C278" i="8"/>
  <c r="D277" i="8"/>
  <c r="C277" i="8"/>
  <c r="D276" i="8"/>
  <c r="C276" i="8"/>
  <c r="D275" i="8"/>
  <c r="C275" i="8"/>
  <c r="D274" i="8"/>
  <c r="C274" i="8"/>
  <c r="D273" i="8"/>
  <c r="C273" i="8"/>
  <c r="D272" i="8"/>
  <c r="C272" i="8"/>
  <c r="D271" i="8"/>
  <c r="C271" i="8"/>
  <c r="D270" i="8"/>
  <c r="C270" i="8"/>
  <c r="D269" i="8"/>
  <c r="C269" i="8"/>
  <c r="D268" i="8"/>
  <c r="C268" i="8"/>
  <c r="D267" i="8"/>
  <c r="C267" i="8"/>
  <c r="D266" i="8"/>
  <c r="C266" i="8"/>
  <c r="D265" i="8"/>
  <c r="C265" i="8"/>
  <c r="D264" i="8"/>
  <c r="C264" i="8"/>
  <c r="D263" i="8"/>
  <c r="C263" i="8"/>
  <c r="D262" i="8"/>
  <c r="C262" i="8"/>
  <c r="D261" i="8"/>
  <c r="C261" i="8"/>
  <c r="D260" i="8"/>
  <c r="C260" i="8"/>
  <c r="D259" i="8"/>
  <c r="C259" i="8"/>
  <c r="D258" i="8"/>
  <c r="C258" i="8"/>
  <c r="D257" i="8"/>
  <c r="C257" i="8"/>
  <c r="D256" i="8"/>
  <c r="C256" i="8"/>
  <c r="D255" i="8"/>
  <c r="C255" i="8"/>
  <c r="D254" i="8"/>
  <c r="C254" i="8"/>
  <c r="D253" i="8"/>
  <c r="C253" i="8"/>
  <c r="D252" i="8"/>
  <c r="C252" i="8"/>
  <c r="D251" i="8"/>
  <c r="C251" i="8"/>
  <c r="D250" i="8"/>
  <c r="C250" i="8"/>
  <c r="D249" i="8"/>
  <c r="C249" i="8"/>
  <c r="D248" i="8"/>
  <c r="C248" i="8"/>
  <c r="D247" i="8"/>
  <c r="C247" i="8"/>
  <c r="D246" i="8"/>
  <c r="C246" i="8"/>
  <c r="D245" i="8"/>
  <c r="C245" i="8"/>
  <c r="D244" i="8"/>
  <c r="C244" i="8"/>
  <c r="D243" i="8"/>
  <c r="C243" i="8"/>
  <c r="D242" i="8"/>
  <c r="C242" i="8"/>
  <c r="D241" i="8"/>
  <c r="C241" i="8"/>
  <c r="D240" i="8"/>
  <c r="C240" i="8"/>
  <c r="D239" i="8"/>
  <c r="C239" i="8"/>
  <c r="D238" i="8"/>
  <c r="C238" i="8"/>
  <c r="D237" i="8"/>
  <c r="C237" i="8"/>
  <c r="D236" i="8"/>
  <c r="C236" i="8"/>
  <c r="D235" i="8"/>
  <c r="C235" i="8"/>
  <c r="D234" i="8"/>
  <c r="C234" i="8"/>
  <c r="D233" i="8"/>
  <c r="C233" i="8"/>
  <c r="D232" i="8"/>
  <c r="C232" i="8"/>
  <c r="D231" i="8"/>
  <c r="C231" i="8"/>
  <c r="D230" i="8"/>
  <c r="C230" i="8"/>
  <c r="D229" i="8"/>
  <c r="C229" i="8"/>
  <c r="D228" i="8"/>
  <c r="C228" i="8"/>
  <c r="D227" i="8"/>
  <c r="C227" i="8"/>
  <c r="D226" i="8"/>
  <c r="C226" i="8"/>
  <c r="D225" i="8"/>
  <c r="C225" i="8"/>
  <c r="D224" i="8"/>
  <c r="C224" i="8"/>
  <c r="D223" i="8"/>
  <c r="C223" i="8"/>
  <c r="D222" i="8"/>
  <c r="C222" i="8"/>
  <c r="D221" i="8"/>
  <c r="C221" i="8"/>
  <c r="D220" i="8"/>
  <c r="C220" i="8"/>
  <c r="D219" i="8"/>
  <c r="C219" i="8"/>
  <c r="D218" i="8"/>
  <c r="C218" i="8"/>
  <c r="D217" i="8"/>
  <c r="C217" i="8"/>
  <c r="D216" i="8"/>
  <c r="C216" i="8"/>
  <c r="D215" i="8"/>
  <c r="C215" i="8"/>
  <c r="D214" i="8"/>
  <c r="C214" i="8"/>
  <c r="D213" i="8"/>
  <c r="C213" i="8"/>
  <c r="D212" i="8"/>
  <c r="C212" i="8"/>
  <c r="D211" i="8"/>
  <c r="C211" i="8"/>
  <c r="D210" i="8"/>
  <c r="C210" i="8"/>
  <c r="D209" i="8"/>
  <c r="C209" i="8"/>
  <c r="D208" i="8"/>
  <c r="C208" i="8"/>
  <c r="D207" i="8"/>
  <c r="C207" i="8"/>
  <c r="D206" i="8"/>
  <c r="C206" i="8"/>
  <c r="D205" i="8"/>
  <c r="C205" i="8"/>
  <c r="D204" i="8"/>
  <c r="C204" i="8"/>
  <c r="D203" i="8"/>
  <c r="C203" i="8"/>
  <c r="D202" i="8"/>
  <c r="C202" i="8"/>
  <c r="D201" i="8"/>
  <c r="C201" i="8"/>
  <c r="D200" i="8"/>
  <c r="C200" i="8"/>
  <c r="D199" i="8"/>
  <c r="C199" i="8"/>
  <c r="D198" i="8"/>
  <c r="C198" i="8"/>
  <c r="D197" i="8"/>
  <c r="C197" i="8"/>
  <c r="D196" i="8"/>
  <c r="C196" i="8"/>
  <c r="D195" i="8"/>
  <c r="C195" i="8"/>
  <c r="D194" i="8"/>
  <c r="C194" i="8"/>
  <c r="D193" i="8"/>
  <c r="C193" i="8"/>
  <c r="D192" i="8"/>
  <c r="C192" i="8"/>
  <c r="D191" i="8"/>
  <c r="C191" i="8"/>
  <c r="D190" i="8"/>
  <c r="C190" i="8"/>
  <c r="D189" i="8"/>
  <c r="C189" i="8"/>
  <c r="D188" i="8"/>
  <c r="C188" i="8"/>
  <c r="D187" i="8"/>
  <c r="C187" i="8"/>
  <c r="D186" i="8"/>
  <c r="C186" i="8"/>
  <c r="D185" i="8"/>
  <c r="C185" i="8"/>
  <c r="D184" i="8"/>
  <c r="C184" i="8"/>
  <c r="D183" i="8"/>
  <c r="C183" i="8"/>
  <c r="D182" i="8"/>
  <c r="C182" i="8"/>
  <c r="D181" i="8"/>
  <c r="C181" i="8"/>
  <c r="D180" i="8"/>
  <c r="C180" i="8"/>
  <c r="D179" i="8"/>
  <c r="C179" i="8"/>
  <c r="D178" i="8"/>
  <c r="C178" i="8"/>
  <c r="D177" i="8"/>
  <c r="C177" i="8"/>
  <c r="D176" i="8"/>
  <c r="C176" i="8"/>
  <c r="D175" i="8"/>
  <c r="C175" i="8"/>
  <c r="D174" i="8"/>
  <c r="C174" i="8"/>
  <c r="D173" i="8"/>
  <c r="C173" i="8"/>
  <c r="D172" i="8"/>
  <c r="C172" i="8"/>
  <c r="D171" i="8"/>
  <c r="C171" i="8"/>
  <c r="D170" i="8"/>
  <c r="C170" i="8"/>
  <c r="D169" i="8"/>
  <c r="C169" i="8"/>
  <c r="D168" i="8"/>
  <c r="C168" i="8"/>
  <c r="D167" i="8"/>
  <c r="C167" i="8"/>
  <c r="D166" i="8"/>
  <c r="C166" i="8"/>
  <c r="D165" i="8"/>
  <c r="C165" i="8"/>
  <c r="D164" i="8"/>
  <c r="C164" i="8"/>
  <c r="D163" i="8"/>
  <c r="C163" i="8"/>
  <c r="D162" i="8"/>
  <c r="C162" i="8"/>
  <c r="D161" i="8"/>
  <c r="C161" i="8"/>
  <c r="D160" i="8"/>
  <c r="C160" i="8"/>
  <c r="D159" i="8"/>
  <c r="C159" i="8"/>
  <c r="D158" i="8"/>
  <c r="C158" i="8"/>
  <c r="D157" i="8"/>
  <c r="C157" i="8"/>
  <c r="D156" i="8"/>
  <c r="C156" i="8"/>
  <c r="D155" i="8"/>
  <c r="C155" i="8"/>
  <c r="D154" i="8"/>
  <c r="C154" i="8"/>
  <c r="D153" i="8"/>
  <c r="C153" i="8"/>
  <c r="D152" i="8"/>
  <c r="C152" i="8"/>
  <c r="D151" i="8"/>
  <c r="C151" i="8"/>
  <c r="D150" i="8"/>
  <c r="C150" i="8"/>
  <c r="D149" i="8"/>
  <c r="C149" i="8"/>
  <c r="D148" i="8"/>
  <c r="C148" i="8"/>
  <c r="D147" i="8"/>
  <c r="C147" i="8"/>
  <c r="D146" i="8"/>
  <c r="C146" i="8"/>
  <c r="D145" i="8"/>
  <c r="C145" i="8"/>
  <c r="D144" i="8"/>
  <c r="C144" i="8"/>
  <c r="D143" i="8"/>
  <c r="C143" i="8"/>
  <c r="D142" i="8"/>
  <c r="C142" i="8"/>
  <c r="D141" i="8"/>
  <c r="C141" i="8"/>
  <c r="D140" i="8"/>
  <c r="C140" i="8"/>
  <c r="D139" i="8"/>
  <c r="C139" i="8"/>
  <c r="D138" i="8"/>
  <c r="C138" i="8"/>
  <c r="D137" i="8"/>
  <c r="C137" i="8"/>
  <c r="D136" i="8"/>
  <c r="C136" i="8"/>
  <c r="D135" i="8"/>
  <c r="C135" i="8"/>
  <c r="D134" i="8"/>
  <c r="C134" i="8"/>
  <c r="D133" i="8"/>
  <c r="C133" i="8"/>
  <c r="D132" i="8"/>
  <c r="C132" i="8"/>
  <c r="D131" i="8"/>
  <c r="C131" i="8"/>
  <c r="D130" i="8"/>
  <c r="C130" i="8"/>
  <c r="D129" i="8"/>
  <c r="C129" i="8"/>
  <c r="D128" i="8"/>
  <c r="C128" i="8"/>
  <c r="D127" i="8"/>
  <c r="C127" i="8"/>
  <c r="D126" i="8"/>
  <c r="C126" i="8"/>
  <c r="D125" i="8"/>
  <c r="C125" i="8"/>
  <c r="D124" i="8"/>
  <c r="C124" i="8"/>
  <c r="D123" i="8"/>
  <c r="C123" i="8"/>
  <c r="D122" i="8"/>
  <c r="C122" i="8"/>
  <c r="D121" i="8"/>
  <c r="C121" i="8"/>
  <c r="D120" i="8"/>
  <c r="C120" i="8"/>
  <c r="D119" i="8"/>
  <c r="C119" i="8"/>
  <c r="D118" i="8"/>
  <c r="C118" i="8"/>
  <c r="D117" i="8"/>
  <c r="C117" i="8"/>
  <c r="D116" i="8"/>
  <c r="C116" i="8"/>
  <c r="D115" i="8"/>
  <c r="C115" i="8"/>
  <c r="D114" i="8"/>
  <c r="C114" i="8"/>
  <c r="D113" i="8"/>
  <c r="C113" i="8"/>
  <c r="D112" i="8"/>
  <c r="C112" i="8"/>
  <c r="D111" i="8"/>
  <c r="C111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857" i="3"/>
  <c r="C857" i="3"/>
  <c r="D856" i="3"/>
  <c r="C856" i="3"/>
  <c r="D855" i="3"/>
  <c r="C855" i="3"/>
  <c r="D854" i="3"/>
  <c r="C854" i="3"/>
  <c r="D853" i="3"/>
  <c r="C853" i="3"/>
  <c r="D852" i="3"/>
  <c r="C852" i="3"/>
  <c r="D851" i="3"/>
  <c r="C851" i="3"/>
  <c r="D850" i="3"/>
  <c r="C850" i="3"/>
  <c r="D849" i="3"/>
  <c r="C849" i="3"/>
  <c r="D848" i="3"/>
  <c r="C848" i="3"/>
  <c r="D847" i="3"/>
  <c r="C847" i="3"/>
  <c r="D846" i="3"/>
  <c r="C846" i="3"/>
  <c r="D845" i="3"/>
  <c r="C845" i="3"/>
  <c r="D844" i="3"/>
  <c r="C844" i="3"/>
  <c r="D843" i="3"/>
  <c r="C843" i="3"/>
  <c r="D842" i="3"/>
  <c r="C842" i="3"/>
  <c r="D841" i="3"/>
  <c r="C841" i="3"/>
  <c r="D840" i="3"/>
  <c r="C840" i="3"/>
  <c r="D839" i="3"/>
  <c r="C839" i="3"/>
  <c r="D838" i="3"/>
  <c r="C838" i="3"/>
  <c r="D837" i="3"/>
  <c r="C837" i="3"/>
  <c r="D836" i="3"/>
  <c r="C836" i="3"/>
  <c r="D835" i="3"/>
  <c r="C835" i="3"/>
  <c r="D834" i="3"/>
  <c r="C834" i="3"/>
  <c r="D833" i="3"/>
  <c r="C833" i="3"/>
  <c r="D832" i="3"/>
  <c r="C832" i="3"/>
  <c r="D831" i="3"/>
  <c r="C831" i="3"/>
  <c r="D830" i="3"/>
  <c r="C830" i="3"/>
  <c r="D829" i="3"/>
  <c r="C829" i="3"/>
  <c r="D828" i="3"/>
  <c r="C828" i="3"/>
  <c r="D827" i="3"/>
  <c r="C827" i="3"/>
  <c r="D826" i="3"/>
  <c r="C826" i="3"/>
  <c r="D825" i="3"/>
  <c r="C825" i="3"/>
  <c r="D824" i="3"/>
  <c r="C824" i="3"/>
  <c r="D823" i="3"/>
  <c r="C823" i="3"/>
  <c r="D822" i="3"/>
  <c r="C822" i="3"/>
  <c r="D821" i="3"/>
  <c r="C821" i="3"/>
  <c r="D820" i="3"/>
  <c r="C820" i="3"/>
  <c r="D819" i="3"/>
  <c r="C819" i="3"/>
  <c r="D818" i="3"/>
  <c r="C818" i="3"/>
  <c r="D817" i="3"/>
  <c r="C817" i="3"/>
  <c r="D816" i="3"/>
  <c r="C816" i="3"/>
  <c r="D815" i="3"/>
  <c r="C815" i="3"/>
  <c r="D814" i="3"/>
  <c r="C814" i="3"/>
  <c r="D813" i="3"/>
  <c r="C813" i="3"/>
  <c r="D812" i="3"/>
  <c r="C812" i="3"/>
  <c r="D811" i="3"/>
  <c r="C811" i="3"/>
  <c r="D810" i="3"/>
  <c r="C810" i="3"/>
  <c r="D809" i="3"/>
  <c r="C809" i="3"/>
  <c r="D808" i="3"/>
  <c r="C808" i="3"/>
  <c r="D807" i="3"/>
  <c r="C807" i="3"/>
  <c r="D806" i="3"/>
  <c r="C806" i="3"/>
  <c r="D805" i="3"/>
  <c r="C805" i="3"/>
  <c r="D804" i="3"/>
  <c r="C804" i="3"/>
  <c r="D803" i="3"/>
  <c r="C803" i="3"/>
  <c r="D802" i="3"/>
  <c r="C802" i="3"/>
  <c r="D801" i="3"/>
  <c r="C801" i="3"/>
  <c r="D800" i="3"/>
  <c r="C800" i="3"/>
  <c r="D799" i="3"/>
  <c r="C799" i="3"/>
  <c r="D798" i="3"/>
  <c r="C798" i="3"/>
  <c r="D797" i="3"/>
  <c r="C797" i="3"/>
  <c r="D796" i="3"/>
  <c r="C796" i="3"/>
  <c r="D795" i="3"/>
  <c r="C795" i="3"/>
  <c r="D794" i="3"/>
  <c r="C794" i="3"/>
  <c r="D793" i="3"/>
  <c r="C793" i="3"/>
  <c r="D792" i="3"/>
  <c r="C792" i="3"/>
  <c r="D791" i="3"/>
  <c r="C791" i="3"/>
  <c r="D790" i="3"/>
  <c r="C790" i="3"/>
  <c r="D789" i="3"/>
  <c r="C789" i="3"/>
  <c r="D788" i="3"/>
  <c r="C788" i="3"/>
  <c r="D787" i="3"/>
  <c r="C787" i="3"/>
  <c r="D786" i="3"/>
  <c r="C786" i="3"/>
  <c r="D785" i="3"/>
  <c r="C785" i="3"/>
  <c r="D784" i="3"/>
  <c r="C784" i="3"/>
  <c r="D783" i="3"/>
  <c r="C783" i="3"/>
  <c r="D782" i="3"/>
  <c r="C782" i="3"/>
  <c r="D781" i="3"/>
  <c r="C781" i="3"/>
  <c r="D780" i="3"/>
  <c r="C780" i="3"/>
  <c r="D779" i="3"/>
  <c r="C779" i="3"/>
  <c r="D778" i="3"/>
  <c r="C778" i="3"/>
  <c r="D777" i="3"/>
  <c r="C777" i="3"/>
  <c r="D776" i="3"/>
  <c r="C776" i="3"/>
  <c r="D775" i="3"/>
  <c r="C775" i="3"/>
  <c r="D774" i="3"/>
  <c r="C774" i="3"/>
  <c r="D773" i="3"/>
  <c r="C773" i="3"/>
  <c r="D772" i="3"/>
  <c r="C772" i="3"/>
  <c r="D771" i="3"/>
  <c r="C771" i="3"/>
  <c r="D770" i="3"/>
  <c r="C770" i="3"/>
  <c r="D769" i="3"/>
  <c r="C769" i="3"/>
  <c r="D768" i="3"/>
  <c r="C768" i="3"/>
  <c r="D767" i="3"/>
  <c r="C767" i="3"/>
  <c r="D766" i="3"/>
  <c r="C766" i="3"/>
  <c r="D765" i="3"/>
  <c r="C765" i="3"/>
  <c r="D764" i="3"/>
  <c r="C764" i="3"/>
  <c r="D763" i="3"/>
  <c r="C763" i="3"/>
  <c r="D762" i="3"/>
  <c r="C762" i="3"/>
  <c r="D761" i="3"/>
  <c r="C761" i="3"/>
  <c r="D760" i="3"/>
  <c r="C760" i="3"/>
  <c r="D759" i="3"/>
  <c r="C759" i="3"/>
  <c r="D758" i="3"/>
  <c r="C758" i="3"/>
  <c r="D757" i="3"/>
  <c r="C757" i="3"/>
  <c r="D756" i="3"/>
  <c r="C756" i="3"/>
  <c r="D755" i="3"/>
  <c r="C755" i="3"/>
  <c r="D754" i="3"/>
  <c r="C754" i="3"/>
  <c r="D753" i="3"/>
  <c r="C753" i="3"/>
  <c r="D752" i="3"/>
  <c r="C752" i="3"/>
  <c r="D751" i="3"/>
  <c r="C751" i="3"/>
  <c r="D750" i="3"/>
  <c r="C750" i="3"/>
  <c r="D749" i="3"/>
  <c r="C749" i="3"/>
  <c r="D748" i="3"/>
  <c r="C748" i="3"/>
  <c r="D747" i="3"/>
  <c r="C747" i="3"/>
  <c r="D746" i="3"/>
  <c r="C746" i="3"/>
  <c r="D745" i="3"/>
  <c r="C745" i="3"/>
  <c r="D744" i="3"/>
  <c r="C744" i="3"/>
  <c r="D743" i="3"/>
  <c r="C743" i="3"/>
  <c r="D742" i="3"/>
  <c r="C742" i="3"/>
  <c r="D741" i="3"/>
  <c r="C741" i="3"/>
  <c r="D740" i="3"/>
  <c r="C740" i="3"/>
  <c r="D739" i="3"/>
  <c r="C739" i="3"/>
  <c r="D738" i="3"/>
  <c r="C738" i="3"/>
  <c r="D737" i="3"/>
  <c r="C737" i="3"/>
  <c r="D736" i="3"/>
  <c r="C736" i="3"/>
  <c r="D735" i="3"/>
  <c r="C735" i="3"/>
  <c r="D734" i="3"/>
  <c r="C734" i="3"/>
  <c r="D733" i="3"/>
  <c r="C733" i="3"/>
  <c r="D732" i="3"/>
  <c r="C732" i="3"/>
  <c r="D731" i="3"/>
  <c r="C731" i="3"/>
  <c r="D730" i="3"/>
  <c r="C730" i="3"/>
  <c r="D729" i="3"/>
  <c r="C729" i="3"/>
  <c r="D728" i="3"/>
  <c r="C728" i="3"/>
  <c r="D727" i="3"/>
  <c r="C727" i="3"/>
  <c r="D726" i="3"/>
  <c r="C726" i="3"/>
  <c r="D725" i="3"/>
  <c r="C725" i="3"/>
  <c r="D724" i="3"/>
  <c r="C724" i="3"/>
  <c r="D723" i="3"/>
  <c r="C723" i="3"/>
  <c r="D722" i="3"/>
  <c r="C722" i="3"/>
  <c r="D721" i="3"/>
  <c r="C721" i="3"/>
  <c r="D720" i="3"/>
  <c r="C720" i="3"/>
  <c r="D719" i="3"/>
  <c r="C719" i="3"/>
  <c r="D718" i="3"/>
  <c r="C718" i="3"/>
  <c r="D717" i="3"/>
  <c r="C717" i="3"/>
  <c r="D716" i="3"/>
  <c r="C716" i="3"/>
  <c r="D715" i="3"/>
  <c r="C715" i="3"/>
  <c r="D714" i="3"/>
  <c r="C714" i="3"/>
  <c r="D713" i="3"/>
  <c r="C713" i="3"/>
  <c r="D712" i="3"/>
  <c r="C712" i="3"/>
  <c r="D711" i="3"/>
  <c r="C711" i="3"/>
  <c r="D710" i="3"/>
  <c r="C710" i="3"/>
  <c r="D709" i="3"/>
  <c r="C709" i="3"/>
  <c r="D708" i="3"/>
  <c r="C708" i="3"/>
  <c r="D707" i="3"/>
  <c r="C707" i="3"/>
  <c r="D706" i="3"/>
  <c r="C706" i="3"/>
  <c r="D705" i="3"/>
  <c r="C705" i="3"/>
  <c r="D704" i="3"/>
  <c r="C704" i="3"/>
  <c r="D703" i="3"/>
  <c r="C703" i="3"/>
  <c r="D702" i="3"/>
  <c r="C702" i="3"/>
  <c r="D701" i="3"/>
  <c r="C701" i="3"/>
  <c r="D700" i="3"/>
  <c r="C700" i="3"/>
  <c r="D699" i="3"/>
  <c r="C699" i="3"/>
  <c r="D698" i="3"/>
  <c r="C698" i="3"/>
  <c r="D697" i="3"/>
  <c r="C697" i="3"/>
  <c r="D696" i="3"/>
  <c r="C696" i="3"/>
  <c r="D695" i="3"/>
  <c r="C695" i="3"/>
  <c r="D694" i="3"/>
  <c r="C694" i="3"/>
  <c r="D693" i="3"/>
  <c r="C693" i="3"/>
  <c r="D692" i="3"/>
  <c r="C692" i="3"/>
  <c r="D691" i="3"/>
  <c r="C691" i="3"/>
  <c r="D690" i="3"/>
  <c r="C690" i="3"/>
  <c r="D689" i="3"/>
  <c r="C689" i="3"/>
  <c r="D688" i="3"/>
  <c r="C688" i="3"/>
  <c r="D687" i="3"/>
  <c r="C687" i="3"/>
  <c r="D686" i="3"/>
  <c r="C686" i="3"/>
  <c r="D685" i="3"/>
  <c r="C685" i="3"/>
  <c r="D684" i="3"/>
  <c r="C684" i="3"/>
  <c r="D683" i="3"/>
  <c r="C683" i="3"/>
  <c r="D682" i="3"/>
  <c r="C682" i="3"/>
  <c r="D681" i="3"/>
  <c r="C681" i="3"/>
  <c r="D680" i="3"/>
  <c r="C680" i="3"/>
  <c r="D679" i="3"/>
  <c r="C679" i="3"/>
  <c r="D678" i="3"/>
  <c r="C678" i="3"/>
  <c r="D677" i="3"/>
  <c r="C677" i="3"/>
  <c r="D676" i="3"/>
  <c r="C676" i="3"/>
  <c r="D675" i="3"/>
  <c r="C675" i="3"/>
  <c r="D674" i="3"/>
  <c r="C674" i="3"/>
  <c r="D673" i="3"/>
  <c r="C673" i="3"/>
  <c r="D672" i="3"/>
  <c r="C672" i="3"/>
  <c r="D671" i="3"/>
  <c r="C671" i="3"/>
  <c r="D670" i="3"/>
  <c r="C670" i="3"/>
  <c r="D669" i="3"/>
  <c r="C669" i="3"/>
  <c r="D668" i="3"/>
  <c r="C668" i="3"/>
  <c r="D667" i="3"/>
  <c r="C667" i="3"/>
  <c r="D666" i="3"/>
  <c r="C666" i="3"/>
  <c r="D665" i="3"/>
  <c r="C665" i="3"/>
  <c r="D664" i="3"/>
  <c r="C664" i="3"/>
  <c r="D663" i="3"/>
  <c r="C663" i="3"/>
  <c r="D662" i="3"/>
  <c r="C662" i="3"/>
  <c r="D661" i="3"/>
  <c r="C661" i="3"/>
  <c r="D660" i="3"/>
  <c r="C660" i="3"/>
  <c r="D659" i="3"/>
  <c r="C659" i="3"/>
  <c r="D658" i="3"/>
  <c r="C658" i="3"/>
  <c r="D657" i="3"/>
  <c r="C657" i="3"/>
  <c r="D656" i="3"/>
  <c r="C656" i="3"/>
  <c r="D655" i="3"/>
  <c r="C655" i="3"/>
  <c r="D654" i="3"/>
  <c r="C654" i="3"/>
  <c r="D653" i="3"/>
  <c r="C653" i="3"/>
  <c r="D652" i="3"/>
  <c r="C652" i="3"/>
  <c r="D651" i="3"/>
  <c r="C651" i="3"/>
  <c r="D650" i="3"/>
  <c r="C650" i="3"/>
  <c r="D649" i="3"/>
  <c r="C649" i="3"/>
  <c r="D648" i="3"/>
  <c r="C648" i="3"/>
  <c r="D647" i="3"/>
  <c r="C647" i="3"/>
  <c r="D646" i="3"/>
  <c r="C646" i="3"/>
  <c r="D645" i="3"/>
  <c r="C645" i="3"/>
  <c r="D644" i="3"/>
  <c r="C644" i="3"/>
  <c r="D643" i="3"/>
  <c r="C643" i="3"/>
  <c r="D642" i="3"/>
  <c r="C642" i="3"/>
  <c r="D641" i="3"/>
  <c r="C641" i="3"/>
  <c r="D640" i="3"/>
  <c r="C640" i="3"/>
  <c r="D639" i="3"/>
  <c r="C639" i="3"/>
  <c r="D638" i="3"/>
  <c r="C638" i="3"/>
  <c r="D637" i="3"/>
  <c r="C637" i="3"/>
  <c r="D636" i="3"/>
  <c r="C636" i="3"/>
  <c r="D635" i="3"/>
  <c r="C635" i="3"/>
  <c r="D634" i="3"/>
  <c r="C634" i="3"/>
  <c r="D633" i="3"/>
  <c r="C633" i="3"/>
  <c r="D632" i="3"/>
  <c r="C632" i="3"/>
  <c r="D631" i="3"/>
  <c r="C631" i="3"/>
  <c r="D630" i="3"/>
  <c r="C630" i="3"/>
  <c r="D629" i="3"/>
  <c r="C629" i="3"/>
  <c r="D628" i="3"/>
  <c r="C628" i="3"/>
  <c r="D627" i="3"/>
  <c r="C627" i="3"/>
  <c r="D626" i="3"/>
  <c r="C626" i="3"/>
  <c r="D625" i="3"/>
  <c r="C625" i="3"/>
  <c r="D624" i="3"/>
  <c r="C624" i="3"/>
  <c r="D623" i="3"/>
  <c r="C623" i="3"/>
  <c r="D622" i="3"/>
  <c r="C622" i="3"/>
  <c r="D621" i="3"/>
  <c r="C621" i="3"/>
  <c r="D620" i="3"/>
  <c r="C620" i="3"/>
  <c r="D619" i="3"/>
  <c r="C619" i="3"/>
  <c r="D618" i="3"/>
  <c r="C618" i="3"/>
  <c r="D617" i="3"/>
  <c r="C617" i="3"/>
  <c r="D616" i="3"/>
  <c r="C616" i="3"/>
  <c r="D615" i="3"/>
  <c r="C615" i="3"/>
  <c r="D614" i="3"/>
  <c r="C614" i="3"/>
  <c r="D613" i="3"/>
  <c r="C613" i="3"/>
  <c r="D612" i="3"/>
  <c r="C612" i="3"/>
  <c r="D611" i="3"/>
  <c r="C611" i="3"/>
  <c r="D610" i="3"/>
  <c r="C610" i="3"/>
  <c r="D609" i="3"/>
  <c r="C609" i="3"/>
  <c r="D608" i="3"/>
  <c r="C608" i="3"/>
  <c r="D607" i="3"/>
  <c r="C607" i="3"/>
  <c r="D606" i="3"/>
  <c r="C606" i="3"/>
  <c r="D605" i="3"/>
  <c r="C605" i="3"/>
  <c r="D604" i="3"/>
  <c r="C604" i="3"/>
  <c r="D603" i="3"/>
  <c r="C603" i="3"/>
  <c r="D602" i="3"/>
  <c r="C602" i="3"/>
  <c r="D601" i="3"/>
  <c r="C601" i="3"/>
  <c r="D600" i="3"/>
  <c r="C600" i="3"/>
  <c r="D599" i="3"/>
  <c r="C599" i="3"/>
  <c r="D598" i="3"/>
  <c r="C598" i="3"/>
  <c r="D597" i="3"/>
  <c r="C597" i="3"/>
  <c r="D596" i="3"/>
  <c r="C596" i="3"/>
  <c r="D595" i="3"/>
  <c r="C595" i="3"/>
  <c r="D594" i="3"/>
  <c r="C594" i="3"/>
  <c r="D593" i="3"/>
  <c r="C593" i="3"/>
  <c r="D592" i="3"/>
  <c r="C592" i="3"/>
  <c r="D591" i="3"/>
  <c r="C591" i="3"/>
  <c r="D590" i="3"/>
  <c r="C590" i="3"/>
  <c r="D589" i="3"/>
  <c r="C589" i="3"/>
  <c r="D588" i="3"/>
  <c r="C588" i="3"/>
  <c r="D587" i="3"/>
  <c r="C587" i="3"/>
  <c r="D586" i="3"/>
  <c r="C586" i="3"/>
  <c r="D585" i="3"/>
  <c r="C585" i="3"/>
  <c r="D584" i="3"/>
  <c r="C584" i="3"/>
  <c r="D583" i="3"/>
  <c r="C583" i="3"/>
  <c r="D582" i="3"/>
  <c r="C582" i="3"/>
  <c r="D581" i="3"/>
  <c r="C581" i="3"/>
  <c r="D580" i="3"/>
  <c r="C580" i="3"/>
  <c r="D579" i="3"/>
  <c r="C579" i="3"/>
  <c r="D578" i="3"/>
  <c r="C578" i="3"/>
  <c r="D577" i="3"/>
  <c r="C577" i="3"/>
  <c r="D576" i="3"/>
  <c r="C576" i="3"/>
  <c r="D575" i="3"/>
  <c r="C575" i="3"/>
  <c r="D574" i="3"/>
  <c r="C574" i="3"/>
  <c r="D573" i="3"/>
  <c r="C573" i="3"/>
  <c r="D572" i="3"/>
  <c r="C572" i="3"/>
  <c r="D571" i="3"/>
  <c r="C571" i="3"/>
  <c r="D570" i="3"/>
  <c r="C570" i="3"/>
  <c r="D569" i="3"/>
  <c r="C569" i="3"/>
  <c r="D568" i="3"/>
  <c r="C568" i="3"/>
  <c r="D567" i="3"/>
  <c r="C567" i="3"/>
  <c r="D566" i="3"/>
  <c r="C566" i="3"/>
  <c r="D565" i="3"/>
  <c r="C565" i="3"/>
  <c r="D564" i="3"/>
  <c r="C564" i="3"/>
  <c r="D563" i="3"/>
  <c r="C563" i="3"/>
  <c r="D562" i="3"/>
  <c r="C562" i="3"/>
  <c r="D561" i="3"/>
  <c r="C561" i="3"/>
  <c r="D560" i="3"/>
  <c r="C560" i="3"/>
  <c r="D559" i="3"/>
  <c r="C559" i="3"/>
  <c r="D558" i="3"/>
  <c r="C558" i="3"/>
  <c r="D557" i="3"/>
  <c r="C557" i="3"/>
  <c r="D556" i="3"/>
  <c r="C556" i="3"/>
  <c r="D555" i="3"/>
  <c r="C555" i="3"/>
  <c r="D554" i="3"/>
  <c r="C554" i="3"/>
  <c r="D553" i="3"/>
  <c r="C553" i="3"/>
  <c r="D552" i="3"/>
  <c r="C552" i="3"/>
  <c r="D551" i="3"/>
  <c r="C551" i="3"/>
  <c r="D550" i="3"/>
  <c r="C550" i="3"/>
  <c r="D549" i="3"/>
  <c r="C549" i="3"/>
  <c r="D548" i="3"/>
  <c r="C548" i="3"/>
  <c r="D547" i="3"/>
  <c r="C547" i="3"/>
  <c r="D546" i="3"/>
  <c r="C546" i="3"/>
  <c r="D545" i="3"/>
  <c r="C545" i="3"/>
  <c r="D544" i="3"/>
  <c r="C544" i="3"/>
  <c r="D543" i="3"/>
  <c r="C543" i="3"/>
  <c r="D542" i="3"/>
  <c r="C542" i="3"/>
  <c r="D541" i="3"/>
  <c r="C541" i="3"/>
  <c r="D540" i="3"/>
  <c r="C540" i="3"/>
  <c r="D539" i="3"/>
  <c r="C539" i="3"/>
  <c r="D538" i="3"/>
  <c r="C538" i="3"/>
  <c r="D537" i="3"/>
  <c r="C537" i="3"/>
  <c r="D536" i="3"/>
  <c r="C536" i="3"/>
  <c r="D535" i="3"/>
  <c r="C535" i="3"/>
  <c r="D534" i="3"/>
  <c r="C534" i="3"/>
  <c r="D533" i="3"/>
  <c r="C533" i="3"/>
  <c r="D532" i="3"/>
  <c r="C532" i="3"/>
  <c r="D531" i="3"/>
  <c r="C531" i="3"/>
  <c r="D530" i="3"/>
  <c r="C530" i="3"/>
  <c r="D529" i="3"/>
  <c r="C529" i="3"/>
  <c r="D528" i="3"/>
  <c r="C528" i="3"/>
  <c r="D527" i="3"/>
  <c r="C527" i="3"/>
  <c r="D526" i="3"/>
  <c r="C526" i="3"/>
  <c r="D525" i="3"/>
  <c r="C525" i="3"/>
  <c r="D524" i="3"/>
  <c r="C524" i="3"/>
  <c r="D523" i="3"/>
  <c r="C523" i="3"/>
  <c r="D522" i="3"/>
  <c r="C522" i="3"/>
  <c r="D521" i="3"/>
  <c r="C521" i="3"/>
  <c r="D520" i="3"/>
  <c r="C520" i="3"/>
  <c r="D519" i="3"/>
  <c r="C519" i="3"/>
  <c r="D518" i="3"/>
  <c r="C518" i="3"/>
  <c r="D517" i="3"/>
  <c r="C517" i="3"/>
  <c r="D516" i="3"/>
  <c r="C516" i="3"/>
  <c r="D515" i="3"/>
  <c r="C515" i="3"/>
  <c r="D514" i="3"/>
  <c r="C514" i="3"/>
  <c r="D513" i="3"/>
  <c r="C513" i="3"/>
  <c r="D512" i="3"/>
  <c r="C512" i="3"/>
  <c r="D511" i="3"/>
  <c r="C511" i="3"/>
  <c r="D510" i="3"/>
  <c r="C510" i="3"/>
  <c r="D509" i="3"/>
  <c r="C509" i="3"/>
  <c r="D508" i="3"/>
  <c r="C508" i="3"/>
  <c r="D507" i="3"/>
  <c r="C507" i="3"/>
  <c r="D506" i="3"/>
  <c r="C506" i="3"/>
  <c r="D505" i="3"/>
  <c r="C505" i="3"/>
  <c r="D504" i="3"/>
  <c r="C504" i="3"/>
  <c r="D503" i="3"/>
  <c r="C503" i="3"/>
  <c r="D502" i="3"/>
  <c r="C502" i="3"/>
  <c r="D501" i="3"/>
  <c r="C501" i="3"/>
  <c r="D500" i="3"/>
  <c r="C500" i="3"/>
  <c r="D499" i="3"/>
  <c r="C499" i="3"/>
  <c r="D498" i="3"/>
  <c r="C498" i="3"/>
  <c r="D497" i="3"/>
  <c r="C497" i="3"/>
  <c r="D496" i="3"/>
  <c r="C496" i="3"/>
  <c r="D495" i="3"/>
  <c r="C495" i="3"/>
  <c r="D494" i="3"/>
  <c r="C494" i="3"/>
  <c r="D493" i="3"/>
  <c r="C493" i="3"/>
  <c r="D492" i="3"/>
  <c r="C492" i="3"/>
  <c r="D491" i="3"/>
  <c r="C491" i="3"/>
  <c r="D490" i="3"/>
  <c r="C490" i="3"/>
  <c r="D489" i="3"/>
  <c r="C489" i="3"/>
  <c r="D488" i="3"/>
  <c r="C488" i="3"/>
  <c r="D487" i="3"/>
  <c r="C487" i="3"/>
  <c r="D486" i="3"/>
  <c r="C486" i="3"/>
  <c r="D485" i="3"/>
  <c r="C485" i="3"/>
  <c r="D484" i="3"/>
  <c r="C484" i="3"/>
  <c r="D483" i="3"/>
  <c r="C483" i="3"/>
  <c r="D482" i="3"/>
  <c r="C482" i="3"/>
  <c r="D481" i="3"/>
  <c r="C481" i="3"/>
  <c r="D480" i="3"/>
  <c r="C480" i="3"/>
  <c r="D479" i="3"/>
  <c r="C479" i="3"/>
  <c r="D478" i="3"/>
  <c r="C478" i="3"/>
  <c r="D477" i="3"/>
  <c r="C477" i="3"/>
  <c r="D476" i="3"/>
  <c r="C476" i="3"/>
  <c r="D475" i="3"/>
  <c r="C475" i="3"/>
  <c r="D474" i="3"/>
  <c r="C474" i="3"/>
  <c r="D473" i="3"/>
  <c r="C473" i="3"/>
  <c r="D472" i="3"/>
  <c r="C472" i="3"/>
  <c r="D471" i="3"/>
  <c r="C471" i="3"/>
  <c r="D470" i="3"/>
  <c r="C470" i="3"/>
  <c r="D469" i="3"/>
  <c r="C469" i="3"/>
  <c r="D468" i="3"/>
  <c r="C468" i="3"/>
  <c r="D467" i="3"/>
  <c r="C467" i="3"/>
  <c r="D466" i="3"/>
  <c r="C466" i="3"/>
  <c r="D465" i="3"/>
  <c r="C465" i="3"/>
  <c r="D464" i="3"/>
  <c r="C464" i="3"/>
  <c r="D463" i="3"/>
  <c r="C463" i="3"/>
  <c r="D462" i="3"/>
  <c r="C462" i="3"/>
  <c r="D461" i="3"/>
  <c r="C461" i="3"/>
  <c r="D460" i="3"/>
  <c r="C460" i="3"/>
  <c r="D459" i="3"/>
  <c r="C459" i="3"/>
  <c r="D458" i="3"/>
  <c r="C458" i="3"/>
  <c r="D457" i="3"/>
  <c r="C457" i="3"/>
  <c r="D456" i="3"/>
  <c r="C456" i="3"/>
  <c r="D455" i="3"/>
  <c r="C455" i="3"/>
  <c r="D454" i="3"/>
  <c r="C454" i="3"/>
  <c r="D453" i="3"/>
  <c r="C453" i="3"/>
  <c r="D452" i="3"/>
  <c r="C452" i="3"/>
  <c r="D451" i="3"/>
  <c r="C451" i="3"/>
  <c r="D450" i="3"/>
  <c r="C450" i="3"/>
  <c r="D449" i="3"/>
  <c r="C449" i="3"/>
  <c r="D448" i="3"/>
  <c r="C448" i="3"/>
  <c r="D447" i="3"/>
  <c r="C447" i="3"/>
  <c r="D446" i="3"/>
  <c r="C446" i="3"/>
  <c r="D445" i="3"/>
  <c r="C445" i="3"/>
  <c r="D444" i="3"/>
  <c r="C444" i="3"/>
  <c r="D443" i="3"/>
  <c r="C443" i="3"/>
  <c r="D442" i="3"/>
  <c r="C442" i="3"/>
  <c r="D441" i="3"/>
  <c r="C441" i="3"/>
  <c r="D440" i="3"/>
  <c r="C440" i="3"/>
  <c r="D439" i="3"/>
  <c r="C439" i="3"/>
  <c r="D438" i="3"/>
  <c r="C438" i="3"/>
  <c r="D437" i="3"/>
  <c r="C437" i="3"/>
  <c r="D436" i="3"/>
  <c r="C436" i="3"/>
  <c r="D435" i="3"/>
  <c r="C435" i="3"/>
  <c r="D434" i="3"/>
  <c r="C434" i="3"/>
  <c r="D433" i="3"/>
  <c r="C433" i="3"/>
  <c r="D432" i="3"/>
  <c r="C432" i="3"/>
  <c r="D431" i="3"/>
  <c r="C431" i="3"/>
  <c r="D430" i="3"/>
  <c r="C430" i="3"/>
  <c r="D429" i="3"/>
  <c r="C429" i="3"/>
  <c r="D428" i="3"/>
  <c r="C428" i="3"/>
  <c r="D427" i="3"/>
  <c r="C427" i="3"/>
  <c r="D426" i="3"/>
  <c r="C426" i="3"/>
  <c r="D425" i="3"/>
  <c r="C425" i="3"/>
  <c r="D424" i="3"/>
  <c r="C424" i="3"/>
  <c r="D423" i="3"/>
  <c r="C423" i="3"/>
  <c r="D422" i="3"/>
  <c r="C422" i="3"/>
  <c r="D421" i="3"/>
  <c r="C421" i="3"/>
  <c r="D420" i="3"/>
  <c r="C420" i="3"/>
  <c r="D419" i="3"/>
  <c r="C419" i="3"/>
  <c r="D418" i="3"/>
  <c r="C418" i="3"/>
  <c r="D417" i="3"/>
  <c r="C417" i="3"/>
  <c r="D416" i="3"/>
  <c r="C416" i="3"/>
  <c r="D415" i="3"/>
  <c r="C415" i="3"/>
  <c r="D414" i="3"/>
  <c r="C414" i="3"/>
  <c r="D413" i="3"/>
  <c r="C413" i="3"/>
  <c r="D412" i="3"/>
  <c r="C412" i="3"/>
  <c r="D411" i="3"/>
  <c r="C411" i="3"/>
  <c r="D410" i="3"/>
  <c r="C410" i="3"/>
  <c r="D409" i="3"/>
  <c r="C409" i="3"/>
  <c r="D408" i="3"/>
  <c r="C408" i="3"/>
  <c r="D407" i="3"/>
  <c r="C407" i="3"/>
  <c r="D406" i="3"/>
  <c r="C406" i="3"/>
  <c r="D405" i="3"/>
  <c r="C405" i="3"/>
  <c r="D404" i="3"/>
  <c r="C404" i="3"/>
  <c r="D403" i="3"/>
  <c r="C403" i="3"/>
  <c r="D402" i="3"/>
  <c r="C402" i="3"/>
  <c r="D401" i="3"/>
  <c r="C401" i="3"/>
  <c r="D400" i="3"/>
  <c r="C400" i="3"/>
  <c r="D399" i="3"/>
  <c r="C399" i="3"/>
  <c r="D398" i="3"/>
  <c r="C398" i="3"/>
  <c r="D397" i="3"/>
  <c r="C397" i="3"/>
  <c r="D396" i="3"/>
  <c r="C396" i="3"/>
  <c r="D395" i="3"/>
  <c r="C395" i="3"/>
  <c r="D394" i="3"/>
  <c r="C394" i="3"/>
  <c r="D393" i="3"/>
  <c r="C393" i="3"/>
  <c r="D392" i="3"/>
  <c r="C392" i="3"/>
  <c r="D391" i="3"/>
  <c r="C391" i="3"/>
  <c r="D390" i="3"/>
  <c r="C390" i="3"/>
  <c r="D389" i="3"/>
  <c r="C389" i="3"/>
  <c r="D388" i="3"/>
  <c r="C388" i="3"/>
  <c r="D387" i="3"/>
  <c r="C387" i="3"/>
  <c r="D386" i="3"/>
  <c r="C386" i="3"/>
  <c r="D385" i="3"/>
  <c r="C385" i="3"/>
  <c r="D384" i="3"/>
  <c r="C384" i="3"/>
  <c r="D383" i="3"/>
  <c r="C383" i="3"/>
  <c r="D382" i="3"/>
  <c r="C382" i="3"/>
  <c r="D381" i="3"/>
  <c r="C381" i="3"/>
  <c r="D380" i="3"/>
  <c r="C380" i="3"/>
  <c r="D379" i="3"/>
  <c r="C379" i="3"/>
  <c r="D378" i="3"/>
  <c r="C378" i="3"/>
  <c r="D377" i="3"/>
  <c r="C377" i="3"/>
  <c r="D376" i="3"/>
  <c r="C376" i="3"/>
  <c r="D375" i="3"/>
  <c r="C375" i="3"/>
  <c r="D374" i="3"/>
  <c r="C374" i="3"/>
  <c r="D373" i="3"/>
  <c r="C373" i="3"/>
  <c r="D372" i="3"/>
  <c r="C372" i="3"/>
  <c r="D371" i="3"/>
  <c r="C371" i="3"/>
  <c r="D370" i="3"/>
  <c r="C370" i="3"/>
  <c r="D369" i="3"/>
  <c r="C369" i="3"/>
  <c r="D368" i="3"/>
  <c r="C368" i="3"/>
  <c r="D367" i="3"/>
  <c r="C367" i="3"/>
  <c r="D366" i="3"/>
  <c r="C366" i="3"/>
  <c r="D365" i="3"/>
  <c r="C365" i="3"/>
  <c r="D364" i="3"/>
  <c r="C364" i="3"/>
  <c r="D363" i="3"/>
  <c r="C363" i="3"/>
  <c r="D362" i="3"/>
  <c r="C362" i="3"/>
  <c r="D361" i="3"/>
  <c r="C361" i="3"/>
  <c r="D360" i="3"/>
  <c r="C360" i="3"/>
  <c r="D359" i="3"/>
  <c r="C359" i="3"/>
  <c r="D358" i="3"/>
  <c r="C358" i="3"/>
  <c r="D357" i="3"/>
  <c r="C357" i="3"/>
  <c r="D356" i="3"/>
  <c r="C356" i="3"/>
  <c r="D355" i="3"/>
  <c r="C355" i="3"/>
  <c r="D354" i="3"/>
  <c r="C354" i="3"/>
  <c r="D353" i="3"/>
  <c r="C353" i="3"/>
  <c r="D352" i="3"/>
  <c r="C352" i="3"/>
  <c r="D351" i="3"/>
  <c r="C351" i="3"/>
  <c r="D350" i="3"/>
  <c r="C350" i="3"/>
  <c r="D349" i="3"/>
  <c r="C349" i="3"/>
  <c r="D348" i="3"/>
  <c r="C348" i="3"/>
  <c r="D347" i="3"/>
  <c r="C347" i="3"/>
  <c r="D346" i="3"/>
  <c r="C346" i="3"/>
  <c r="D345" i="3"/>
  <c r="C345" i="3"/>
  <c r="D344" i="3"/>
  <c r="C344" i="3"/>
  <c r="D343" i="3"/>
  <c r="C343" i="3"/>
  <c r="D342" i="3"/>
  <c r="C342" i="3"/>
  <c r="D341" i="3"/>
  <c r="C341" i="3"/>
  <c r="D340" i="3"/>
  <c r="C340" i="3"/>
  <c r="D339" i="3"/>
  <c r="C339" i="3"/>
  <c r="D338" i="3"/>
  <c r="C338" i="3"/>
  <c r="D337" i="3"/>
  <c r="C337" i="3"/>
  <c r="D336" i="3"/>
  <c r="C336" i="3"/>
  <c r="D335" i="3"/>
  <c r="C335" i="3"/>
  <c r="D334" i="3"/>
  <c r="C334" i="3"/>
  <c r="D333" i="3"/>
  <c r="C333" i="3"/>
  <c r="D332" i="3"/>
  <c r="C332" i="3"/>
  <c r="D331" i="3"/>
  <c r="C331" i="3"/>
  <c r="D330" i="3"/>
  <c r="C330" i="3"/>
  <c r="D329" i="3"/>
  <c r="C329" i="3"/>
  <c r="D328" i="3"/>
  <c r="C328" i="3"/>
  <c r="D327" i="3"/>
  <c r="C327" i="3"/>
  <c r="D326" i="3"/>
  <c r="C326" i="3"/>
  <c r="D325" i="3"/>
  <c r="C325" i="3"/>
  <c r="D324" i="3"/>
  <c r="C324" i="3"/>
  <c r="D323" i="3"/>
  <c r="C323" i="3"/>
  <c r="D322" i="3"/>
  <c r="C322" i="3"/>
  <c r="D321" i="3"/>
  <c r="C321" i="3"/>
  <c r="D320" i="3"/>
  <c r="C320" i="3"/>
  <c r="D319" i="3"/>
  <c r="C319" i="3"/>
  <c r="D318" i="3"/>
  <c r="C318" i="3"/>
  <c r="D317" i="3"/>
  <c r="C317" i="3"/>
  <c r="D316" i="3"/>
  <c r="C316" i="3"/>
  <c r="D315" i="3"/>
  <c r="C315" i="3"/>
  <c r="D314" i="3"/>
  <c r="C314" i="3"/>
  <c r="D313" i="3"/>
  <c r="C313" i="3"/>
  <c r="D312" i="3"/>
  <c r="C312" i="3"/>
  <c r="D311" i="3"/>
  <c r="C311" i="3"/>
  <c r="D310" i="3"/>
  <c r="C310" i="3"/>
  <c r="D309" i="3"/>
  <c r="C309" i="3"/>
  <c r="D308" i="3"/>
  <c r="C308" i="3"/>
  <c r="D307" i="3"/>
  <c r="C307" i="3"/>
  <c r="D306" i="3"/>
  <c r="C306" i="3"/>
  <c r="D305" i="3"/>
  <c r="C305" i="3"/>
  <c r="D304" i="3"/>
  <c r="C304" i="3"/>
  <c r="D303" i="3"/>
  <c r="C303" i="3"/>
  <c r="D302" i="3"/>
  <c r="C302" i="3"/>
  <c r="D301" i="3"/>
  <c r="C301" i="3"/>
  <c r="D300" i="3"/>
  <c r="C300" i="3"/>
  <c r="D299" i="3"/>
  <c r="C299" i="3"/>
  <c r="D298" i="3"/>
  <c r="C298" i="3"/>
  <c r="D297" i="3"/>
  <c r="C297" i="3"/>
  <c r="D296" i="3"/>
  <c r="C296" i="3"/>
  <c r="D295" i="3"/>
  <c r="C295" i="3"/>
  <c r="D294" i="3"/>
  <c r="C294" i="3"/>
  <c r="D293" i="3"/>
  <c r="C293" i="3"/>
  <c r="D292" i="3"/>
  <c r="C292" i="3"/>
  <c r="D291" i="3"/>
  <c r="C291" i="3"/>
  <c r="D290" i="3"/>
  <c r="C290" i="3"/>
  <c r="D289" i="3"/>
  <c r="C289" i="3"/>
  <c r="D288" i="3"/>
  <c r="C288" i="3"/>
  <c r="D287" i="3"/>
  <c r="C287" i="3"/>
  <c r="D286" i="3"/>
  <c r="C286" i="3"/>
  <c r="D285" i="3"/>
  <c r="C285" i="3"/>
  <c r="D284" i="3"/>
  <c r="C284" i="3"/>
  <c r="D283" i="3"/>
  <c r="C283" i="3"/>
  <c r="D282" i="3"/>
  <c r="C282" i="3"/>
  <c r="D281" i="3"/>
  <c r="C281" i="3"/>
  <c r="D280" i="3"/>
  <c r="C280" i="3"/>
  <c r="D279" i="3"/>
  <c r="C279" i="3"/>
  <c r="D278" i="3"/>
  <c r="C278" i="3"/>
  <c r="D277" i="3"/>
  <c r="C277" i="3"/>
  <c r="D276" i="3"/>
  <c r="C276" i="3"/>
  <c r="D275" i="3"/>
  <c r="C275" i="3"/>
  <c r="D274" i="3"/>
  <c r="C274" i="3"/>
  <c r="D273" i="3"/>
  <c r="C273" i="3"/>
  <c r="D272" i="3"/>
  <c r="C272" i="3"/>
  <c r="D271" i="3"/>
  <c r="C271" i="3"/>
  <c r="D270" i="3"/>
  <c r="C270" i="3"/>
  <c r="D269" i="3"/>
  <c r="C269" i="3"/>
  <c r="D268" i="3"/>
  <c r="C268" i="3"/>
  <c r="D267" i="3"/>
  <c r="C267" i="3"/>
  <c r="D266" i="3"/>
  <c r="C266" i="3"/>
  <c r="D265" i="3"/>
  <c r="C265" i="3"/>
  <c r="D264" i="3"/>
  <c r="C264" i="3"/>
  <c r="D263" i="3"/>
  <c r="C263" i="3"/>
  <c r="D262" i="3"/>
  <c r="C26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6" i="5"/>
  <c r="A3" i="5" l="1"/>
  <c r="F858" i="3" l="1"/>
  <c r="G858" i="3"/>
  <c r="H858" i="3"/>
  <c r="I858" i="3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8" i="8" s="1"/>
  <c r="P9" i="1"/>
  <c r="P5" i="1"/>
  <c r="P8" i="1"/>
  <c r="P7" i="1"/>
  <c r="P6" i="1"/>
  <c r="P5" i="8" l="1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I859" i="5"/>
  <c r="L859" i="5" s="1"/>
  <c r="M859" i="5" s="1"/>
  <c r="T6" i="5"/>
  <c r="T9" i="5"/>
  <c r="T8" i="5"/>
  <c r="T7" i="5"/>
  <c r="P10" i="3"/>
  <c r="Q6" i="3" s="1"/>
  <c r="T11" i="5" l="1"/>
  <c r="U10" i="5" s="1"/>
  <c r="Q5" i="3"/>
  <c r="Q8" i="3"/>
  <c r="Q9" i="3"/>
  <c r="Q7" i="3"/>
  <c r="U6" i="5" l="1"/>
  <c r="U9" i="5"/>
  <c r="U7" i="5"/>
  <c r="U8" i="5"/>
  <c r="Q10" i="3"/>
  <c r="U11" i="5" l="1"/>
</calcChain>
</file>

<file path=xl/sharedStrings.xml><?xml version="1.0" encoding="utf-8"?>
<sst xmlns="http://schemas.openxmlformats.org/spreadsheetml/2006/main" count="10370" uniqueCount="1139">
  <si>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</si>
  <si>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</si>
  <si>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</si>
  <si>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</si>
  <si>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</si>
  <si>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</si>
  <si>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</si>
  <si>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</si>
  <si>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</si>
  <si>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</si>
  <si>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</si>
  <si>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</si>
  <si>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</si>
  <si>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</si>
  <si>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</si>
  <si>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</si>
  <si>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</si>
  <si>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</si>
  <si>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</si>
  <si>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</si>
  <si>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</si>
  <si>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</si>
  <si>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</si>
  <si>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</si>
  <si>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</si>
  <si>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</si>
  <si>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</si>
  <si>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</si>
  <si>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</si>
  <si>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</si>
  <si>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</si>
  <si>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</si>
  <si>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</si>
  <si>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</si>
  <si>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</si>
  <si>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</si>
  <si>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</si>
  <si>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</si>
  <si>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</si>
  <si>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</si>
  <si>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</si>
  <si>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</si>
  <si>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</si>
  <si>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</si>
  <si>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</si>
  <si>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</si>
  <si>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</si>
  <si>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</si>
  <si>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</si>
  <si>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</si>
  <si>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</si>
  <si>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</si>
  <si>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</si>
  <si>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</si>
  <si>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</si>
  <si>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</si>
  <si>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</si>
  <si>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</si>
  <si>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</si>
  <si>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</si>
  <si>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</si>
  <si>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</si>
  <si>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</si>
  <si>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</si>
  <si>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</si>
  <si>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</si>
  <si>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</si>
  <si>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</si>
  <si>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</si>
  <si>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</si>
  <si>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</si>
  <si>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</si>
  <si>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</si>
  <si>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</si>
  <si>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</si>
  <si>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</si>
  <si>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</si>
  <si>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</si>
  <si>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</si>
  <si>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</si>
  <si>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</si>
  <si>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</si>
  <si>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</si>
  <si>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</si>
  <si>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</si>
  <si>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</si>
  <si>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</si>
  <si>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</si>
  <si>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</si>
  <si>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</si>
  <si>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</si>
  <si>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</si>
  <si>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</si>
  <si>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</si>
  <si>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</si>
  <si>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</si>
  <si>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</si>
  <si>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</si>
  <si>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</si>
  <si>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</si>
  <si>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</si>
  <si>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</si>
  <si>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</si>
  <si>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</si>
  <si>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</si>
  <si>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</si>
  <si>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</si>
  <si>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</si>
  <si>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</si>
  <si>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</si>
  <si>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</si>
  <si>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</si>
  <si>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</si>
  <si>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</si>
  <si>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</si>
  <si>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</si>
  <si>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</si>
  <si>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</si>
  <si>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</si>
  <si>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</si>
  <si>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</si>
  <si>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</si>
  <si>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</si>
  <si>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</si>
  <si>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</si>
  <si>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</si>
  <si>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</si>
  <si>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</si>
  <si>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</si>
  <si>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</si>
  <si>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</si>
  <si>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</si>
  <si>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</si>
  <si>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</si>
  <si>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</si>
  <si>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</si>
  <si>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</si>
  <si>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</si>
  <si>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</si>
  <si>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</si>
  <si>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</si>
  <si>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</si>
  <si>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</si>
  <si>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</si>
  <si>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</si>
  <si>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</si>
  <si>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</si>
  <si>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</si>
  <si>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</si>
  <si>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</si>
  <si>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</si>
  <si>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</si>
  <si>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</si>
  <si>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</si>
  <si>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</si>
  <si>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</si>
  <si>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</si>
  <si>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</si>
  <si>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</si>
  <si>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</si>
  <si>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</si>
  <si>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</si>
  <si>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</si>
  <si>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</si>
  <si>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</si>
  <si>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</si>
  <si>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</si>
  <si>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</si>
  <si>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</si>
  <si>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</si>
  <si>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</si>
  <si>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</si>
  <si>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</si>
  <si>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</si>
  <si>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</si>
  <si>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</si>
  <si>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</si>
  <si>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</si>
  <si>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</si>
  <si>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</si>
  <si>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</si>
  <si>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</si>
  <si>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</si>
  <si>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</si>
  <si>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</si>
  <si>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</si>
  <si>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</si>
  <si>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</si>
  <si>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</si>
  <si>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</si>
  <si>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</si>
  <si>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</si>
  <si>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</si>
  <si>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</si>
  <si>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</si>
  <si>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</si>
  <si>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</si>
  <si>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</si>
  <si>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</si>
  <si>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</si>
  <si>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</si>
  <si>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</si>
  <si>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</si>
  <si>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</si>
  <si>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</si>
  <si>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</si>
  <si>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</si>
  <si>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</si>
  <si>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</si>
  <si>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</si>
  <si>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</si>
  <si>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</si>
  <si>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</si>
  <si>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</si>
  <si>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</si>
  <si>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</si>
  <si>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</si>
  <si>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</si>
  <si>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</si>
  <si>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</si>
  <si>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</si>
  <si>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</si>
  <si>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</si>
  <si>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</si>
  <si>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</si>
  <si>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</si>
  <si>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</si>
  <si>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</si>
  <si>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</si>
  <si>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</si>
  <si>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</si>
  <si>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</si>
  <si>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</si>
  <si>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</si>
  <si>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</si>
  <si>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</si>
  <si>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</si>
  <si>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</si>
  <si>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</si>
  <si>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</si>
  <si>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</si>
  <si>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</si>
  <si>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</si>
  <si>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</si>
  <si>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</si>
  <si>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</si>
  <si>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</si>
  <si>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</si>
  <si>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</si>
  <si>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</si>
  <si>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</si>
  <si>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</si>
  <si>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</si>
  <si>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</si>
  <si>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</si>
  <si>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</si>
  <si>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</si>
  <si>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</si>
  <si>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</si>
  <si>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</si>
  <si>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</si>
  <si>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</si>
  <si>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</si>
  <si>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</si>
  <si>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</si>
  <si>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</si>
  <si>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</si>
  <si>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</si>
  <si>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</si>
  <si>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</si>
  <si>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</si>
  <si>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</si>
  <si>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</si>
  <si>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</si>
  <si>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</si>
  <si>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</si>
  <si>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</si>
  <si>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</si>
  <si>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</si>
  <si>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</si>
  <si>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</si>
  <si>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</si>
  <si>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</si>
  <si>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</si>
  <si>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</si>
  <si>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</si>
  <si>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</si>
  <si>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</si>
  <si>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</si>
  <si>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</si>
  <si>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</si>
  <si>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</si>
  <si>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</si>
  <si>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</si>
  <si>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</si>
  <si>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</si>
  <si>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</si>
  <si>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</si>
  <si>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</si>
  <si>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</si>
  <si>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</si>
  <si>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</si>
  <si>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</si>
  <si>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</si>
  <si>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</si>
  <si>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</si>
  <si>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</si>
  <si>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</si>
  <si>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</si>
  <si>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</si>
  <si>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</si>
  <si>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</si>
  <si>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</si>
  <si>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</si>
  <si>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</si>
  <si>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</si>
  <si>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</si>
  <si>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</si>
  <si>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</si>
  <si>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</si>
  <si>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</si>
  <si>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</si>
  <si>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</si>
  <si>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</si>
  <si>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</si>
  <si>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</si>
  <si>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</si>
  <si>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</si>
  <si>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</si>
  <si>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</si>
  <si>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</si>
  <si>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</si>
  <si>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</si>
  <si>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</si>
  <si>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</si>
  <si>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</si>
  <si>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</si>
  <si>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</si>
  <si>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</si>
  <si>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</si>
  <si>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</si>
  <si>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</si>
  <si>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</si>
  <si>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</si>
  <si>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</si>
  <si>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</si>
  <si>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</si>
  <si>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</si>
  <si>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</si>
  <si>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</si>
  <si>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</si>
  <si>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</si>
  <si>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</si>
  <si>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</si>
  <si>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</si>
  <si>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</si>
  <si>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</si>
  <si>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</si>
  <si>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</si>
  <si>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</si>
  <si>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</si>
  <si>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</si>
  <si>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</si>
  <si>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</si>
  <si>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</si>
  <si>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</si>
  <si>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</si>
  <si>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</si>
  <si>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</si>
  <si>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</si>
  <si>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</si>
  <si>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</si>
  <si>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</si>
  <si>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</si>
  <si>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</si>
  <si>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</si>
  <si>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</si>
  <si>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</si>
  <si>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</si>
  <si>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</si>
  <si>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</si>
  <si>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</si>
  <si>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</si>
  <si>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</si>
  <si>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</si>
  <si>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</si>
  <si>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</si>
  <si>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</si>
  <si>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</si>
  <si>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</si>
  <si>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</si>
  <si>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</si>
  <si>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</si>
  <si>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</si>
  <si>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</si>
  <si>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</si>
  <si>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</si>
  <si>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</si>
  <si>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</si>
  <si>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</si>
  <si>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</si>
  <si>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</si>
  <si>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</si>
  <si>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</si>
  <si>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</si>
  <si>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</si>
  <si>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</si>
  <si>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</si>
  <si>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</si>
  <si>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</si>
  <si>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</si>
  <si>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</si>
  <si>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</si>
  <si>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</si>
  <si>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</si>
  <si>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</si>
  <si>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</si>
  <si>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</si>
  <si>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</si>
  <si>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</si>
  <si>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</si>
  <si>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</si>
  <si>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</si>
  <si>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</si>
  <si>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</si>
  <si>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</si>
  <si>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</si>
  <si>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</si>
  <si>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</si>
  <si>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</si>
  <si>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</si>
  <si>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</si>
  <si>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</si>
  <si>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</si>
  <si>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</si>
  <si>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</si>
  <si>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</si>
  <si>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</si>
  <si>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</si>
  <si>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</si>
  <si>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</si>
  <si>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</si>
  <si>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</si>
  <si>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</si>
  <si>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</si>
  <si>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</si>
  <si>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</si>
  <si>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</si>
  <si>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</si>
  <si>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</si>
  <si>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</si>
  <si>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</si>
  <si>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</si>
  <si>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</si>
  <si>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</si>
  <si>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</si>
  <si>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</si>
  <si>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</si>
  <si>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</si>
  <si>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</si>
  <si>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</si>
  <si>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</si>
  <si>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</si>
  <si>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</si>
  <si>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</si>
  <si>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</si>
  <si>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</si>
  <si>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</si>
  <si>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</si>
  <si>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</si>
  <si>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</si>
  <si>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</si>
  <si>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</si>
  <si>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</si>
  <si>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</si>
  <si>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</si>
  <si>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</si>
  <si>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</si>
  <si>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</si>
  <si>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</si>
  <si>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</si>
  <si>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</si>
  <si>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</si>
  <si>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</si>
  <si>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</si>
  <si>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</si>
  <si>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</si>
  <si>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</si>
  <si>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</si>
  <si>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</si>
  <si>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</si>
  <si>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</si>
  <si>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</si>
  <si>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</si>
  <si>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</si>
  <si>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</si>
  <si>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</si>
  <si>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</si>
  <si>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</si>
  <si>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</si>
  <si>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</si>
  <si>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</si>
  <si>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</si>
  <si>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</si>
  <si>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</si>
  <si>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</si>
  <si>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</si>
  <si>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</si>
  <si>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</si>
  <si>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</si>
  <si>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</si>
  <si>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</si>
  <si>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</si>
  <si>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</si>
  <si>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</si>
  <si>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</si>
  <si>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</si>
  <si>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</si>
  <si>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</si>
  <si>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</si>
  <si>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</si>
  <si>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</si>
  <si>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</si>
  <si>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</si>
  <si>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</si>
  <si>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</si>
  <si>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</si>
  <si>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</si>
  <si>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</si>
  <si>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</si>
  <si>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</si>
  <si>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</si>
  <si>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</si>
  <si>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</si>
  <si>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</si>
  <si>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</si>
  <si>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</si>
  <si>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</si>
  <si>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</si>
  <si>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</si>
  <si>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</si>
  <si>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</si>
  <si>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</si>
  <si>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</si>
  <si>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</si>
  <si>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</si>
  <si>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</si>
  <si>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</si>
  <si>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</si>
  <si>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</si>
  <si>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</si>
  <si>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</si>
  <si>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</si>
  <si>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</si>
  <si>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</si>
  <si>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</si>
  <si>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</si>
  <si>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</si>
  <si>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</si>
  <si>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</si>
  <si>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</si>
  <si>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</si>
  <si>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</si>
  <si>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</si>
  <si>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</si>
  <si>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</si>
  <si>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</si>
  <si>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</si>
  <si>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</si>
  <si>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</si>
  <si>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</si>
  <si>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</si>
  <si>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</si>
  <si>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</si>
  <si>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</si>
  <si>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</si>
  <si>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</si>
  <si>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</si>
  <si>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</si>
  <si>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</si>
  <si>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</si>
  <si>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</si>
  <si>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</si>
  <si>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</si>
  <si>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</si>
  <si>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</si>
  <si>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</si>
  <si>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</si>
  <si>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</si>
  <si>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</si>
  <si>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</si>
  <si>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</si>
  <si>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</si>
  <si>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</si>
  <si>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</si>
  <si>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</si>
  <si>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</si>
  <si>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</si>
  <si>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</si>
  <si>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</si>
  <si>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</si>
  <si>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</si>
  <si>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</si>
  <si>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</si>
  <si>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</si>
  <si>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</si>
  <si>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</si>
  <si>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</si>
  <si>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</si>
  <si>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</si>
  <si>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</si>
  <si>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</si>
  <si>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</si>
  <si>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</si>
  <si>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</si>
  <si>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</si>
  <si>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</si>
  <si>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</si>
  <si>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</si>
  <si>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</si>
  <si>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</si>
  <si>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</si>
  <si>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</si>
  <si>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</si>
  <si>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</si>
  <si>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</si>
  <si>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</si>
  <si>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</si>
  <si>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</si>
  <si>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</si>
  <si>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</si>
  <si>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</si>
  <si>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</si>
  <si>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</si>
  <si>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</si>
  <si>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</si>
  <si>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</si>
  <si>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</si>
  <si>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</si>
  <si>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</si>
  <si>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</si>
  <si>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</si>
  <si>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</si>
  <si>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</si>
  <si>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</si>
  <si>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</si>
  <si>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</si>
  <si>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</si>
  <si>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</si>
  <si>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</si>
  <si>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</si>
  <si>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</si>
  <si>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</si>
  <si>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</si>
  <si>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</si>
  <si>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</si>
  <si>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</si>
  <si>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</si>
  <si>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</si>
  <si>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</si>
  <si>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</si>
  <si>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</si>
  <si>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</si>
  <si>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</si>
  <si>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</si>
  <si>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</si>
  <si>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</si>
  <si>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</si>
  <si>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</si>
  <si>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</si>
  <si>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</si>
  <si>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</si>
  <si>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</si>
  <si>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</si>
  <si>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</si>
  <si>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</si>
  <si>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</si>
  <si>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</si>
  <si>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</si>
  <si>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</si>
  <si>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</si>
  <si>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</si>
  <si>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</si>
  <si>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</si>
  <si>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</si>
  <si>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</si>
  <si>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</si>
  <si>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</si>
  <si>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</si>
  <si>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</si>
  <si>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</si>
  <si>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</si>
  <si>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</si>
  <si>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</si>
  <si>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</si>
  <si>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</si>
  <si>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</si>
  <si>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</si>
  <si>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</si>
  <si>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</si>
  <si>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</si>
  <si>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</si>
  <si>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</si>
  <si>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</si>
  <si>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</si>
  <si>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</si>
  <si>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</si>
  <si>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</si>
  <si>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</si>
  <si>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</si>
  <si>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</si>
  <si>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</si>
  <si>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</si>
  <si>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</si>
  <si>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</si>
  <si>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</si>
  <si>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</si>
  <si>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</si>
  <si>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</si>
  <si>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</si>
  <si>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</si>
  <si>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</si>
  <si>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</si>
  <si>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</si>
  <si>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</si>
  <si>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</si>
  <si>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</si>
  <si>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</si>
  <si>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</si>
  <si>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</si>
  <si>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</si>
  <si>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</si>
  <si>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</si>
  <si>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</si>
  <si>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</si>
  <si>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</si>
  <si>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</si>
  <si>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</si>
  <si>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</si>
  <si>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</si>
  <si>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</si>
  <si>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</si>
  <si>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</si>
  <si>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</si>
  <si>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</si>
  <si>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</si>
  <si>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</si>
  <si>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</si>
  <si>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</si>
  <si>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</si>
  <si>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</si>
  <si>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</si>
  <si>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</si>
  <si>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</si>
  <si>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</si>
  <si>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</si>
  <si>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</si>
  <si>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</si>
  <si>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</si>
  <si>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</si>
  <si>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</si>
  <si>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</si>
  <si>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</si>
  <si>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</si>
  <si>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</si>
  <si>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</si>
  <si>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</si>
  <si>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</si>
  <si>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</si>
  <si>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</si>
  <si>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</si>
  <si>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</si>
  <si>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</si>
  <si>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</si>
  <si>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</si>
  <si>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</si>
  <si>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</si>
  <si>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</si>
  <si>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</si>
  <si>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</si>
  <si>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</si>
  <si>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</si>
  <si>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</si>
  <si>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</si>
  <si>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</si>
  <si>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</si>
  <si>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</si>
  <si>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</si>
  <si>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</si>
  <si>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</si>
  <si>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</si>
  <si>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</si>
  <si>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</si>
  <si>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</si>
  <si>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</si>
  <si>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</si>
  <si>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</si>
  <si>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</si>
  <si>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</si>
  <si>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</si>
  <si>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</si>
  <si>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</si>
  <si>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</si>
  <si>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</si>
  <si>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</si>
  <si>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</si>
  <si>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</si>
  <si>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</si>
  <si>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</si>
  <si>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</si>
  <si>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</si>
  <si>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</si>
  <si>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</si>
  <si>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</si>
  <si>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</si>
  <si>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</si>
  <si>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</si>
  <si>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</si>
  <si>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</si>
  <si>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</si>
  <si>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</si>
  <si>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</si>
  <si>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</si>
  <si>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</si>
  <si>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</si>
  <si>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</si>
  <si>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</si>
  <si>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</si>
  <si>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</si>
  <si>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</si>
  <si>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</si>
  <si>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</si>
  <si>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</si>
  <si>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</si>
  <si>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</si>
  <si>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</si>
  <si>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</si>
  <si>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</si>
  <si>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</si>
  <si>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</si>
  <si>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</si>
  <si>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</si>
  <si>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</si>
  <si>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</si>
  <si>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</si>
  <si>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</si>
  <si>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</si>
  <si>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</si>
  <si>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</si>
  <si>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</si>
  <si>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</si>
  <si>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</si>
  <si>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</si>
  <si>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</si>
  <si>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</si>
  <si>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</si>
  <si>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</si>
  <si>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</si>
  <si>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</si>
  <si>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</si>
  <si>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</si>
  <si>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</si>
  <si>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</si>
  <si>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</si>
  <si>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</si>
  <si>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</si>
  <si>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</si>
  <si>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</si>
  <si>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</si>
  <si>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</si>
  <si>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</si>
  <si>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</si>
  <si>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</si>
  <si>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</si>
  <si>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</si>
  <si>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</si>
  <si>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</si>
  <si>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</si>
  <si>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</si>
  <si>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</si>
  <si>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</si>
  <si>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</si>
  <si>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</si>
  <si>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</si>
  <si>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</si>
  <si>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</si>
  <si>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</si>
  <si>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</si>
  <si>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</si>
  <si>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</si>
  <si>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</si>
  <si>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</si>
  <si>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</si>
  <si>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</si>
  <si>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</si>
  <si>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</si>
  <si>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</si>
  <si>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</si>
  <si>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</si>
  <si>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</si>
  <si>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</si>
  <si>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</si>
  <si>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</si>
  <si>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</si>
  <si>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</si>
  <si>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</si>
  <si>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</si>
  <si>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</si>
  <si>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</si>
  <si>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</si>
  <si>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</si>
  <si>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</si>
  <si>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</si>
  <si>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</si>
  <si>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</si>
  <si>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</si>
  <si>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</si>
  <si>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</si>
  <si>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</si>
  <si>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</si>
  <si>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</si>
  <si>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</si>
  <si>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</si>
  <si>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</si>
  <si>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</si>
  <si>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</si>
  <si>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</si>
  <si>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</si>
  <si>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</si>
  <si>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</si>
  <si>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</si>
  <si>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</si>
  <si>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</si>
  <si>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</si>
  <si>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</si>
  <si>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</si>
  <si>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</si>
  <si>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</si>
  <si>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</si>
  <si>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</si>
  <si>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</si>
  <si>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</si>
  <si>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</si>
  <si>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</si>
  <si>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</si>
  <si>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</si>
  <si>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</si>
  <si>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</si>
  <si>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</si>
  <si>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</si>
  <si>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</si>
  <si>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</si>
  <si>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</si>
  <si>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</si>
  <si>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</si>
  <si>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</si>
  <si>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</si>
  <si>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</si>
  <si>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</si>
  <si>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</si>
  <si>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</si>
  <si>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</si>
  <si>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</si>
  <si>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</si>
  <si>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</si>
  <si>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</si>
  <si>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</si>
  <si>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</si>
  <si>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</si>
  <si>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</si>
  <si>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</si>
  <si>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</si>
  <si>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</si>
  <si>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</si>
  <si>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</si>
  <si>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</si>
  <si>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</si>
  <si>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</si>
  <si>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</si>
  <si>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</si>
  <si>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</si>
  <si>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</si>
  <si>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</si>
  <si>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</si>
  <si>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</si>
  <si>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</si>
  <si>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</si>
  <si>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</si>
  <si>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</si>
  <si>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</si>
  <si>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</si>
  <si>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</si>
  <si>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</si>
  <si>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</si>
  <si>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</si>
  <si>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</si>
  <si>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</si>
  <si>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</si>
  <si>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</si>
  <si>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</si>
  <si>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</si>
  <si>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</si>
  <si>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</si>
  <si>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</si>
  <si>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</si>
  <si>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</si>
  <si>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</si>
  <si>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</si>
  <si>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</si>
  <si>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</si>
  <si>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</si>
  <si>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</si>
  <si>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</si>
  <si>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</si>
  <si>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</si>
  <si>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</si>
  <si>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</si>
  <si>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</si>
  <si>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</si>
  <si>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</si>
  <si>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</si>
  <si>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</si>
  <si>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</si>
  <si>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</si>
  <si>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</si>
  <si>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</si>
  <si>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</si>
  <si>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</si>
  <si>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</si>
  <si>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</si>
  <si>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</si>
  <si>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</si>
  <si>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</si>
  <si>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</si>
  <si>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</si>
  <si>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</si>
  <si>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</si>
  <si>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</si>
  <si>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</si>
  <si>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</si>
  <si>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</si>
  <si>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</si>
  <si>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</si>
  <si>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</si>
  <si>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</si>
  <si>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</si>
  <si>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</si>
  <si>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</si>
  <si>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</si>
  <si>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</si>
  <si>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</si>
  <si>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</si>
  <si>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</si>
  <si>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</si>
  <si>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</si>
  <si>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</si>
  <si>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</si>
  <si>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</si>
  <si>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</si>
  <si>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</si>
  <si>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</si>
  <si>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</si>
  <si>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</si>
  <si>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</si>
  <si>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</si>
  <si>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</si>
  <si>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</si>
  <si>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</si>
  <si>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</si>
  <si>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</si>
  <si>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</si>
  <si>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</si>
  <si>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</si>
  <si>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</si>
  <si>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</si>
  <si>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</si>
  <si>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</si>
  <si>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</si>
  <si>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</si>
  <si>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</si>
  <si>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</si>
  <si>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</si>
  <si>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</si>
  <si>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</si>
  <si>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</si>
  <si>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</si>
  <si>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</si>
  <si>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</si>
  <si>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</si>
  <si>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</si>
  <si>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</si>
  <si>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</si>
  <si>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</si>
  <si>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</si>
  <si>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</si>
  <si>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</si>
  <si>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</si>
  <si>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</si>
  <si>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</si>
  <si>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</si>
  <si>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</si>
  <si>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</si>
  <si>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</si>
  <si>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</si>
  <si>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</si>
  <si>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</si>
  <si>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</si>
  <si>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</si>
  <si>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</si>
  <si>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</si>
  <si>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</si>
  <si>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</si>
  <si>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</si>
  <si>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</si>
  <si>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</si>
  <si>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</si>
  <si>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</si>
  <si>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</si>
  <si>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</si>
  <si>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Macrorregião</t>
  </si>
  <si>
    <t>URS</t>
  </si>
  <si>
    <t>Municipio</t>
  </si>
  <si>
    <t>Triângulo do Norte</t>
  </si>
  <si>
    <t>Centro</t>
  </si>
  <si>
    <t>Leste do Sul</t>
  </si>
  <si>
    <t>Vale do Aço</t>
  </si>
  <si>
    <t>Cel. Fabriciano</t>
  </si>
  <si>
    <t>Leste</t>
  </si>
  <si>
    <t>Gov. Valadares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</si>
  <si>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</si>
  <si>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</si>
  <si>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</si>
  <si>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</si>
  <si>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</si>
  <si>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</si>
  <si>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</si>
  <si>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</si>
  <si>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ItajUbá</t>
  </si>
  <si>
    <t>Sinan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</si>
</sst>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1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4" fillId="3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tabSelected="1" zoomScaleNormal="100" workbookViewId="0">
      <selection activeCell="G17" sqref="G17"/>
    </sheetView>
  </sheetViews>
  <sheetFormatPr defaultRowHeight="15" x14ac:dyDescent="0.25"/>
  <cols>
    <col min="1" max="1" width="5.28515625" style="13" customWidth="1"/>
    <col min="2" max="2" width="7.85546875" style="13" customWidth="1"/>
    <col min="3" max="3" width="22" style="55" customWidth="1"/>
    <col min="4" max="4" width="27.140625" style="13" customWidth="1"/>
    <col min="5" max="5" width="19.7109375" style="13" customWidth="1"/>
    <col min="6" max="7" width="7.5703125" style="6" bestFit="1" customWidth="1"/>
    <col min="8" max="8" width="8" style="6" customWidth="1"/>
    <col min="9" max="9" width="7.5703125" style="6" bestFit="1" customWidth="1"/>
    <col min="10" max="10" width="10" style="6" bestFit="1" customWidth="1"/>
    <col min="11" max="12" width="13.7109375" style="6" customWidth="1"/>
    <col min="13" max="13" width="14.28515625" style="6" customWidth="1"/>
    <col min="14" max="14" width="14.85546875" style="13" bestFit="1" customWidth="1"/>
    <col min="15" max="15" width="14.5703125" style="13" bestFit="1" customWidth="1"/>
    <col min="16" max="16" width="15.42578125" style="13" bestFit="1" customWidth="1"/>
    <col min="17" max="17" width="17" style="13" bestFit="1" customWidth="1"/>
    <col min="18" max="18" width="9.140625" style="13"/>
    <col min="19" max="24" width="12.42578125" style="13" bestFit="1" customWidth="1"/>
    <col min="25" max="255" width="9.140625" style="13"/>
    <col min="256" max="256" width="19.28515625" style="13" bestFit="1" customWidth="1"/>
    <col min="257" max="257" width="29.7109375" style="13" customWidth="1"/>
    <col min="258" max="259" width="6.7109375" style="13" customWidth="1"/>
    <col min="260" max="260" width="7.42578125" style="13" customWidth="1"/>
    <col min="261" max="261" width="7.140625" style="13" customWidth="1"/>
    <col min="262" max="262" width="9.140625" style="13"/>
    <col min="263" max="263" width="10.28515625" style="13" customWidth="1"/>
    <col min="264" max="264" width="10.5703125" style="13" customWidth="1"/>
    <col min="265" max="265" width="14.85546875" style="13" customWidth="1"/>
    <col min="266" max="266" width="13.7109375" style="13" customWidth="1"/>
    <col min="267" max="267" width="11.7109375" style="13" customWidth="1"/>
    <col min="268" max="511" width="9.140625" style="13"/>
    <col min="512" max="512" width="19.28515625" style="13" bestFit="1" customWidth="1"/>
    <col min="513" max="513" width="29.7109375" style="13" customWidth="1"/>
    <col min="514" max="515" width="6.7109375" style="13" customWidth="1"/>
    <col min="516" max="516" width="7.42578125" style="13" customWidth="1"/>
    <col min="517" max="517" width="7.140625" style="13" customWidth="1"/>
    <col min="518" max="518" width="9.140625" style="13"/>
    <col min="519" max="519" width="10.28515625" style="13" customWidth="1"/>
    <col min="520" max="520" width="10.5703125" style="13" customWidth="1"/>
    <col min="521" max="521" width="14.85546875" style="13" customWidth="1"/>
    <col min="522" max="522" width="13.7109375" style="13" customWidth="1"/>
    <col min="523" max="523" width="11.7109375" style="13" customWidth="1"/>
    <col min="524" max="767" width="9.140625" style="13"/>
    <col min="768" max="768" width="19.28515625" style="13" bestFit="1" customWidth="1"/>
    <col min="769" max="769" width="29.7109375" style="13" customWidth="1"/>
    <col min="770" max="771" width="6.7109375" style="13" customWidth="1"/>
    <col min="772" max="772" width="7.42578125" style="13" customWidth="1"/>
    <col min="773" max="773" width="7.140625" style="13" customWidth="1"/>
    <col min="774" max="774" width="9.140625" style="13"/>
    <col min="775" max="775" width="10.28515625" style="13" customWidth="1"/>
    <col min="776" max="776" width="10.5703125" style="13" customWidth="1"/>
    <col min="777" max="777" width="14.85546875" style="13" customWidth="1"/>
    <col min="778" max="778" width="13.7109375" style="13" customWidth="1"/>
    <col min="779" max="779" width="11.7109375" style="13" customWidth="1"/>
    <col min="780" max="1023" width="9.140625" style="13"/>
    <col min="1024" max="1024" width="19.28515625" style="13" bestFit="1" customWidth="1"/>
    <col min="1025" max="1025" width="29.7109375" style="13" customWidth="1"/>
    <col min="1026" max="1027" width="6.7109375" style="13" customWidth="1"/>
    <col min="1028" max="1028" width="7.42578125" style="13" customWidth="1"/>
    <col min="1029" max="1029" width="7.140625" style="13" customWidth="1"/>
    <col min="1030" max="1030" width="9.140625" style="13"/>
    <col min="1031" max="1031" width="10.28515625" style="13" customWidth="1"/>
    <col min="1032" max="1032" width="10.5703125" style="13" customWidth="1"/>
    <col min="1033" max="1033" width="14.85546875" style="13" customWidth="1"/>
    <col min="1034" max="1034" width="13.7109375" style="13" customWidth="1"/>
    <col min="1035" max="1035" width="11.7109375" style="13" customWidth="1"/>
    <col min="1036" max="1279" width="9.140625" style="13"/>
    <col min="1280" max="1280" width="19.28515625" style="13" bestFit="1" customWidth="1"/>
    <col min="1281" max="1281" width="29.7109375" style="13" customWidth="1"/>
    <col min="1282" max="1283" width="6.7109375" style="13" customWidth="1"/>
    <col min="1284" max="1284" width="7.42578125" style="13" customWidth="1"/>
    <col min="1285" max="1285" width="7.140625" style="13" customWidth="1"/>
    <col min="1286" max="1286" width="9.140625" style="13"/>
    <col min="1287" max="1287" width="10.28515625" style="13" customWidth="1"/>
    <col min="1288" max="1288" width="10.5703125" style="13" customWidth="1"/>
    <col min="1289" max="1289" width="14.85546875" style="13" customWidth="1"/>
    <col min="1290" max="1290" width="13.7109375" style="13" customWidth="1"/>
    <col min="1291" max="1291" width="11.7109375" style="13" customWidth="1"/>
    <col min="1292" max="1535" width="9.140625" style="13"/>
    <col min="1536" max="1536" width="19.28515625" style="13" bestFit="1" customWidth="1"/>
    <col min="1537" max="1537" width="29.7109375" style="13" customWidth="1"/>
    <col min="1538" max="1539" width="6.7109375" style="13" customWidth="1"/>
    <col min="1540" max="1540" width="7.42578125" style="13" customWidth="1"/>
    <col min="1541" max="1541" width="7.140625" style="13" customWidth="1"/>
    <col min="1542" max="1542" width="9.140625" style="13"/>
    <col min="1543" max="1543" width="10.28515625" style="13" customWidth="1"/>
    <col min="1544" max="1544" width="10.5703125" style="13" customWidth="1"/>
    <col min="1545" max="1545" width="14.85546875" style="13" customWidth="1"/>
    <col min="1546" max="1546" width="13.7109375" style="13" customWidth="1"/>
    <col min="1547" max="1547" width="11.7109375" style="13" customWidth="1"/>
    <col min="1548" max="1791" width="9.140625" style="13"/>
    <col min="1792" max="1792" width="19.28515625" style="13" bestFit="1" customWidth="1"/>
    <col min="1793" max="1793" width="29.7109375" style="13" customWidth="1"/>
    <col min="1794" max="1795" width="6.7109375" style="13" customWidth="1"/>
    <col min="1796" max="1796" width="7.42578125" style="13" customWidth="1"/>
    <col min="1797" max="1797" width="7.140625" style="13" customWidth="1"/>
    <col min="1798" max="1798" width="9.140625" style="13"/>
    <col min="1799" max="1799" width="10.28515625" style="13" customWidth="1"/>
    <col min="1800" max="1800" width="10.5703125" style="13" customWidth="1"/>
    <col min="1801" max="1801" width="14.85546875" style="13" customWidth="1"/>
    <col min="1802" max="1802" width="13.7109375" style="13" customWidth="1"/>
    <col min="1803" max="1803" width="11.7109375" style="13" customWidth="1"/>
    <col min="1804" max="2047" width="9.140625" style="13"/>
    <col min="2048" max="2048" width="19.28515625" style="13" bestFit="1" customWidth="1"/>
    <col min="2049" max="2049" width="29.7109375" style="13" customWidth="1"/>
    <col min="2050" max="2051" width="6.7109375" style="13" customWidth="1"/>
    <col min="2052" max="2052" width="7.42578125" style="13" customWidth="1"/>
    <col min="2053" max="2053" width="7.140625" style="13" customWidth="1"/>
    <col min="2054" max="2054" width="9.140625" style="13"/>
    <col min="2055" max="2055" width="10.28515625" style="13" customWidth="1"/>
    <col min="2056" max="2056" width="10.5703125" style="13" customWidth="1"/>
    <col min="2057" max="2057" width="14.85546875" style="13" customWidth="1"/>
    <col min="2058" max="2058" width="13.7109375" style="13" customWidth="1"/>
    <col min="2059" max="2059" width="11.7109375" style="13" customWidth="1"/>
    <col min="2060" max="2303" width="9.140625" style="13"/>
    <col min="2304" max="2304" width="19.28515625" style="13" bestFit="1" customWidth="1"/>
    <col min="2305" max="2305" width="29.7109375" style="13" customWidth="1"/>
    <col min="2306" max="2307" width="6.7109375" style="13" customWidth="1"/>
    <col min="2308" max="2308" width="7.42578125" style="13" customWidth="1"/>
    <col min="2309" max="2309" width="7.140625" style="13" customWidth="1"/>
    <col min="2310" max="2310" width="9.140625" style="13"/>
    <col min="2311" max="2311" width="10.28515625" style="13" customWidth="1"/>
    <col min="2312" max="2312" width="10.5703125" style="13" customWidth="1"/>
    <col min="2313" max="2313" width="14.85546875" style="13" customWidth="1"/>
    <col min="2314" max="2314" width="13.7109375" style="13" customWidth="1"/>
    <col min="2315" max="2315" width="11.7109375" style="13" customWidth="1"/>
    <col min="2316" max="2559" width="9.140625" style="13"/>
    <col min="2560" max="2560" width="19.28515625" style="13" bestFit="1" customWidth="1"/>
    <col min="2561" max="2561" width="29.7109375" style="13" customWidth="1"/>
    <col min="2562" max="2563" width="6.7109375" style="13" customWidth="1"/>
    <col min="2564" max="2564" width="7.42578125" style="13" customWidth="1"/>
    <col min="2565" max="2565" width="7.140625" style="13" customWidth="1"/>
    <col min="2566" max="2566" width="9.140625" style="13"/>
    <col min="2567" max="2567" width="10.28515625" style="13" customWidth="1"/>
    <col min="2568" max="2568" width="10.5703125" style="13" customWidth="1"/>
    <col min="2569" max="2569" width="14.85546875" style="13" customWidth="1"/>
    <col min="2570" max="2570" width="13.7109375" style="13" customWidth="1"/>
    <col min="2571" max="2571" width="11.7109375" style="13" customWidth="1"/>
    <col min="2572" max="2815" width="9.140625" style="13"/>
    <col min="2816" max="2816" width="19.28515625" style="13" bestFit="1" customWidth="1"/>
    <col min="2817" max="2817" width="29.7109375" style="13" customWidth="1"/>
    <col min="2818" max="2819" width="6.7109375" style="13" customWidth="1"/>
    <col min="2820" max="2820" width="7.42578125" style="13" customWidth="1"/>
    <col min="2821" max="2821" width="7.140625" style="13" customWidth="1"/>
    <col min="2822" max="2822" width="9.140625" style="13"/>
    <col min="2823" max="2823" width="10.28515625" style="13" customWidth="1"/>
    <col min="2824" max="2824" width="10.5703125" style="13" customWidth="1"/>
    <col min="2825" max="2825" width="14.85546875" style="13" customWidth="1"/>
    <col min="2826" max="2826" width="13.7109375" style="13" customWidth="1"/>
    <col min="2827" max="2827" width="11.7109375" style="13" customWidth="1"/>
    <col min="2828" max="3071" width="9.140625" style="13"/>
    <col min="3072" max="3072" width="19.28515625" style="13" bestFit="1" customWidth="1"/>
    <col min="3073" max="3073" width="29.7109375" style="13" customWidth="1"/>
    <col min="3074" max="3075" width="6.7109375" style="13" customWidth="1"/>
    <col min="3076" max="3076" width="7.42578125" style="13" customWidth="1"/>
    <col min="3077" max="3077" width="7.140625" style="13" customWidth="1"/>
    <col min="3078" max="3078" width="9.140625" style="13"/>
    <col min="3079" max="3079" width="10.28515625" style="13" customWidth="1"/>
    <col min="3080" max="3080" width="10.5703125" style="13" customWidth="1"/>
    <col min="3081" max="3081" width="14.85546875" style="13" customWidth="1"/>
    <col min="3082" max="3082" width="13.7109375" style="13" customWidth="1"/>
    <col min="3083" max="3083" width="11.7109375" style="13" customWidth="1"/>
    <col min="3084" max="3327" width="9.140625" style="13"/>
    <col min="3328" max="3328" width="19.28515625" style="13" bestFit="1" customWidth="1"/>
    <col min="3329" max="3329" width="29.7109375" style="13" customWidth="1"/>
    <col min="3330" max="3331" width="6.7109375" style="13" customWidth="1"/>
    <col min="3332" max="3332" width="7.42578125" style="13" customWidth="1"/>
    <col min="3333" max="3333" width="7.140625" style="13" customWidth="1"/>
    <col min="3334" max="3334" width="9.140625" style="13"/>
    <col min="3335" max="3335" width="10.28515625" style="13" customWidth="1"/>
    <col min="3336" max="3336" width="10.5703125" style="13" customWidth="1"/>
    <col min="3337" max="3337" width="14.85546875" style="13" customWidth="1"/>
    <col min="3338" max="3338" width="13.7109375" style="13" customWidth="1"/>
    <col min="3339" max="3339" width="11.7109375" style="13" customWidth="1"/>
    <col min="3340" max="3583" width="9.140625" style="13"/>
    <col min="3584" max="3584" width="19.28515625" style="13" bestFit="1" customWidth="1"/>
    <col min="3585" max="3585" width="29.7109375" style="13" customWidth="1"/>
    <col min="3586" max="3587" width="6.7109375" style="13" customWidth="1"/>
    <col min="3588" max="3588" width="7.42578125" style="13" customWidth="1"/>
    <col min="3589" max="3589" width="7.140625" style="13" customWidth="1"/>
    <col min="3590" max="3590" width="9.140625" style="13"/>
    <col min="3591" max="3591" width="10.28515625" style="13" customWidth="1"/>
    <col min="3592" max="3592" width="10.5703125" style="13" customWidth="1"/>
    <col min="3593" max="3593" width="14.85546875" style="13" customWidth="1"/>
    <col min="3594" max="3594" width="13.7109375" style="13" customWidth="1"/>
    <col min="3595" max="3595" width="11.7109375" style="13" customWidth="1"/>
    <col min="3596" max="3839" width="9.140625" style="13"/>
    <col min="3840" max="3840" width="19.28515625" style="13" bestFit="1" customWidth="1"/>
    <col min="3841" max="3841" width="29.7109375" style="13" customWidth="1"/>
    <col min="3842" max="3843" width="6.7109375" style="13" customWidth="1"/>
    <col min="3844" max="3844" width="7.42578125" style="13" customWidth="1"/>
    <col min="3845" max="3845" width="7.140625" style="13" customWidth="1"/>
    <col min="3846" max="3846" width="9.140625" style="13"/>
    <col min="3847" max="3847" width="10.28515625" style="13" customWidth="1"/>
    <col min="3848" max="3848" width="10.5703125" style="13" customWidth="1"/>
    <col min="3849" max="3849" width="14.85546875" style="13" customWidth="1"/>
    <col min="3850" max="3850" width="13.7109375" style="13" customWidth="1"/>
    <col min="3851" max="3851" width="11.7109375" style="13" customWidth="1"/>
    <col min="3852" max="4095" width="9.140625" style="13"/>
    <col min="4096" max="4096" width="19.28515625" style="13" bestFit="1" customWidth="1"/>
    <col min="4097" max="4097" width="29.7109375" style="13" customWidth="1"/>
    <col min="4098" max="4099" width="6.7109375" style="13" customWidth="1"/>
    <col min="4100" max="4100" width="7.42578125" style="13" customWidth="1"/>
    <col min="4101" max="4101" width="7.140625" style="13" customWidth="1"/>
    <col min="4102" max="4102" width="9.140625" style="13"/>
    <col min="4103" max="4103" width="10.28515625" style="13" customWidth="1"/>
    <col min="4104" max="4104" width="10.5703125" style="13" customWidth="1"/>
    <col min="4105" max="4105" width="14.85546875" style="13" customWidth="1"/>
    <col min="4106" max="4106" width="13.7109375" style="13" customWidth="1"/>
    <col min="4107" max="4107" width="11.7109375" style="13" customWidth="1"/>
    <col min="4108" max="4351" width="9.140625" style="13"/>
    <col min="4352" max="4352" width="19.28515625" style="13" bestFit="1" customWidth="1"/>
    <col min="4353" max="4353" width="29.7109375" style="13" customWidth="1"/>
    <col min="4354" max="4355" width="6.7109375" style="13" customWidth="1"/>
    <col min="4356" max="4356" width="7.42578125" style="13" customWidth="1"/>
    <col min="4357" max="4357" width="7.140625" style="13" customWidth="1"/>
    <col min="4358" max="4358" width="9.140625" style="13"/>
    <col min="4359" max="4359" width="10.28515625" style="13" customWidth="1"/>
    <col min="4360" max="4360" width="10.5703125" style="13" customWidth="1"/>
    <col min="4361" max="4361" width="14.85546875" style="13" customWidth="1"/>
    <col min="4362" max="4362" width="13.7109375" style="13" customWidth="1"/>
    <col min="4363" max="4363" width="11.7109375" style="13" customWidth="1"/>
    <col min="4364" max="4607" width="9.140625" style="13"/>
    <col min="4608" max="4608" width="19.28515625" style="13" bestFit="1" customWidth="1"/>
    <col min="4609" max="4609" width="29.7109375" style="13" customWidth="1"/>
    <col min="4610" max="4611" width="6.7109375" style="13" customWidth="1"/>
    <col min="4612" max="4612" width="7.42578125" style="13" customWidth="1"/>
    <col min="4613" max="4613" width="7.140625" style="13" customWidth="1"/>
    <col min="4614" max="4614" width="9.140625" style="13"/>
    <col min="4615" max="4615" width="10.28515625" style="13" customWidth="1"/>
    <col min="4616" max="4616" width="10.5703125" style="13" customWidth="1"/>
    <col min="4617" max="4617" width="14.85546875" style="13" customWidth="1"/>
    <col min="4618" max="4618" width="13.7109375" style="13" customWidth="1"/>
    <col min="4619" max="4619" width="11.7109375" style="13" customWidth="1"/>
    <col min="4620" max="4863" width="9.140625" style="13"/>
    <col min="4864" max="4864" width="19.28515625" style="13" bestFit="1" customWidth="1"/>
    <col min="4865" max="4865" width="29.7109375" style="13" customWidth="1"/>
    <col min="4866" max="4867" width="6.7109375" style="13" customWidth="1"/>
    <col min="4868" max="4868" width="7.42578125" style="13" customWidth="1"/>
    <col min="4869" max="4869" width="7.140625" style="13" customWidth="1"/>
    <col min="4870" max="4870" width="9.140625" style="13"/>
    <col min="4871" max="4871" width="10.28515625" style="13" customWidth="1"/>
    <col min="4872" max="4872" width="10.5703125" style="13" customWidth="1"/>
    <col min="4873" max="4873" width="14.85546875" style="13" customWidth="1"/>
    <col min="4874" max="4874" width="13.7109375" style="13" customWidth="1"/>
    <col min="4875" max="4875" width="11.7109375" style="13" customWidth="1"/>
    <col min="4876" max="5119" width="9.140625" style="13"/>
    <col min="5120" max="5120" width="19.28515625" style="13" bestFit="1" customWidth="1"/>
    <col min="5121" max="5121" width="29.7109375" style="13" customWidth="1"/>
    <col min="5122" max="5123" width="6.7109375" style="13" customWidth="1"/>
    <col min="5124" max="5124" width="7.42578125" style="13" customWidth="1"/>
    <col min="5125" max="5125" width="7.140625" style="13" customWidth="1"/>
    <col min="5126" max="5126" width="9.140625" style="13"/>
    <col min="5127" max="5127" width="10.28515625" style="13" customWidth="1"/>
    <col min="5128" max="5128" width="10.5703125" style="13" customWidth="1"/>
    <col min="5129" max="5129" width="14.85546875" style="13" customWidth="1"/>
    <col min="5130" max="5130" width="13.7109375" style="13" customWidth="1"/>
    <col min="5131" max="5131" width="11.7109375" style="13" customWidth="1"/>
    <col min="5132" max="5375" width="9.140625" style="13"/>
    <col min="5376" max="5376" width="19.28515625" style="13" bestFit="1" customWidth="1"/>
    <col min="5377" max="5377" width="29.7109375" style="13" customWidth="1"/>
    <col min="5378" max="5379" width="6.7109375" style="13" customWidth="1"/>
    <col min="5380" max="5380" width="7.42578125" style="13" customWidth="1"/>
    <col min="5381" max="5381" width="7.140625" style="13" customWidth="1"/>
    <col min="5382" max="5382" width="9.140625" style="13"/>
    <col min="5383" max="5383" width="10.28515625" style="13" customWidth="1"/>
    <col min="5384" max="5384" width="10.5703125" style="13" customWidth="1"/>
    <col min="5385" max="5385" width="14.85546875" style="13" customWidth="1"/>
    <col min="5386" max="5386" width="13.7109375" style="13" customWidth="1"/>
    <col min="5387" max="5387" width="11.7109375" style="13" customWidth="1"/>
    <col min="5388" max="5631" width="9.140625" style="13"/>
    <col min="5632" max="5632" width="19.28515625" style="13" bestFit="1" customWidth="1"/>
    <col min="5633" max="5633" width="29.7109375" style="13" customWidth="1"/>
    <col min="5634" max="5635" width="6.7109375" style="13" customWidth="1"/>
    <col min="5636" max="5636" width="7.42578125" style="13" customWidth="1"/>
    <col min="5637" max="5637" width="7.140625" style="13" customWidth="1"/>
    <col min="5638" max="5638" width="9.140625" style="13"/>
    <col min="5639" max="5639" width="10.28515625" style="13" customWidth="1"/>
    <col min="5640" max="5640" width="10.5703125" style="13" customWidth="1"/>
    <col min="5641" max="5641" width="14.85546875" style="13" customWidth="1"/>
    <col min="5642" max="5642" width="13.7109375" style="13" customWidth="1"/>
    <col min="5643" max="5643" width="11.7109375" style="13" customWidth="1"/>
    <col min="5644" max="5887" width="9.140625" style="13"/>
    <col min="5888" max="5888" width="19.28515625" style="13" bestFit="1" customWidth="1"/>
    <col min="5889" max="5889" width="29.7109375" style="13" customWidth="1"/>
    <col min="5890" max="5891" width="6.7109375" style="13" customWidth="1"/>
    <col min="5892" max="5892" width="7.42578125" style="13" customWidth="1"/>
    <col min="5893" max="5893" width="7.140625" style="13" customWidth="1"/>
    <col min="5894" max="5894" width="9.140625" style="13"/>
    <col min="5895" max="5895" width="10.28515625" style="13" customWidth="1"/>
    <col min="5896" max="5896" width="10.5703125" style="13" customWidth="1"/>
    <col min="5897" max="5897" width="14.85546875" style="13" customWidth="1"/>
    <col min="5898" max="5898" width="13.7109375" style="13" customWidth="1"/>
    <col min="5899" max="5899" width="11.7109375" style="13" customWidth="1"/>
    <col min="5900" max="6143" width="9.140625" style="13"/>
    <col min="6144" max="6144" width="19.28515625" style="13" bestFit="1" customWidth="1"/>
    <col min="6145" max="6145" width="29.7109375" style="13" customWidth="1"/>
    <col min="6146" max="6147" width="6.7109375" style="13" customWidth="1"/>
    <col min="6148" max="6148" width="7.42578125" style="13" customWidth="1"/>
    <col min="6149" max="6149" width="7.140625" style="13" customWidth="1"/>
    <col min="6150" max="6150" width="9.140625" style="13"/>
    <col min="6151" max="6151" width="10.28515625" style="13" customWidth="1"/>
    <col min="6152" max="6152" width="10.5703125" style="13" customWidth="1"/>
    <col min="6153" max="6153" width="14.85546875" style="13" customWidth="1"/>
    <col min="6154" max="6154" width="13.7109375" style="13" customWidth="1"/>
    <col min="6155" max="6155" width="11.7109375" style="13" customWidth="1"/>
    <col min="6156" max="6399" width="9.140625" style="13"/>
    <col min="6400" max="6400" width="19.28515625" style="13" bestFit="1" customWidth="1"/>
    <col min="6401" max="6401" width="29.7109375" style="13" customWidth="1"/>
    <col min="6402" max="6403" width="6.7109375" style="13" customWidth="1"/>
    <col min="6404" max="6404" width="7.42578125" style="13" customWidth="1"/>
    <col min="6405" max="6405" width="7.140625" style="13" customWidth="1"/>
    <col min="6406" max="6406" width="9.140625" style="13"/>
    <col min="6407" max="6407" width="10.28515625" style="13" customWidth="1"/>
    <col min="6408" max="6408" width="10.5703125" style="13" customWidth="1"/>
    <col min="6409" max="6409" width="14.85546875" style="13" customWidth="1"/>
    <col min="6410" max="6410" width="13.7109375" style="13" customWidth="1"/>
    <col min="6411" max="6411" width="11.7109375" style="13" customWidth="1"/>
    <col min="6412" max="6655" width="9.140625" style="13"/>
    <col min="6656" max="6656" width="19.28515625" style="13" bestFit="1" customWidth="1"/>
    <col min="6657" max="6657" width="29.7109375" style="13" customWidth="1"/>
    <col min="6658" max="6659" width="6.7109375" style="13" customWidth="1"/>
    <col min="6660" max="6660" width="7.42578125" style="13" customWidth="1"/>
    <col min="6661" max="6661" width="7.140625" style="13" customWidth="1"/>
    <col min="6662" max="6662" width="9.140625" style="13"/>
    <col min="6663" max="6663" width="10.28515625" style="13" customWidth="1"/>
    <col min="6664" max="6664" width="10.5703125" style="13" customWidth="1"/>
    <col min="6665" max="6665" width="14.85546875" style="13" customWidth="1"/>
    <col min="6666" max="6666" width="13.7109375" style="13" customWidth="1"/>
    <col min="6667" max="6667" width="11.7109375" style="13" customWidth="1"/>
    <col min="6668" max="6911" width="9.140625" style="13"/>
    <col min="6912" max="6912" width="19.28515625" style="13" bestFit="1" customWidth="1"/>
    <col min="6913" max="6913" width="29.7109375" style="13" customWidth="1"/>
    <col min="6914" max="6915" width="6.7109375" style="13" customWidth="1"/>
    <col min="6916" max="6916" width="7.42578125" style="13" customWidth="1"/>
    <col min="6917" max="6917" width="7.140625" style="13" customWidth="1"/>
    <col min="6918" max="6918" width="9.140625" style="13"/>
    <col min="6919" max="6919" width="10.28515625" style="13" customWidth="1"/>
    <col min="6920" max="6920" width="10.5703125" style="13" customWidth="1"/>
    <col min="6921" max="6921" width="14.85546875" style="13" customWidth="1"/>
    <col min="6922" max="6922" width="13.7109375" style="13" customWidth="1"/>
    <col min="6923" max="6923" width="11.7109375" style="13" customWidth="1"/>
    <col min="6924" max="7167" width="9.140625" style="13"/>
    <col min="7168" max="7168" width="19.28515625" style="13" bestFit="1" customWidth="1"/>
    <col min="7169" max="7169" width="29.7109375" style="13" customWidth="1"/>
    <col min="7170" max="7171" width="6.7109375" style="13" customWidth="1"/>
    <col min="7172" max="7172" width="7.42578125" style="13" customWidth="1"/>
    <col min="7173" max="7173" width="7.140625" style="13" customWidth="1"/>
    <col min="7174" max="7174" width="9.140625" style="13"/>
    <col min="7175" max="7175" width="10.28515625" style="13" customWidth="1"/>
    <col min="7176" max="7176" width="10.5703125" style="13" customWidth="1"/>
    <col min="7177" max="7177" width="14.85546875" style="13" customWidth="1"/>
    <col min="7178" max="7178" width="13.7109375" style="13" customWidth="1"/>
    <col min="7179" max="7179" width="11.7109375" style="13" customWidth="1"/>
    <col min="7180" max="7423" width="9.140625" style="13"/>
    <col min="7424" max="7424" width="19.28515625" style="13" bestFit="1" customWidth="1"/>
    <col min="7425" max="7425" width="29.7109375" style="13" customWidth="1"/>
    <col min="7426" max="7427" width="6.7109375" style="13" customWidth="1"/>
    <col min="7428" max="7428" width="7.42578125" style="13" customWidth="1"/>
    <col min="7429" max="7429" width="7.140625" style="13" customWidth="1"/>
    <col min="7430" max="7430" width="9.140625" style="13"/>
    <col min="7431" max="7431" width="10.28515625" style="13" customWidth="1"/>
    <col min="7432" max="7432" width="10.5703125" style="13" customWidth="1"/>
    <col min="7433" max="7433" width="14.85546875" style="13" customWidth="1"/>
    <col min="7434" max="7434" width="13.7109375" style="13" customWidth="1"/>
    <col min="7435" max="7435" width="11.7109375" style="13" customWidth="1"/>
    <col min="7436" max="7679" width="9.140625" style="13"/>
    <col min="7680" max="7680" width="19.28515625" style="13" bestFit="1" customWidth="1"/>
    <col min="7681" max="7681" width="29.7109375" style="13" customWidth="1"/>
    <col min="7682" max="7683" width="6.7109375" style="13" customWidth="1"/>
    <col min="7684" max="7684" width="7.42578125" style="13" customWidth="1"/>
    <col min="7685" max="7685" width="7.140625" style="13" customWidth="1"/>
    <col min="7686" max="7686" width="9.140625" style="13"/>
    <col min="7687" max="7687" width="10.28515625" style="13" customWidth="1"/>
    <col min="7688" max="7688" width="10.5703125" style="13" customWidth="1"/>
    <col min="7689" max="7689" width="14.85546875" style="13" customWidth="1"/>
    <col min="7690" max="7690" width="13.7109375" style="13" customWidth="1"/>
    <col min="7691" max="7691" width="11.7109375" style="13" customWidth="1"/>
    <col min="7692" max="7935" width="9.140625" style="13"/>
    <col min="7936" max="7936" width="19.28515625" style="13" bestFit="1" customWidth="1"/>
    <col min="7937" max="7937" width="29.7109375" style="13" customWidth="1"/>
    <col min="7938" max="7939" width="6.7109375" style="13" customWidth="1"/>
    <col min="7940" max="7940" width="7.42578125" style="13" customWidth="1"/>
    <col min="7941" max="7941" width="7.140625" style="13" customWidth="1"/>
    <col min="7942" max="7942" width="9.140625" style="13"/>
    <col min="7943" max="7943" width="10.28515625" style="13" customWidth="1"/>
    <col min="7944" max="7944" width="10.5703125" style="13" customWidth="1"/>
    <col min="7945" max="7945" width="14.85546875" style="13" customWidth="1"/>
    <col min="7946" max="7946" width="13.7109375" style="13" customWidth="1"/>
    <col min="7947" max="7947" width="11.7109375" style="13" customWidth="1"/>
    <col min="7948" max="8191" width="9.140625" style="13"/>
    <col min="8192" max="8192" width="19.28515625" style="13" bestFit="1" customWidth="1"/>
    <col min="8193" max="8193" width="29.7109375" style="13" customWidth="1"/>
    <col min="8194" max="8195" width="6.7109375" style="13" customWidth="1"/>
    <col min="8196" max="8196" width="7.42578125" style="13" customWidth="1"/>
    <col min="8197" max="8197" width="7.140625" style="13" customWidth="1"/>
    <col min="8198" max="8198" width="9.140625" style="13"/>
    <col min="8199" max="8199" width="10.28515625" style="13" customWidth="1"/>
    <col min="8200" max="8200" width="10.5703125" style="13" customWidth="1"/>
    <col min="8201" max="8201" width="14.85546875" style="13" customWidth="1"/>
    <col min="8202" max="8202" width="13.7109375" style="13" customWidth="1"/>
    <col min="8203" max="8203" width="11.7109375" style="13" customWidth="1"/>
    <col min="8204" max="8447" width="9.140625" style="13"/>
    <col min="8448" max="8448" width="19.28515625" style="13" bestFit="1" customWidth="1"/>
    <col min="8449" max="8449" width="29.7109375" style="13" customWidth="1"/>
    <col min="8450" max="8451" width="6.7109375" style="13" customWidth="1"/>
    <col min="8452" max="8452" width="7.42578125" style="13" customWidth="1"/>
    <col min="8453" max="8453" width="7.140625" style="13" customWidth="1"/>
    <col min="8454" max="8454" width="9.140625" style="13"/>
    <col min="8455" max="8455" width="10.28515625" style="13" customWidth="1"/>
    <col min="8456" max="8456" width="10.5703125" style="13" customWidth="1"/>
    <col min="8457" max="8457" width="14.85546875" style="13" customWidth="1"/>
    <col min="8458" max="8458" width="13.7109375" style="13" customWidth="1"/>
    <col min="8459" max="8459" width="11.7109375" style="13" customWidth="1"/>
    <col min="8460" max="8703" width="9.140625" style="13"/>
    <col min="8704" max="8704" width="19.28515625" style="13" bestFit="1" customWidth="1"/>
    <col min="8705" max="8705" width="29.7109375" style="13" customWidth="1"/>
    <col min="8706" max="8707" width="6.7109375" style="13" customWidth="1"/>
    <col min="8708" max="8708" width="7.42578125" style="13" customWidth="1"/>
    <col min="8709" max="8709" width="7.140625" style="13" customWidth="1"/>
    <col min="8710" max="8710" width="9.140625" style="13"/>
    <col min="8711" max="8711" width="10.28515625" style="13" customWidth="1"/>
    <col min="8712" max="8712" width="10.5703125" style="13" customWidth="1"/>
    <col min="8713" max="8713" width="14.85546875" style="13" customWidth="1"/>
    <col min="8714" max="8714" width="13.7109375" style="13" customWidth="1"/>
    <col min="8715" max="8715" width="11.7109375" style="13" customWidth="1"/>
    <col min="8716" max="8959" width="9.140625" style="13"/>
    <col min="8960" max="8960" width="19.28515625" style="13" bestFit="1" customWidth="1"/>
    <col min="8961" max="8961" width="29.7109375" style="13" customWidth="1"/>
    <col min="8962" max="8963" width="6.7109375" style="13" customWidth="1"/>
    <col min="8964" max="8964" width="7.42578125" style="13" customWidth="1"/>
    <col min="8965" max="8965" width="7.140625" style="13" customWidth="1"/>
    <col min="8966" max="8966" width="9.140625" style="13"/>
    <col min="8967" max="8967" width="10.28515625" style="13" customWidth="1"/>
    <col min="8968" max="8968" width="10.5703125" style="13" customWidth="1"/>
    <col min="8969" max="8969" width="14.85546875" style="13" customWidth="1"/>
    <col min="8970" max="8970" width="13.7109375" style="13" customWidth="1"/>
    <col min="8971" max="8971" width="11.7109375" style="13" customWidth="1"/>
    <col min="8972" max="9215" width="9.140625" style="13"/>
    <col min="9216" max="9216" width="19.28515625" style="13" bestFit="1" customWidth="1"/>
    <col min="9217" max="9217" width="29.7109375" style="13" customWidth="1"/>
    <col min="9218" max="9219" width="6.7109375" style="13" customWidth="1"/>
    <col min="9220" max="9220" width="7.42578125" style="13" customWidth="1"/>
    <col min="9221" max="9221" width="7.140625" style="13" customWidth="1"/>
    <col min="9222" max="9222" width="9.140625" style="13"/>
    <col min="9223" max="9223" width="10.28515625" style="13" customWidth="1"/>
    <col min="9224" max="9224" width="10.5703125" style="13" customWidth="1"/>
    <col min="9225" max="9225" width="14.85546875" style="13" customWidth="1"/>
    <col min="9226" max="9226" width="13.7109375" style="13" customWidth="1"/>
    <col min="9227" max="9227" width="11.7109375" style="13" customWidth="1"/>
    <col min="9228" max="9471" width="9.140625" style="13"/>
    <col min="9472" max="9472" width="19.28515625" style="13" bestFit="1" customWidth="1"/>
    <col min="9473" max="9473" width="29.7109375" style="13" customWidth="1"/>
    <col min="9474" max="9475" width="6.7109375" style="13" customWidth="1"/>
    <col min="9476" max="9476" width="7.42578125" style="13" customWidth="1"/>
    <col min="9477" max="9477" width="7.140625" style="13" customWidth="1"/>
    <col min="9478" max="9478" width="9.140625" style="13"/>
    <col min="9479" max="9479" width="10.28515625" style="13" customWidth="1"/>
    <col min="9480" max="9480" width="10.5703125" style="13" customWidth="1"/>
    <col min="9481" max="9481" width="14.85546875" style="13" customWidth="1"/>
    <col min="9482" max="9482" width="13.7109375" style="13" customWidth="1"/>
    <col min="9483" max="9483" width="11.7109375" style="13" customWidth="1"/>
    <col min="9484" max="9727" width="9.140625" style="13"/>
    <col min="9728" max="9728" width="19.28515625" style="13" bestFit="1" customWidth="1"/>
    <col min="9729" max="9729" width="29.7109375" style="13" customWidth="1"/>
    <col min="9730" max="9731" width="6.7109375" style="13" customWidth="1"/>
    <col min="9732" max="9732" width="7.42578125" style="13" customWidth="1"/>
    <col min="9733" max="9733" width="7.140625" style="13" customWidth="1"/>
    <col min="9734" max="9734" width="9.140625" style="13"/>
    <col min="9735" max="9735" width="10.28515625" style="13" customWidth="1"/>
    <col min="9736" max="9736" width="10.5703125" style="13" customWidth="1"/>
    <col min="9737" max="9737" width="14.85546875" style="13" customWidth="1"/>
    <col min="9738" max="9738" width="13.7109375" style="13" customWidth="1"/>
    <col min="9739" max="9739" width="11.7109375" style="13" customWidth="1"/>
    <col min="9740" max="9983" width="9.140625" style="13"/>
    <col min="9984" max="9984" width="19.28515625" style="13" bestFit="1" customWidth="1"/>
    <col min="9985" max="9985" width="29.7109375" style="13" customWidth="1"/>
    <col min="9986" max="9987" width="6.7109375" style="13" customWidth="1"/>
    <col min="9988" max="9988" width="7.42578125" style="13" customWidth="1"/>
    <col min="9989" max="9989" width="7.140625" style="13" customWidth="1"/>
    <col min="9990" max="9990" width="9.140625" style="13"/>
    <col min="9991" max="9991" width="10.28515625" style="13" customWidth="1"/>
    <col min="9992" max="9992" width="10.5703125" style="13" customWidth="1"/>
    <col min="9993" max="9993" width="14.85546875" style="13" customWidth="1"/>
    <col min="9994" max="9994" width="13.7109375" style="13" customWidth="1"/>
    <col min="9995" max="9995" width="11.7109375" style="13" customWidth="1"/>
    <col min="9996" max="10239" width="9.140625" style="13"/>
    <col min="10240" max="10240" width="19.28515625" style="13" bestFit="1" customWidth="1"/>
    <col min="10241" max="10241" width="29.7109375" style="13" customWidth="1"/>
    <col min="10242" max="10243" width="6.7109375" style="13" customWidth="1"/>
    <col min="10244" max="10244" width="7.42578125" style="13" customWidth="1"/>
    <col min="10245" max="10245" width="7.140625" style="13" customWidth="1"/>
    <col min="10246" max="10246" width="9.140625" style="13"/>
    <col min="10247" max="10247" width="10.28515625" style="13" customWidth="1"/>
    <col min="10248" max="10248" width="10.5703125" style="13" customWidth="1"/>
    <col min="10249" max="10249" width="14.85546875" style="13" customWidth="1"/>
    <col min="10250" max="10250" width="13.7109375" style="13" customWidth="1"/>
    <col min="10251" max="10251" width="11.7109375" style="13" customWidth="1"/>
    <col min="10252" max="10495" width="9.140625" style="13"/>
    <col min="10496" max="10496" width="19.28515625" style="13" bestFit="1" customWidth="1"/>
    <col min="10497" max="10497" width="29.7109375" style="13" customWidth="1"/>
    <col min="10498" max="10499" width="6.7109375" style="13" customWidth="1"/>
    <col min="10500" max="10500" width="7.42578125" style="13" customWidth="1"/>
    <col min="10501" max="10501" width="7.140625" style="13" customWidth="1"/>
    <col min="10502" max="10502" width="9.140625" style="13"/>
    <col min="10503" max="10503" width="10.28515625" style="13" customWidth="1"/>
    <col min="10504" max="10504" width="10.5703125" style="13" customWidth="1"/>
    <col min="10505" max="10505" width="14.85546875" style="13" customWidth="1"/>
    <col min="10506" max="10506" width="13.7109375" style="13" customWidth="1"/>
    <col min="10507" max="10507" width="11.7109375" style="13" customWidth="1"/>
    <col min="10508" max="10751" width="9.140625" style="13"/>
    <col min="10752" max="10752" width="19.28515625" style="13" bestFit="1" customWidth="1"/>
    <col min="10753" max="10753" width="29.7109375" style="13" customWidth="1"/>
    <col min="10754" max="10755" width="6.7109375" style="13" customWidth="1"/>
    <col min="10756" max="10756" width="7.42578125" style="13" customWidth="1"/>
    <col min="10757" max="10757" width="7.140625" style="13" customWidth="1"/>
    <col min="10758" max="10758" width="9.140625" style="13"/>
    <col min="10759" max="10759" width="10.28515625" style="13" customWidth="1"/>
    <col min="10760" max="10760" width="10.5703125" style="13" customWidth="1"/>
    <col min="10761" max="10761" width="14.85546875" style="13" customWidth="1"/>
    <col min="10762" max="10762" width="13.7109375" style="13" customWidth="1"/>
    <col min="10763" max="10763" width="11.7109375" style="13" customWidth="1"/>
    <col min="10764" max="11007" width="9.140625" style="13"/>
    <col min="11008" max="11008" width="19.28515625" style="13" bestFit="1" customWidth="1"/>
    <col min="11009" max="11009" width="29.7109375" style="13" customWidth="1"/>
    <col min="11010" max="11011" width="6.7109375" style="13" customWidth="1"/>
    <col min="11012" max="11012" width="7.42578125" style="13" customWidth="1"/>
    <col min="11013" max="11013" width="7.140625" style="13" customWidth="1"/>
    <col min="11014" max="11014" width="9.140625" style="13"/>
    <col min="11015" max="11015" width="10.28515625" style="13" customWidth="1"/>
    <col min="11016" max="11016" width="10.5703125" style="13" customWidth="1"/>
    <col min="11017" max="11017" width="14.85546875" style="13" customWidth="1"/>
    <col min="11018" max="11018" width="13.7109375" style="13" customWidth="1"/>
    <col min="11019" max="11019" width="11.7109375" style="13" customWidth="1"/>
    <col min="11020" max="11263" width="9.140625" style="13"/>
    <col min="11264" max="11264" width="19.28515625" style="13" bestFit="1" customWidth="1"/>
    <col min="11265" max="11265" width="29.7109375" style="13" customWidth="1"/>
    <col min="11266" max="11267" width="6.7109375" style="13" customWidth="1"/>
    <col min="11268" max="11268" width="7.42578125" style="13" customWidth="1"/>
    <col min="11269" max="11269" width="7.140625" style="13" customWidth="1"/>
    <col min="11270" max="11270" width="9.140625" style="13"/>
    <col min="11271" max="11271" width="10.28515625" style="13" customWidth="1"/>
    <col min="11272" max="11272" width="10.5703125" style="13" customWidth="1"/>
    <col min="11273" max="11273" width="14.85546875" style="13" customWidth="1"/>
    <col min="11274" max="11274" width="13.7109375" style="13" customWidth="1"/>
    <col min="11275" max="11275" width="11.7109375" style="13" customWidth="1"/>
    <col min="11276" max="11519" width="9.140625" style="13"/>
    <col min="11520" max="11520" width="19.28515625" style="13" bestFit="1" customWidth="1"/>
    <col min="11521" max="11521" width="29.7109375" style="13" customWidth="1"/>
    <col min="11522" max="11523" width="6.7109375" style="13" customWidth="1"/>
    <col min="11524" max="11524" width="7.42578125" style="13" customWidth="1"/>
    <col min="11525" max="11525" width="7.140625" style="13" customWidth="1"/>
    <col min="11526" max="11526" width="9.140625" style="13"/>
    <col min="11527" max="11527" width="10.28515625" style="13" customWidth="1"/>
    <col min="11528" max="11528" width="10.5703125" style="13" customWidth="1"/>
    <col min="11529" max="11529" width="14.85546875" style="13" customWidth="1"/>
    <col min="11530" max="11530" width="13.7109375" style="13" customWidth="1"/>
    <col min="11531" max="11531" width="11.7109375" style="13" customWidth="1"/>
    <col min="11532" max="11775" width="9.140625" style="13"/>
    <col min="11776" max="11776" width="19.28515625" style="13" bestFit="1" customWidth="1"/>
    <col min="11777" max="11777" width="29.7109375" style="13" customWidth="1"/>
    <col min="11778" max="11779" width="6.7109375" style="13" customWidth="1"/>
    <col min="11780" max="11780" width="7.42578125" style="13" customWidth="1"/>
    <col min="11781" max="11781" width="7.140625" style="13" customWidth="1"/>
    <col min="11782" max="11782" width="9.140625" style="13"/>
    <col min="11783" max="11783" width="10.28515625" style="13" customWidth="1"/>
    <col min="11784" max="11784" width="10.5703125" style="13" customWidth="1"/>
    <col min="11785" max="11785" width="14.85546875" style="13" customWidth="1"/>
    <col min="11786" max="11786" width="13.7109375" style="13" customWidth="1"/>
    <col min="11787" max="11787" width="11.7109375" style="13" customWidth="1"/>
    <col min="11788" max="12031" width="9.140625" style="13"/>
    <col min="12032" max="12032" width="19.28515625" style="13" bestFit="1" customWidth="1"/>
    <col min="12033" max="12033" width="29.7109375" style="13" customWidth="1"/>
    <col min="12034" max="12035" width="6.7109375" style="13" customWidth="1"/>
    <col min="12036" max="12036" width="7.42578125" style="13" customWidth="1"/>
    <col min="12037" max="12037" width="7.140625" style="13" customWidth="1"/>
    <col min="12038" max="12038" width="9.140625" style="13"/>
    <col min="12039" max="12039" width="10.28515625" style="13" customWidth="1"/>
    <col min="12040" max="12040" width="10.5703125" style="13" customWidth="1"/>
    <col min="12041" max="12041" width="14.85546875" style="13" customWidth="1"/>
    <col min="12042" max="12042" width="13.7109375" style="13" customWidth="1"/>
    <col min="12043" max="12043" width="11.7109375" style="13" customWidth="1"/>
    <col min="12044" max="12287" width="9.140625" style="13"/>
    <col min="12288" max="12288" width="19.28515625" style="13" bestFit="1" customWidth="1"/>
    <col min="12289" max="12289" width="29.7109375" style="13" customWidth="1"/>
    <col min="12290" max="12291" width="6.7109375" style="13" customWidth="1"/>
    <col min="12292" max="12292" width="7.42578125" style="13" customWidth="1"/>
    <col min="12293" max="12293" width="7.140625" style="13" customWidth="1"/>
    <col min="12294" max="12294" width="9.140625" style="13"/>
    <col min="12295" max="12295" width="10.28515625" style="13" customWidth="1"/>
    <col min="12296" max="12296" width="10.5703125" style="13" customWidth="1"/>
    <col min="12297" max="12297" width="14.85546875" style="13" customWidth="1"/>
    <col min="12298" max="12298" width="13.7109375" style="13" customWidth="1"/>
    <col min="12299" max="12299" width="11.7109375" style="13" customWidth="1"/>
    <col min="12300" max="12543" width="9.140625" style="13"/>
    <col min="12544" max="12544" width="19.28515625" style="13" bestFit="1" customWidth="1"/>
    <col min="12545" max="12545" width="29.7109375" style="13" customWidth="1"/>
    <col min="12546" max="12547" width="6.7109375" style="13" customWidth="1"/>
    <col min="12548" max="12548" width="7.42578125" style="13" customWidth="1"/>
    <col min="12549" max="12549" width="7.140625" style="13" customWidth="1"/>
    <col min="12550" max="12550" width="9.140625" style="13"/>
    <col min="12551" max="12551" width="10.28515625" style="13" customWidth="1"/>
    <col min="12552" max="12552" width="10.5703125" style="13" customWidth="1"/>
    <col min="12553" max="12553" width="14.85546875" style="13" customWidth="1"/>
    <col min="12554" max="12554" width="13.7109375" style="13" customWidth="1"/>
    <col min="12555" max="12555" width="11.7109375" style="13" customWidth="1"/>
    <col min="12556" max="12799" width="9.140625" style="13"/>
    <col min="12800" max="12800" width="19.28515625" style="13" bestFit="1" customWidth="1"/>
    <col min="12801" max="12801" width="29.7109375" style="13" customWidth="1"/>
    <col min="12802" max="12803" width="6.7109375" style="13" customWidth="1"/>
    <col min="12804" max="12804" width="7.42578125" style="13" customWidth="1"/>
    <col min="12805" max="12805" width="7.140625" style="13" customWidth="1"/>
    <col min="12806" max="12806" width="9.140625" style="13"/>
    <col min="12807" max="12807" width="10.28515625" style="13" customWidth="1"/>
    <col min="12808" max="12808" width="10.5703125" style="13" customWidth="1"/>
    <col min="12809" max="12809" width="14.85546875" style="13" customWidth="1"/>
    <col min="12810" max="12810" width="13.7109375" style="13" customWidth="1"/>
    <col min="12811" max="12811" width="11.7109375" style="13" customWidth="1"/>
    <col min="12812" max="13055" width="9.140625" style="13"/>
    <col min="13056" max="13056" width="19.28515625" style="13" bestFit="1" customWidth="1"/>
    <col min="13057" max="13057" width="29.7109375" style="13" customWidth="1"/>
    <col min="13058" max="13059" width="6.7109375" style="13" customWidth="1"/>
    <col min="13060" max="13060" width="7.42578125" style="13" customWidth="1"/>
    <col min="13061" max="13061" width="7.140625" style="13" customWidth="1"/>
    <col min="13062" max="13062" width="9.140625" style="13"/>
    <col min="13063" max="13063" width="10.28515625" style="13" customWidth="1"/>
    <col min="13064" max="13064" width="10.5703125" style="13" customWidth="1"/>
    <col min="13065" max="13065" width="14.85546875" style="13" customWidth="1"/>
    <col min="13066" max="13066" width="13.7109375" style="13" customWidth="1"/>
    <col min="13067" max="13067" width="11.7109375" style="13" customWidth="1"/>
    <col min="13068" max="13311" width="9.140625" style="13"/>
    <col min="13312" max="13312" width="19.28515625" style="13" bestFit="1" customWidth="1"/>
    <col min="13313" max="13313" width="29.7109375" style="13" customWidth="1"/>
    <col min="13314" max="13315" width="6.7109375" style="13" customWidth="1"/>
    <col min="13316" max="13316" width="7.42578125" style="13" customWidth="1"/>
    <col min="13317" max="13317" width="7.140625" style="13" customWidth="1"/>
    <col min="13318" max="13318" width="9.140625" style="13"/>
    <col min="13319" max="13319" width="10.28515625" style="13" customWidth="1"/>
    <col min="13320" max="13320" width="10.5703125" style="13" customWidth="1"/>
    <col min="13321" max="13321" width="14.85546875" style="13" customWidth="1"/>
    <col min="13322" max="13322" width="13.7109375" style="13" customWidth="1"/>
    <col min="13323" max="13323" width="11.7109375" style="13" customWidth="1"/>
    <col min="13324" max="13567" width="9.140625" style="13"/>
    <col min="13568" max="13568" width="19.28515625" style="13" bestFit="1" customWidth="1"/>
    <col min="13569" max="13569" width="29.7109375" style="13" customWidth="1"/>
    <col min="13570" max="13571" width="6.7109375" style="13" customWidth="1"/>
    <col min="13572" max="13572" width="7.42578125" style="13" customWidth="1"/>
    <col min="13573" max="13573" width="7.140625" style="13" customWidth="1"/>
    <col min="13574" max="13574" width="9.140625" style="13"/>
    <col min="13575" max="13575" width="10.28515625" style="13" customWidth="1"/>
    <col min="13576" max="13576" width="10.5703125" style="13" customWidth="1"/>
    <col min="13577" max="13577" width="14.85546875" style="13" customWidth="1"/>
    <col min="13578" max="13578" width="13.7109375" style="13" customWidth="1"/>
    <col min="13579" max="13579" width="11.7109375" style="13" customWidth="1"/>
    <col min="13580" max="13823" width="9.140625" style="13"/>
    <col min="13824" max="13824" width="19.28515625" style="13" bestFit="1" customWidth="1"/>
    <col min="13825" max="13825" width="29.7109375" style="13" customWidth="1"/>
    <col min="13826" max="13827" width="6.7109375" style="13" customWidth="1"/>
    <col min="13828" max="13828" width="7.42578125" style="13" customWidth="1"/>
    <col min="13829" max="13829" width="7.140625" style="13" customWidth="1"/>
    <col min="13830" max="13830" width="9.140625" style="13"/>
    <col min="13831" max="13831" width="10.28515625" style="13" customWidth="1"/>
    <col min="13832" max="13832" width="10.5703125" style="13" customWidth="1"/>
    <col min="13833" max="13833" width="14.85546875" style="13" customWidth="1"/>
    <col min="13834" max="13834" width="13.7109375" style="13" customWidth="1"/>
    <col min="13835" max="13835" width="11.7109375" style="13" customWidth="1"/>
    <col min="13836" max="14079" width="9.140625" style="13"/>
    <col min="14080" max="14080" width="19.28515625" style="13" bestFit="1" customWidth="1"/>
    <col min="14081" max="14081" width="29.7109375" style="13" customWidth="1"/>
    <col min="14082" max="14083" width="6.7109375" style="13" customWidth="1"/>
    <col min="14084" max="14084" width="7.42578125" style="13" customWidth="1"/>
    <col min="14085" max="14085" width="7.140625" style="13" customWidth="1"/>
    <col min="14086" max="14086" width="9.140625" style="13"/>
    <col min="14087" max="14087" width="10.28515625" style="13" customWidth="1"/>
    <col min="14088" max="14088" width="10.5703125" style="13" customWidth="1"/>
    <col min="14089" max="14089" width="14.85546875" style="13" customWidth="1"/>
    <col min="14090" max="14090" width="13.7109375" style="13" customWidth="1"/>
    <col min="14091" max="14091" width="11.7109375" style="13" customWidth="1"/>
    <col min="14092" max="14335" width="9.140625" style="13"/>
    <col min="14336" max="14336" width="19.28515625" style="13" bestFit="1" customWidth="1"/>
    <col min="14337" max="14337" width="29.7109375" style="13" customWidth="1"/>
    <col min="14338" max="14339" width="6.7109375" style="13" customWidth="1"/>
    <col min="14340" max="14340" width="7.42578125" style="13" customWidth="1"/>
    <col min="14341" max="14341" width="7.140625" style="13" customWidth="1"/>
    <col min="14342" max="14342" width="9.140625" style="13"/>
    <col min="14343" max="14343" width="10.28515625" style="13" customWidth="1"/>
    <col min="14344" max="14344" width="10.5703125" style="13" customWidth="1"/>
    <col min="14345" max="14345" width="14.85546875" style="13" customWidth="1"/>
    <col min="14346" max="14346" width="13.7109375" style="13" customWidth="1"/>
    <col min="14347" max="14347" width="11.7109375" style="13" customWidth="1"/>
    <col min="14348" max="14591" width="9.140625" style="13"/>
    <col min="14592" max="14592" width="19.28515625" style="13" bestFit="1" customWidth="1"/>
    <col min="14593" max="14593" width="29.7109375" style="13" customWidth="1"/>
    <col min="14594" max="14595" width="6.7109375" style="13" customWidth="1"/>
    <col min="14596" max="14596" width="7.42578125" style="13" customWidth="1"/>
    <col min="14597" max="14597" width="7.140625" style="13" customWidth="1"/>
    <col min="14598" max="14598" width="9.140625" style="13"/>
    <col min="14599" max="14599" width="10.28515625" style="13" customWidth="1"/>
    <col min="14600" max="14600" width="10.5703125" style="13" customWidth="1"/>
    <col min="14601" max="14601" width="14.85546875" style="13" customWidth="1"/>
    <col min="14602" max="14602" width="13.7109375" style="13" customWidth="1"/>
    <col min="14603" max="14603" width="11.7109375" style="13" customWidth="1"/>
    <col min="14604" max="14847" width="9.140625" style="13"/>
    <col min="14848" max="14848" width="19.28515625" style="13" bestFit="1" customWidth="1"/>
    <col min="14849" max="14849" width="29.7109375" style="13" customWidth="1"/>
    <col min="14850" max="14851" width="6.7109375" style="13" customWidth="1"/>
    <col min="14852" max="14852" width="7.42578125" style="13" customWidth="1"/>
    <col min="14853" max="14853" width="7.140625" style="13" customWidth="1"/>
    <col min="14854" max="14854" width="9.140625" style="13"/>
    <col min="14855" max="14855" width="10.28515625" style="13" customWidth="1"/>
    <col min="14856" max="14856" width="10.5703125" style="13" customWidth="1"/>
    <col min="14857" max="14857" width="14.85546875" style="13" customWidth="1"/>
    <col min="14858" max="14858" width="13.7109375" style="13" customWidth="1"/>
    <col min="14859" max="14859" width="11.7109375" style="13" customWidth="1"/>
    <col min="14860" max="15103" width="9.140625" style="13"/>
    <col min="15104" max="15104" width="19.28515625" style="13" bestFit="1" customWidth="1"/>
    <col min="15105" max="15105" width="29.7109375" style="13" customWidth="1"/>
    <col min="15106" max="15107" width="6.7109375" style="13" customWidth="1"/>
    <col min="15108" max="15108" width="7.42578125" style="13" customWidth="1"/>
    <col min="15109" max="15109" width="7.140625" style="13" customWidth="1"/>
    <col min="15110" max="15110" width="9.140625" style="13"/>
    <col min="15111" max="15111" width="10.28515625" style="13" customWidth="1"/>
    <col min="15112" max="15112" width="10.5703125" style="13" customWidth="1"/>
    <col min="15113" max="15113" width="14.85546875" style="13" customWidth="1"/>
    <col min="15114" max="15114" width="13.7109375" style="13" customWidth="1"/>
    <col min="15115" max="15115" width="11.7109375" style="13" customWidth="1"/>
    <col min="15116" max="15359" width="9.140625" style="13"/>
    <col min="15360" max="15360" width="19.28515625" style="13" bestFit="1" customWidth="1"/>
    <col min="15361" max="15361" width="29.7109375" style="13" customWidth="1"/>
    <col min="15362" max="15363" width="6.7109375" style="13" customWidth="1"/>
    <col min="15364" max="15364" width="7.42578125" style="13" customWidth="1"/>
    <col min="15365" max="15365" width="7.140625" style="13" customWidth="1"/>
    <col min="15366" max="15366" width="9.140625" style="13"/>
    <col min="15367" max="15367" width="10.28515625" style="13" customWidth="1"/>
    <col min="15368" max="15368" width="10.5703125" style="13" customWidth="1"/>
    <col min="15369" max="15369" width="14.85546875" style="13" customWidth="1"/>
    <col min="15370" max="15370" width="13.7109375" style="13" customWidth="1"/>
    <col min="15371" max="15371" width="11.7109375" style="13" customWidth="1"/>
    <col min="15372" max="15615" width="9.140625" style="13"/>
    <col min="15616" max="15616" width="19.28515625" style="13" bestFit="1" customWidth="1"/>
    <col min="15617" max="15617" width="29.7109375" style="13" customWidth="1"/>
    <col min="15618" max="15619" width="6.7109375" style="13" customWidth="1"/>
    <col min="15620" max="15620" width="7.42578125" style="13" customWidth="1"/>
    <col min="15621" max="15621" width="7.140625" style="13" customWidth="1"/>
    <col min="15622" max="15622" width="9.140625" style="13"/>
    <col min="15623" max="15623" width="10.28515625" style="13" customWidth="1"/>
    <col min="15624" max="15624" width="10.5703125" style="13" customWidth="1"/>
    <col min="15625" max="15625" width="14.85546875" style="13" customWidth="1"/>
    <col min="15626" max="15626" width="13.7109375" style="13" customWidth="1"/>
    <col min="15627" max="15627" width="11.7109375" style="13" customWidth="1"/>
    <col min="15628" max="15871" width="9.140625" style="13"/>
    <col min="15872" max="15872" width="19.28515625" style="13" bestFit="1" customWidth="1"/>
    <col min="15873" max="15873" width="29.7109375" style="13" customWidth="1"/>
    <col min="15874" max="15875" width="6.7109375" style="13" customWidth="1"/>
    <col min="15876" max="15876" width="7.42578125" style="13" customWidth="1"/>
    <col min="15877" max="15877" width="7.140625" style="13" customWidth="1"/>
    <col min="15878" max="15878" width="9.140625" style="13"/>
    <col min="15879" max="15879" width="10.28515625" style="13" customWidth="1"/>
    <col min="15880" max="15880" width="10.5703125" style="13" customWidth="1"/>
    <col min="15881" max="15881" width="14.85546875" style="13" customWidth="1"/>
    <col min="15882" max="15882" width="13.7109375" style="13" customWidth="1"/>
    <col min="15883" max="15883" width="11.7109375" style="13" customWidth="1"/>
    <col min="15884" max="16127" width="9.140625" style="13"/>
    <col min="16128" max="16128" width="19.28515625" style="13" bestFit="1" customWidth="1"/>
    <col min="16129" max="16129" width="29.7109375" style="13" customWidth="1"/>
    <col min="16130" max="16131" width="6.7109375" style="13" customWidth="1"/>
    <col min="16132" max="16132" width="7.42578125" style="13" customWidth="1"/>
    <col min="16133" max="16133" width="7.140625" style="13" customWidth="1"/>
    <col min="16134" max="16134" width="9.140625" style="13"/>
    <col min="16135" max="16135" width="10.28515625" style="13" customWidth="1"/>
    <col min="16136" max="16136" width="10.5703125" style="13" customWidth="1"/>
    <col min="16137" max="16137" width="14.85546875" style="13" customWidth="1"/>
    <col min="16138" max="16138" width="13.7109375" style="13" customWidth="1"/>
    <col min="16139" max="16139" width="11.7109375" style="13" customWidth="1"/>
    <col min="16140" max="16384" width="9.140625" style="13"/>
  </cols>
  <sheetData>
    <row r="2" spans="1:24" ht="18.75" x14ac:dyDescent="0.25">
      <c r="A2" s="84" t="s">
        <v>1118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4" ht="19.5" customHeight="1" thickBot="1" x14ac:dyDescent="0.3">
      <c r="A3" s="85" t="s">
        <v>1138</v>
      </c>
      <c r="B3" s="85"/>
      <c r="C3" s="85"/>
      <c r="D3" s="1"/>
      <c r="E3" s="1"/>
      <c r="N3" s="1"/>
    </row>
    <row r="4" spans="1:24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21</v>
      </c>
      <c r="G4" s="49">
        <v>22</v>
      </c>
      <c r="H4" s="49">
        <v>23</v>
      </c>
      <c r="I4" s="49">
        <v>24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4" ht="16.5" thickTop="1" x14ac:dyDescent="0.25">
      <c r="A5" s="8">
        <v>1</v>
      </c>
      <c r="B5" s="13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6">
        <f t="shared" ref="J5:J68" si="0">SUM(F5:I5)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>IF(M5=0,"Silencioso",IF(AND(M5&gt;0,M5&lt;100),"Baixa",IF(AND(M5&gt;Q27=100,M5&lt;300),"Média",IF(AND(M5&gt;=300,M5&lt;500),"Alta",IF(M5&gt;=500,"Muito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74">
        <f>COUNTIF(N$5:N$857,"Muito Alta")</f>
        <v>2</v>
      </c>
      <c r="Q5" s="69">
        <f>P5/P$10*100</f>
        <v>0.23446658851113714</v>
      </c>
      <c r="R5" s="16"/>
      <c r="S5" s="56"/>
      <c r="T5" s="58"/>
      <c r="U5" s="16"/>
      <c r="V5" s="16"/>
      <c r="W5" s="16"/>
    </row>
    <row r="6" spans="1:24" ht="15.75" x14ac:dyDescent="0.25">
      <c r="A6" s="8">
        <v>2</v>
      </c>
      <c r="B6" s="13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4</v>
      </c>
      <c r="G6" s="6">
        <v>4</v>
      </c>
      <c r="H6" s="6">
        <v>3</v>
      </c>
      <c r="I6" s="6">
        <v>2</v>
      </c>
      <c r="J6" s="6">
        <f t="shared" si="0"/>
        <v>13</v>
      </c>
      <c r="K6" s="10">
        <v>23223</v>
      </c>
      <c r="L6" s="57" t="s">
        <v>1109</v>
      </c>
      <c r="M6" s="7">
        <f t="shared" si="1"/>
        <v>55.978986349739479</v>
      </c>
      <c r="N6" s="6" t="str">
        <f t="shared" ref="N6:N69" si="2">IF(M6=0,"Silencioso",IF(AND(M6&gt;0,M6&lt;100),"Baixa",IF(AND(M6&gt;=100,M6&lt;300),"Média",IF(AND(M6&gt;=300,M6&lt;500),"Alta",IF(M6&gt;=500,"Muito Alta","Avaliar")))))</f>
        <v>Baixa</v>
      </c>
      <c r="O6" s="5" t="s">
        <v>10</v>
      </c>
      <c r="P6" s="74">
        <f>COUNTIF(N$5:N$857,"Alta")</f>
        <v>11</v>
      </c>
      <c r="Q6" s="69">
        <f>P6/P$10*100</f>
        <v>1.2895662368112544</v>
      </c>
      <c r="R6" s="16"/>
      <c r="S6" s="56"/>
      <c r="T6" s="72"/>
      <c r="U6" s="16"/>
      <c r="V6" s="16"/>
      <c r="W6" s="16"/>
      <c r="X6" s="72"/>
    </row>
    <row r="7" spans="1:24" ht="15.75" x14ac:dyDescent="0.25">
      <c r="A7" s="8">
        <v>3</v>
      </c>
      <c r="B7" s="13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2</v>
      </c>
      <c r="I7" s="6">
        <v>3</v>
      </c>
      <c r="J7" s="6">
        <f t="shared" si="0"/>
        <v>5</v>
      </c>
      <c r="K7" s="10">
        <v>13465</v>
      </c>
      <c r="L7" s="57" t="s">
        <v>1109</v>
      </c>
      <c r="M7" s="7">
        <f t="shared" si="1"/>
        <v>37.133308577794281</v>
      </c>
      <c r="N7" s="6" t="str">
        <f t="shared" si="2"/>
        <v>Baixa</v>
      </c>
      <c r="O7" s="5" t="s">
        <v>13</v>
      </c>
      <c r="P7" s="74">
        <f>COUNTIF(N$5:N$857,"Média")</f>
        <v>84</v>
      </c>
      <c r="Q7" s="69">
        <f>P7/P$10*100</f>
        <v>9.847596717467761</v>
      </c>
      <c r="R7" s="16"/>
      <c r="S7" s="56"/>
      <c r="T7" s="72"/>
      <c r="U7" s="16"/>
      <c r="V7" s="16"/>
      <c r="W7" s="16"/>
      <c r="X7" s="72"/>
    </row>
    <row r="8" spans="1:24" ht="15.75" x14ac:dyDescent="0.25">
      <c r="A8" s="8">
        <v>4</v>
      </c>
      <c r="B8" s="13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9</v>
      </c>
      <c r="G8" s="6">
        <v>6</v>
      </c>
      <c r="H8" s="6">
        <v>3</v>
      </c>
      <c r="I8" s="6">
        <v>0</v>
      </c>
      <c r="J8" s="6">
        <f t="shared" si="0"/>
        <v>18</v>
      </c>
      <c r="K8" s="10">
        <v>3994</v>
      </c>
      <c r="L8" s="57" t="s">
        <v>1109</v>
      </c>
      <c r="M8" s="7">
        <f t="shared" si="1"/>
        <v>450.67601402103156</v>
      </c>
      <c r="N8" s="6" t="str">
        <f t="shared" si="2"/>
        <v>Alta</v>
      </c>
      <c r="O8" s="5" t="s">
        <v>16</v>
      </c>
      <c r="P8" s="74">
        <f>COUNTIF(N$5:N$857,"Baixa")</f>
        <v>363</v>
      </c>
      <c r="Q8" s="69">
        <f>P8/P$10*100</f>
        <v>42.555685814771394</v>
      </c>
      <c r="R8" s="16"/>
      <c r="S8" s="56"/>
      <c r="T8" s="72"/>
      <c r="U8" s="16"/>
      <c r="V8" s="16"/>
      <c r="W8" s="16"/>
      <c r="X8" s="72"/>
    </row>
    <row r="9" spans="1:24" ht="16.5" thickBot="1" x14ac:dyDescent="0.3">
      <c r="A9" s="8">
        <v>5</v>
      </c>
      <c r="B9" s="13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4</v>
      </c>
      <c r="G9" s="6">
        <v>3</v>
      </c>
      <c r="H9" s="6">
        <v>0</v>
      </c>
      <c r="I9" s="6">
        <v>1</v>
      </c>
      <c r="J9" s="6">
        <f t="shared" si="0"/>
        <v>8</v>
      </c>
      <c r="K9" s="10">
        <v>9575</v>
      </c>
      <c r="L9" s="57" t="s">
        <v>1109</v>
      </c>
      <c r="M9" s="7">
        <f t="shared" si="1"/>
        <v>83.55091383812011</v>
      </c>
      <c r="N9" s="6" t="str">
        <f t="shared" si="2"/>
        <v>Baixa</v>
      </c>
      <c r="O9" s="5" t="s">
        <v>19</v>
      </c>
      <c r="P9" s="74">
        <f>COUNTIF(N$5:N$857,"Silencioso")</f>
        <v>393</v>
      </c>
      <c r="Q9" s="69">
        <f>P9/P$10*100</f>
        <v>46.072684642438453</v>
      </c>
      <c r="R9" s="16"/>
      <c r="S9" s="56"/>
      <c r="T9" s="72"/>
      <c r="U9" s="16"/>
      <c r="V9" s="16"/>
      <c r="W9" s="16"/>
      <c r="X9" s="72"/>
    </row>
    <row r="10" spans="1:24" ht="17.25" thickTop="1" thickBot="1" x14ac:dyDescent="0.3">
      <c r="A10" s="8">
        <v>6</v>
      </c>
      <c r="B10" s="13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4</v>
      </c>
      <c r="G10" s="6">
        <v>0</v>
      </c>
      <c r="H10" s="6">
        <v>0</v>
      </c>
      <c r="I10" s="6">
        <v>0</v>
      </c>
      <c r="J10" s="6">
        <f t="shared" si="0"/>
        <v>4</v>
      </c>
      <c r="K10" s="10">
        <v>13600</v>
      </c>
      <c r="L10" s="57" t="s">
        <v>1109</v>
      </c>
      <c r="M10" s="7">
        <f t="shared" si="1"/>
        <v>29.411764705882351</v>
      </c>
      <c r="N10" s="6" t="str">
        <f t="shared" si="2"/>
        <v>Baixa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T10" s="72"/>
      <c r="U10" s="16"/>
      <c r="V10" s="16"/>
      <c r="W10" s="16"/>
      <c r="X10" s="72"/>
    </row>
    <row r="11" spans="1:24" ht="16.5" thickTop="1" x14ac:dyDescent="0.25">
      <c r="A11" s="8">
        <v>7</v>
      </c>
      <c r="B11" s="13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1</v>
      </c>
      <c r="G11" s="6">
        <v>0</v>
      </c>
      <c r="H11" s="6">
        <v>0</v>
      </c>
      <c r="I11" s="6">
        <v>0</v>
      </c>
      <c r="J11" s="6">
        <f t="shared" si="0"/>
        <v>1</v>
      </c>
      <c r="K11" s="10">
        <v>2005</v>
      </c>
      <c r="L11" s="57" t="s">
        <v>1109</v>
      </c>
      <c r="M11" s="7">
        <f t="shared" si="1"/>
        <v>49.875311720698249</v>
      </c>
      <c r="N11" s="6" t="str">
        <f t="shared" si="2"/>
        <v>Baixa</v>
      </c>
      <c r="O11" s="9"/>
      <c r="P11" s="9"/>
      <c r="Q11" s="9" t="s">
        <v>0</v>
      </c>
      <c r="R11" s="16"/>
      <c r="S11" s="56"/>
      <c r="T11" s="72"/>
      <c r="U11" s="16"/>
      <c r="V11" s="16"/>
      <c r="W11" s="16"/>
      <c r="X11" s="72"/>
    </row>
    <row r="12" spans="1:24" ht="15.75" x14ac:dyDescent="0.25">
      <c r="A12" s="8">
        <v>8</v>
      </c>
      <c r="B12" s="13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6">
        <f>SUM(F12:I12)</f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T12" s="72"/>
      <c r="U12" s="16"/>
      <c r="V12" s="16"/>
      <c r="W12" s="16"/>
      <c r="X12" s="72"/>
    </row>
    <row r="13" spans="1:24" ht="15.75" x14ac:dyDescent="0.25">
      <c r="A13" s="8">
        <v>9</v>
      </c>
      <c r="B13" s="13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39</v>
      </c>
      <c r="G13" s="6">
        <v>30</v>
      </c>
      <c r="H13" s="6">
        <v>13</v>
      </c>
      <c r="I13" s="6">
        <v>17</v>
      </c>
      <c r="J13" s="6">
        <f t="shared" si="0"/>
        <v>99</v>
      </c>
      <c r="K13" s="10">
        <v>19166</v>
      </c>
      <c r="L13" s="57" t="s">
        <v>1109</v>
      </c>
      <c r="M13" s="7">
        <f t="shared" si="1"/>
        <v>516.53970572889489</v>
      </c>
      <c r="N13" s="6" t="str">
        <f t="shared" si="2"/>
        <v>Muito Alta</v>
      </c>
      <c r="O13" s="9"/>
      <c r="P13" s="9"/>
      <c r="Q13" s="9" t="s">
        <v>0</v>
      </c>
      <c r="R13" s="16"/>
      <c r="S13" s="56"/>
      <c r="T13" s="72"/>
      <c r="U13" s="16"/>
      <c r="V13" s="16"/>
      <c r="W13" s="16"/>
      <c r="X13" s="72"/>
    </row>
    <row r="14" spans="1:24" ht="15.75" x14ac:dyDescent="0.25">
      <c r="A14" s="8">
        <v>10</v>
      </c>
      <c r="B14" s="13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6</v>
      </c>
      <c r="H14" s="6">
        <v>0</v>
      </c>
      <c r="I14" s="6">
        <v>0</v>
      </c>
      <c r="J14" s="6">
        <f t="shared" si="0"/>
        <v>6</v>
      </c>
      <c r="K14" s="10">
        <v>13477</v>
      </c>
      <c r="L14" s="57" t="s">
        <v>1109</v>
      </c>
      <c r="M14" s="7">
        <f t="shared" si="1"/>
        <v>44.520293833939299</v>
      </c>
      <c r="N14" s="6" t="str">
        <f t="shared" si="2"/>
        <v>Baixa</v>
      </c>
      <c r="O14" s="73"/>
      <c r="P14" s="73"/>
      <c r="Q14" s="73"/>
      <c r="R14" s="16"/>
      <c r="S14" s="56"/>
      <c r="T14" s="72"/>
      <c r="U14" s="16"/>
      <c r="V14" s="16"/>
      <c r="W14" s="16"/>
      <c r="X14" s="72"/>
    </row>
    <row r="15" spans="1:24" ht="15.75" x14ac:dyDescent="0.25">
      <c r="A15" s="8">
        <v>11</v>
      </c>
      <c r="B15" s="13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2</v>
      </c>
      <c r="G15" s="6">
        <v>0</v>
      </c>
      <c r="H15" s="6">
        <v>0</v>
      </c>
      <c r="I15" s="6">
        <v>1</v>
      </c>
      <c r="J15" s="6">
        <f t="shared" si="0"/>
        <v>3</v>
      </c>
      <c r="K15" s="10">
        <v>25193</v>
      </c>
      <c r="L15" s="57" t="s">
        <v>1110</v>
      </c>
      <c r="M15" s="7">
        <f t="shared" si="1"/>
        <v>11.908069701901322</v>
      </c>
      <c r="N15" s="6" t="str">
        <f t="shared" si="2"/>
        <v>Baixa</v>
      </c>
      <c r="O15" s="73" t="s">
        <v>0</v>
      </c>
      <c r="P15" s="73"/>
      <c r="Q15" s="73"/>
      <c r="R15" s="16"/>
      <c r="S15" s="56"/>
      <c r="T15" s="72"/>
      <c r="U15" s="16"/>
      <c r="V15" s="16"/>
      <c r="W15" s="16"/>
      <c r="X15" s="72"/>
    </row>
    <row r="16" spans="1:24" ht="15.75" x14ac:dyDescent="0.25">
      <c r="A16" s="8">
        <v>12</v>
      </c>
      <c r="B16" s="13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6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O16" s="76"/>
      <c r="P16" s="76"/>
      <c r="Q16" s="76"/>
      <c r="R16" s="16"/>
      <c r="S16" s="56"/>
      <c r="T16" s="72"/>
      <c r="U16" s="16"/>
      <c r="V16" s="16"/>
      <c r="W16" s="16"/>
      <c r="X16" s="72"/>
    </row>
    <row r="17" spans="1:24" ht="15.75" x14ac:dyDescent="0.25">
      <c r="A17" s="8">
        <v>13</v>
      </c>
      <c r="B17" s="13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6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O17" s="65"/>
      <c r="P17" s="65"/>
      <c r="Q17" s="65" t="s">
        <v>0</v>
      </c>
      <c r="R17" s="16"/>
      <c r="S17" s="56"/>
      <c r="T17" s="72"/>
      <c r="U17" s="16"/>
      <c r="V17" s="16"/>
      <c r="W17" s="16"/>
      <c r="X17" s="72"/>
    </row>
    <row r="18" spans="1:24" ht="15.75" x14ac:dyDescent="0.25">
      <c r="A18" s="8">
        <v>14</v>
      </c>
      <c r="B18" s="13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6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O18" s="73"/>
      <c r="P18" s="73"/>
      <c r="Q18" s="73" t="s">
        <v>0</v>
      </c>
      <c r="R18" s="16"/>
      <c r="S18" s="56"/>
      <c r="T18" s="72"/>
      <c r="U18" s="16"/>
      <c r="V18" s="16"/>
      <c r="W18" s="16"/>
      <c r="X18" s="72"/>
    </row>
    <row r="19" spans="1:24" ht="15.75" x14ac:dyDescent="0.25">
      <c r="A19" s="8">
        <v>15</v>
      </c>
      <c r="B19" s="13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5</v>
      </c>
      <c r="G19" s="6">
        <v>0</v>
      </c>
      <c r="H19" s="6">
        <v>0</v>
      </c>
      <c r="I19" s="6">
        <v>0</v>
      </c>
      <c r="J19" s="6">
        <f t="shared" si="0"/>
        <v>5</v>
      </c>
      <c r="K19" s="10">
        <v>35321</v>
      </c>
      <c r="L19" s="57" t="s">
        <v>1110</v>
      </c>
      <c r="M19" s="7">
        <f t="shared" si="1"/>
        <v>14.155884601228731</v>
      </c>
      <c r="N19" s="6" t="str">
        <f t="shared" si="2"/>
        <v>Baixa</v>
      </c>
      <c r="O19" s="72"/>
      <c r="P19" s="72"/>
      <c r="Q19" s="72"/>
      <c r="R19" s="16"/>
      <c r="S19" s="56"/>
      <c r="T19" s="72"/>
      <c r="U19" s="16"/>
      <c r="V19" s="16"/>
      <c r="W19" s="16"/>
      <c r="X19" s="72"/>
    </row>
    <row r="20" spans="1:24" ht="16.5" customHeight="1" x14ac:dyDescent="0.25">
      <c r="A20" s="8">
        <v>16</v>
      </c>
      <c r="B20" s="13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53</v>
      </c>
      <c r="G20" s="6">
        <v>37</v>
      </c>
      <c r="H20" s="6">
        <v>11</v>
      </c>
      <c r="I20" s="6">
        <v>13</v>
      </c>
      <c r="J20" s="6">
        <f t="shared" si="0"/>
        <v>114</v>
      </c>
      <c r="K20" s="10">
        <v>79481</v>
      </c>
      <c r="L20" s="57" t="s">
        <v>1111</v>
      </c>
      <c r="M20" s="7">
        <f t="shared" si="1"/>
        <v>143.43050540380722</v>
      </c>
      <c r="N20" s="6" t="str">
        <f t="shared" si="2"/>
        <v>Média</v>
      </c>
      <c r="O20" s="76"/>
      <c r="P20" s="76"/>
      <c r="Q20" s="76"/>
      <c r="R20" s="16"/>
      <c r="S20" s="56"/>
      <c r="T20" s="72"/>
      <c r="U20" s="16"/>
      <c r="V20" s="16"/>
      <c r="W20" s="16"/>
      <c r="X20" s="72"/>
    </row>
    <row r="21" spans="1:24" ht="15.75" x14ac:dyDescent="0.25">
      <c r="A21" s="8">
        <v>17</v>
      </c>
      <c r="B21" s="13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6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O21" s="73"/>
      <c r="P21" s="73"/>
      <c r="Q21" s="73"/>
      <c r="R21" s="16"/>
      <c r="S21" s="56"/>
      <c r="T21" s="72"/>
      <c r="U21" s="16"/>
      <c r="V21" s="16"/>
      <c r="W21" s="16"/>
      <c r="X21" s="72"/>
    </row>
    <row r="22" spans="1:24" ht="16.5" customHeight="1" x14ac:dyDescent="0.25">
      <c r="A22" s="8">
        <v>18</v>
      </c>
      <c r="B22" s="13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12</v>
      </c>
      <c r="G22" s="6">
        <v>12</v>
      </c>
      <c r="H22" s="6">
        <v>13</v>
      </c>
      <c r="I22" s="6">
        <v>8</v>
      </c>
      <c r="J22" s="6">
        <f t="shared" si="0"/>
        <v>45</v>
      </c>
      <c r="K22" s="10">
        <v>41642</v>
      </c>
      <c r="L22" s="57" t="s">
        <v>1110</v>
      </c>
      <c r="M22" s="7">
        <f t="shared" si="1"/>
        <v>108.06397387253254</v>
      </c>
      <c r="N22" s="6" t="str">
        <f t="shared" si="2"/>
        <v>Média</v>
      </c>
      <c r="O22" s="76"/>
      <c r="P22" s="76"/>
      <c r="Q22" s="76"/>
      <c r="R22" s="16"/>
      <c r="S22" s="56"/>
      <c r="T22" s="72"/>
      <c r="U22" s="16"/>
      <c r="V22" s="16"/>
      <c r="W22" s="16"/>
      <c r="X22" s="72"/>
    </row>
    <row r="23" spans="1:24" ht="15.75" x14ac:dyDescent="0.25">
      <c r="A23" s="8">
        <v>19</v>
      </c>
      <c r="B23" s="13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1</v>
      </c>
      <c r="H23" s="6">
        <v>0</v>
      </c>
      <c r="I23" s="6">
        <v>0</v>
      </c>
      <c r="J23" s="6">
        <f t="shared" si="0"/>
        <v>1</v>
      </c>
      <c r="K23" s="10">
        <v>7411</v>
      </c>
      <c r="L23" s="57" t="s">
        <v>1109</v>
      </c>
      <c r="M23" s="7">
        <f t="shared" si="1"/>
        <v>13.493455673998112</v>
      </c>
      <c r="N23" s="6" t="str">
        <f t="shared" si="2"/>
        <v>Baixa</v>
      </c>
      <c r="O23" s="73"/>
      <c r="P23" s="73"/>
      <c r="Q23" s="73"/>
      <c r="R23" s="16"/>
      <c r="S23" s="56"/>
      <c r="T23" s="72"/>
      <c r="U23" s="16"/>
      <c r="V23" s="16"/>
      <c r="W23" s="16"/>
      <c r="X23" s="72"/>
    </row>
    <row r="24" spans="1:24" ht="15.75" x14ac:dyDescent="0.25">
      <c r="A24" s="8">
        <v>20</v>
      </c>
      <c r="B24" s="13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1</v>
      </c>
      <c r="J24" s="6">
        <f t="shared" si="0"/>
        <v>1</v>
      </c>
      <c r="K24" s="10">
        <v>19745</v>
      </c>
      <c r="L24" s="57" t="s">
        <v>1109</v>
      </c>
      <c r="M24" s="7">
        <f t="shared" si="1"/>
        <v>5.064573309698658</v>
      </c>
      <c r="N24" s="6" t="str">
        <f t="shared" si="2"/>
        <v>Baixa</v>
      </c>
      <c r="O24" s="75"/>
      <c r="P24" s="75"/>
      <c r="Q24" s="75"/>
      <c r="R24" s="16"/>
      <c r="S24" s="56"/>
      <c r="T24" s="72"/>
      <c r="U24" s="16"/>
      <c r="V24" s="16"/>
      <c r="W24" s="16"/>
      <c r="X24" s="72"/>
    </row>
    <row r="25" spans="1:24" ht="15.75" x14ac:dyDescent="0.25">
      <c r="A25" s="8">
        <v>21</v>
      </c>
      <c r="B25" s="13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1</v>
      </c>
      <c r="H25" s="6">
        <v>0</v>
      </c>
      <c r="I25" s="6">
        <v>0</v>
      </c>
      <c r="J25" s="6">
        <f t="shared" si="0"/>
        <v>1</v>
      </c>
      <c r="K25" s="10">
        <v>14414</v>
      </c>
      <c r="L25" s="57" t="s">
        <v>1109</v>
      </c>
      <c r="M25" s="7">
        <f t="shared" si="1"/>
        <v>6.9376994588594423</v>
      </c>
      <c r="N25" s="6" t="str">
        <f t="shared" si="2"/>
        <v>Baixa</v>
      </c>
      <c r="O25" s="75"/>
      <c r="P25" s="75"/>
      <c r="Q25" s="75"/>
      <c r="R25" s="16"/>
      <c r="S25" s="56"/>
      <c r="T25" s="72"/>
      <c r="U25" s="16"/>
      <c r="V25" s="16"/>
      <c r="W25" s="16"/>
      <c r="X25" s="72"/>
    </row>
    <row r="26" spans="1:24" ht="15.75" x14ac:dyDescent="0.25">
      <c r="A26" s="8">
        <v>22</v>
      </c>
      <c r="B26" s="13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6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O26" s="73"/>
      <c r="P26" s="73"/>
      <c r="Q26" s="73"/>
      <c r="R26" s="16"/>
      <c r="S26" s="56"/>
      <c r="T26" s="72"/>
      <c r="U26" s="16"/>
      <c r="V26" s="16"/>
      <c r="W26" s="16"/>
      <c r="X26" s="72"/>
    </row>
    <row r="27" spans="1:24" ht="15.75" x14ac:dyDescent="0.25">
      <c r="A27" s="8">
        <v>23</v>
      </c>
      <c r="B27" s="13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2</v>
      </c>
      <c r="G27" s="6">
        <v>2</v>
      </c>
      <c r="H27" s="6">
        <v>2</v>
      </c>
      <c r="I27" s="6">
        <v>0</v>
      </c>
      <c r="J27" s="6">
        <f t="shared" si="0"/>
        <v>6</v>
      </c>
      <c r="K27" s="10">
        <v>8333</v>
      </c>
      <c r="L27" s="57" t="s">
        <v>1109</v>
      </c>
      <c r="M27" s="7">
        <f t="shared" si="1"/>
        <v>72.002880115204619</v>
      </c>
      <c r="N27" s="6" t="str">
        <f t="shared" si="2"/>
        <v>Baixa</v>
      </c>
      <c r="O27" s="9"/>
      <c r="P27" s="9"/>
      <c r="Q27" s="9"/>
      <c r="R27" s="16"/>
      <c r="S27" s="56"/>
      <c r="T27" s="72"/>
      <c r="U27" s="16"/>
      <c r="V27" s="16"/>
      <c r="W27" s="16"/>
      <c r="X27" s="72"/>
    </row>
    <row r="28" spans="1:24" ht="15.75" x14ac:dyDescent="0.25">
      <c r="A28" s="8">
        <v>24</v>
      </c>
      <c r="B28" s="13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6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O28" s="73"/>
      <c r="P28" s="73"/>
      <c r="Q28" s="73"/>
      <c r="R28" s="16"/>
      <c r="S28" s="56"/>
      <c r="T28" s="72"/>
      <c r="U28" s="16"/>
      <c r="V28" s="16"/>
      <c r="W28" s="16"/>
      <c r="X28" s="72"/>
    </row>
    <row r="29" spans="1:24" ht="15.75" x14ac:dyDescent="0.25">
      <c r="A29" s="8">
        <v>25</v>
      </c>
      <c r="B29" s="13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7</v>
      </c>
      <c r="G29" s="6">
        <v>1</v>
      </c>
      <c r="H29" s="6">
        <v>0</v>
      </c>
      <c r="I29" s="6">
        <v>0</v>
      </c>
      <c r="J29" s="6">
        <f t="shared" si="0"/>
        <v>8</v>
      </c>
      <c r="K29" s="10">
        <v>3973</v>
      </c>
      <c r="L29" s="57" t="s">
        <v>1109</v>
      </c>
      <c r="M29" s="7">
        <f t="shared" si="1"/>
        <v>201.35917442738486</v>
      </c>
      <c r="N29" s="6" t="str">
        <f t="shared" si="2"/>
        <v>Média</v>
      </c>
      <c r="O29" s="9"/>
      <c r="P29" s="9"/>
      <c r="Q29" s="9"/>
      <c r="R29" s="16"/>
      <c r="S29" s="56"/>
      <c r="T29" s="72"/>
      <c r="U29" s="16"/>
      <c r="V29" s="16"/>
      <c r="W29" s="16"/>
      <c r="X29" s="72"/>
    </row>
    <row r="30" spans="1:24" ht="15.75" x14ac:dyDescent="0.25">
      <c r="A30" s="8">
        <v>26</v>
      </c>
      <c r="B30" s="13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0</v>
      </c>
      <c r="H30" s="6">
        <v>0</v>
      </c>
      <c r="I30" s="6">
        <v>0</v>
      </c>
      <c r="J30" s="6">
        <f t="shared" si="0"/>
        <v>0</v>
      </c>
      <c r="K30" s="10">
        <v>15239</v>
      </c>
      <c r="L30" s="57" t="s">
        <v>1109</v>
      </c>
      <c r="M30" s="7">
        <f t="shared" si="1"/>
        <v>0</v>
      </c>
      <c r="N30" s="6" t="str">
        <f t="shared" si="2"/>
        <v>Silencioso</v>
      </c>
      <c r="O30" s="76"/>
      <c r="P30" s="76"/>
      <c r="Q30" s="76"/>
      <c r="R30" s="16"/>
      <c r="S30" s="56"/>
      <c r="T30" s="72"/>
      <c r="U30" s="16"/>
      <c r="V30" s="16"/>
      <c r="W30" s="16"/>
      <c r="X30" s="72"/>
    </row>
    <row r="31" spans="1:24" ht="15.75" x14ac:dyDescent="0.25">
      <c r="A31" s="8">
        <v>27</v>
      </c>
      <c r="B31" s="13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1</v>
      </c>
      <c r="I31" s="6">
        <v>0</v>
      </c>
      <c r="J31" s="6">
        <f t="shared" si="0"/>
        <v>1</v>
      </c>
      <c r="K31" s="10">
        <v>3606</v>
      </c>
      <c r="L31" s="57" t="s">
        <v>1109</v>
      </c>
      <c r="M31" s="7">
        <f t="shared" si="1"/>
        <v>27.731558513588467</v>
      </c>
      <c r="N31" s="6" t="str">
        <f t="shared" si="2"/>
        <v>Baixa</v>
      </c>
      <c r="O31" s="75"/>
      <c r="P31" s="75"/>
      <c r="Q31" s="75"/>
      <c r="R31" s="16"/>
      <c r="S31" s="56"/>
      <c r="T31" s="72"/>
      <c r="U31" s="16"/>
      <c r="V31" s="16"/>
      <c r="W31" s="16"/>
      <c r="X31" s="72"/>
    </row>
    <row r="32" spans="1:24" ht="15.75" x14ac:dyDescent="0.25">
      <c r="A32" s="8">
        <v>28</v>
      </c>
      <c r="B32" s="13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1</v>
      </c>
      <c r="G32" s="6">
        <v>0</v>
      </c>
      <c r="H32" s="6">
        <v>0</v>
      </c>
      <c r="I32" s="6">
        <v>0</v>
      </c>
      <c r="J32" s="6">
        <f t="shared" si="0"/>
        <v>1</v>
      </c>
      <c r="K32" s="10">
        <v>4751</v>
      </c>
      <c r="L32" s="57" t="s">
        <v>1109</v>
      </c>
      <c r="M32" s="7">
        <f t="shared" si="1"/>
        <v>21.048200378867605</v>
      </c>
      <c r="N32" s="6" t="str">
        <f t="shared" si="2"/>
        <v>Baixa</v>
      </c>
      <c r="O32" s="75"/>
      <c r="P32" s="75"/>
      <c r="Q32" s="75"/>
      <c r="R32" s="16"/>
      <c r="S32" s="56"/>
      <c r="T32" s="72"/>
      <c r="U32" s="16"/>
      <c r="V32" s="16"/>
      <c r="W32" s="16"/>
      <c r="X32" s="72"/>
    </row>
    <row r="33" spans="1:24" ht="16.5" customHeight="1" x14ac:dyDescent="0.25">
      <c r="A33" s="8">
        <v>29</v>
      </c>
      <c r="B33" s="13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1</v>
      </c>
      <c r="H33" s="6">
        <v>1</v>
      </c>
      <c r="I33" s="6">
        <v>1</v>
      </c>
      <c r="J33" s="6">
        <f t="shared" si="0"/>
        <v>3</v>
      </c>
      <c r="K33" s="10">
        <v>40747</v>
      </c>
      <c r="L33" s="57" t="s">
        <v>1110</v>
      </c>
      <c r="M33" s="7">
        <f t="shared" si="1"/>
        <v>7.3625052151078609</v>
      </c>
      <c r="N33" s="6" t="str">
        <f t="shared" si="2"/>
        <v>Baixa</v>
      </c>
      <c r="O33" s="75"/>
      <c r="P33" s="75"/>
      <c r="Q33" s="75"/>
      <c r="R33" s="16"/>
      <c r="S33" s="56"/>
      <c r="T33" s="72"/>
      <c r="U33" s="16"/>
      <c r="V33" s="16"/>
      <c r="W33" s="16"/>
      <c r="X33" s="72"/>
    </row>
    <row r="34" spans="1:24" ht="15.75" x14ac:dyDescent="0.25">
      <c r="A34" s="8">
        <v>30</v>
      </c>
      <c r="B34" s="13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1</v>
      </c>
      <c r="I34" s="6">
        <v>0</v>
      </c>
      <c r="J34" s="6">
        <f t="shared" si="0"/>
        <v>1</v>
      </c>
      <c r="K34" s="10">
        <v>12242</v>
      </c>
      <c r="L34" s="57" t="s">
        <v>1109</v>
      </c>
      <c r="M34" s="7">
        <f t="shared" si="1"/>
        <v>8.1685999019768012</v>
      </c>
      <c r="N34" s="6" t="str">
        <f t="shared" si="2"/>
        <v>Baixa</v>
      </c>
      <c r="O34" s="63"/>
      <c r="P34" s="63"/>
      <c r="Q34" s="63"/>
      <c r="R34" s="16"/>
      <c r="S34" s="56"/>
      <c r="T34" s="72"/>
      <c r="U34" s="16"/>
      <c r="V34" s="16"/>
      <c r="W34" s="16"/>
      <c r="X34" s="72"/>
    </row>
    <row r="35" spans="1:24" ht="15.75" x14ac:dyDescent="0.25">
      <c r="A35" s="8">
        <v>31</v>
      </c>
      <c r="B35" s="13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6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O35" s="75"/>
      <c r="P35" s="75"/>
      <c r="Q35" s="75"/>
      <c r="R35" s="16"/>
      <c r="S35" s="56"/>
      <c r="T35" s="72"/>
      <c r="U35" s="16"/>
      <c r="V35" s="16"/>
      <c r="W35" s="16"/>
      <c r="X35" s="72"/>
    </row>
    <row r="36" spans="1:24" ht="15.75" x14ac:dyDescent="0.25">
      <c r="A36" s="8">
        <v>32</v>
      </c>
      <c r="B36" s="13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6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O36" s="65"/>
      <c r="P36" s="65"/>
      <c r="Q36" s="65"/>
      <c r="R36" s="16"/>
      <c r="S36" s="56"/>
      <c r="T36" s="72"/>
      <c r="U36" s="16"/>
      <c r="V36" s="16"/>
      <c r="W36" s="16"/>
      <c r="X36" s="72"/>
    </row>
    <row r="37" spans="1:24" ht="15.75" x14ac:dyDescent="0.25">
      <c r="A37" s="8">
        <v>33</v>
      </c>
      <c r="B37" s="13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2</v>
      </c>
      <c r="I37" s="6">
        <v>2</v>
      </c>
      <c r="J37" s="6">
        <f t="shared" si="0"/>
        <v>4</v>
      </c>
      <c r="K37" s="10">
        <v>9363</v>
      </c>
      <c r="L37" s="57" t="s">
        <v>1109</v>
      </c>
      <c r="M37" s="7">
        <f t="shared" si="1"/>
        <v>42.721349994659832</v>
      </c>
      <c r="N37" s="6" t="str">
        <f t="shared" si="2"/>
        <v>Baixa</v>
      </c>
      <c r="O37" s="72"/>
      <c r="P37" s="72"/>
      <c r="Q37" s="72"/>
      <c r="R37" s="16"/>
      <c r="S37" s="56"/>
      <c r="T37" s="72"/>
      <c r="U37" s="16"/>
      <c r="V37" s="16"/>
      <c r="W37" s="16"/>
      <c r="X37" s="72"/>
    </row>
    <row r="38" spans="1:24" ht="15.75" x14ac:dyDescent="0.25">
      <c r="A38" s="8">
        <v>34</v>
      </c>
      <c r="B38" s="13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6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O38" s="73"/>
      <c r="P38" s="73"/>
      <c r="Q38" s="73"/>
      <c r="R38" s="16"/>
      <c r="S38" s="56"/>
      <c r="T38" s="72"/>
      <c r="U38" s="16"/>
      <c r="V38" s="16"/>
      <c r="W38" s="16"/>
      <c r="X38" s="72"/>
    </row>
    <row r="39" spans="1:24" ht="15.75" x14ac:dyDescent="0.25">
      <c r="A39" s="8">
        <v>35</v>
      </c>
      <c r="B39" s="13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6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O39" s="72"/>
      <c r="P39" s="72"/>
      <c r="Q39" s="72"/>
      <c r="R39" s="16"/>
      <c r="S39" s="56"/>
      <c r="T39" s="72"/>
      <c r="U39" s="16"/>
      <c r="V39" s="16"/>
      <c r="W39" s="16"/>
      <c r="X39" s="72"/>
    </row>
    <row r="40" spans="1:24" ht="15.75" x14ac:dyDescent="0.25">
      <c r="A40" s="8">
        <v>36</v>
      </c>
      <c r="B40" s="13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6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O40" s="65"/>
      <c r="P40" s="65"/>
      <c r="Q40" s="65"/>
      <c r="R40" s="16"/>
      <c r="S40" s="56"/>
      <c r="T40" s="72"/>
      <c r="U40" s="16"/>
      <c r="V40" s="16"/>
      <c r="W40" s="16"/>
      <c r="X40" s="72"/>
    </row>
    <row r="41" spans="1:24" ht="15.75" x14ac:dyDescent="0.25">
      <c r="A41" s="8">
        <v>37</v>
      </c>
      <c r="B41" s="13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59</v>
      </c>
      <c r="G41" s="6">
        <v>43</v>
      </c>
      <c r="H41" s="6">
        <v>22</v>
      </c>
      <c r="I41" s="6">
        <v>14</v>
      </c>
      <c r="J41" s="6">
        <f t="shared" si="0"/>
        <v>138</v>
      </c>
      <c r="K41" s="10">
        <v>36705</v>
      </c>
      <c r="L41" s="57" t="s">
        <v>1110</v>
      </c>
      <c r="M41" s="7">
        <f t="shared" si="1"/>
        <v>375.97057621577443</v>
      </c>
      <c r="N41" s="6" t="str">
        <f t="shared" si="2"/>
        <v>Alta</v>
      </c>
      <c r="O41" s="76"/>
      <c r="P41" s="76"/>
      <c r="Q41" s="76"/>
      <c r="R41" s="16"/>
      <c r="S41" s="56"/>
      <c r="T41" s="72"/>
      <c r="U41" s="16"/>
      <c r="V41" s="16"/>
      <c r="W41" s="16"/>
      <c r="X41" s="72"/>
    </row>
    <row r="42" spans="1:24" ht="15.75" x14ac:dyDescent="0.25">
      <c r="A42" s="8">
        <v>38</v>
      </c>
      <c r="B42" s="13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12</v>
      </c>
      <c r="G42" s="6">
        <v>10</v>
      </c>
      <c r="H42" s="6">
        <v>16</v>
      </c>
      <c r="I42" s="6">
        <v>21</v>
      </c>
      <c r="J42" s="6">
        <f t="shared" si="0"/>
        <v>59</v>
      </c>
      <c r="K42" s="10">
        <v>116691</v>
      </c>
      <c r="L42" s="57" t="s">
        <v>1112</v>
      </c>
      <c r="M42" s="7">
        <f t="shared" si="1"/>
        <v>50.560883015828125</v>
      </c>
      <c r="N42" s="6" t="str">
        <f t="shared" si="2"/>
        <v>Baixa</v>
      </c>
      <c r="O42" s="60"/>
      <c r="P42" s="60"/>
      <c r="Q42" s="60"/>
      <c r="R42" s="16"/>
      <c r="S42" s="56"/>
      <c r="T42" s="72"/>
      <c r="U42" s="16"/>
      <c r="V42" s="16"/>
      <c r="W42" s="16"/>
      <c r="X42" s="72"/>
    </row>
    <row r="43" spans="1:24" ht="15.75" x14ac:dyDescent="0.25">
      <c r="A43" s="8">
        <v>39</v>
      </c>
      <c r="B43" s="13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6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O43" s="76"/>
      <c r="P43" s="76"/>
      <c r="Q43" s="76"/>
      <c r="R43" s="16"/>
      <c r="S43" s="56"/>
      <c r="T43" s="72"/>
      <c r="U43" s="16"/>
      <c r="V43" s="16"/>
      <c r="W43" s="16"/>
      <c r="X43" s="72"/>
    </row>
    <row r="44" spans="1:24" ht="15.75" x14ac:dyDescent="0.25">
      <c r="A44" s="8">
        <v>40</v>
      </c>
      <c r="B44" s="13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6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O44" s="76"/>
      <c r="P44" s="76"/>
      <c r="Q44" s="76"/>
      <c r="R44" s="16"/>
      <c r="S44" s="56"/>
      <c r="T44" s="72"/>
      <c r="U44" s="16"/>
      <c r="V44" s="16"/>
      <c r="W44" s="16"/>
      <c r="X44" s="72"/>
    </row>
    <row r="45" spans="1:24" ht="15.75" x14ac:dyDescent="0.25">
      <c r="A45" s="8">
        <v>41</v>
      </c>
      <c r="B45" s="13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2</v>
      </c>
      <c r="H45" s="6">
        <v>0</v>
      </c>
      <c r="I45" s="6">
        <v>3</v>
      </c>
      <c r="J45" s="6">
        <f t="shared" si="0"/>
        <v>5</v>
      </c>
      <c r="K45" s="10">
        <v>6804</v>
      </c>
      <c r="L45" s="57" t="s">
        <v>1109</v>
      </c>
      <c r="M45" s="7">
        <f t="shared" si="1"/>
        <v>73.486184597295718</v>
      </c>
      <c r="N45" s="6" t="str">
        <f t="shared" si="2"/>
        <v>Baixa</v>
      </c>
      <c r="O45" s="9"/>
      <c r="P45" s="9"/>
      <c r="Q45" s="9"/>
      <c r="R45" s="16"/>
      <c r="S45" s="56"/>
      <c r="T45" s="72"/>
      <c r="U45" s="16"/>
      <c r="V45" s="16"/>
      <c r="W45" s="16"/>
      <c r="X45" s="72"/>
    </row>
    <row r="46" spans="1:24" ht="15.75" x14ac:dyDescent="0.25">
      <c r="A46" s="8">
        <v>42</v>
      </c>
      <c r="B46" s="13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6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O46" s="72"/>
      <c r="P46" s="72"/>
      <c r="Q46" s="72"/>
      <c r="R46" s="16"/>
      <c r="S46" s="56"/>
      <c r="T46" s="72"/>
      <c r="U46" s="16"/>
      <c r="V46" s="16"/>
      <c r="W46" s="16"/>
      <c r="X46" s="72"/>
    </row>
    <row r="47" spans="1:24" ht="15.75" x14ac:dyDescent="0.25">
      <c r="A47" s="8">
        <v>43</v>
      </c>
      <c r="B47" s="13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2</v>
      </c>
      <c r="G47" s="6">
        <v>4</v>
      </c>
      <c r="H47" s="6">
        <v>8</v>
      </c>
      <c r="I47" s="6">
        <v>8</v>
      </c>
      <c r="J47" s="6">
        <f t="shared" si="0"/>
        <v>22</v>
      </c>
      <c r="K47" s="10">
        <v>9142</v>
      </c>
      <c r="L47" s="57" t="s">
        <v>1109</v>
      </c>
      <c r="M47" s="7">
        <f t="shared" si="1"/>
        <v>240.64756070881643</v>
      </c>
      <c r="N47" s="6" t="str">
        <f t="shared" si="2"/>
        <v>Média</v>
      </c>
      <c r="O47" s="9"/>
      <c r="P47" s="9"/>
      <c r="Q47" s="9"/>
      <c r="R47" s="16"/>
      <c r="S47" s="56"/>
      <c r="T47" s="72"/>
      <c r="U47" s="16"/>
      <c r="V47" s="16"/>
      <c r="W47" s="16"/>
      <c r="X47" s="72"/>
    </row>
    <row r="48" spans="1:24" ht="15.75" x14ac:dyDescent="0.25">
      <c r="A48" s="8">
        <v>44</v>
      </c>
      <c r="B48" s="13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7</v>
      </c>
      <c r="G48" s="6">
        <v>4</v>
      </c>
      <c r="H48" s="6">
        <v>6</v>
      </c>
      <c r="I48" s="6">
        <v>3</v>
      </c>
      <c r="J48" s="6">
        <f t="shared" si="0"/>
        <v>20</v>
      </c>
      <c r="K48" s="10">
        <v>105083</v>
      </c>
      <c r="L48" s="57" t="s">
        <v>1112</v>
      </c>
      <c r="M48" s="7">
        <f t="shared" si="1"/>
        <v>19.032574250830294</v>
      </c>
      <c r="N48" s="6" t="str">
        <f t="shared" si="2"/>
        <v>Baixa</v>
      </c>
      <c r="O48" s="72"/>
      <c r="P48" s="72"/>
      <c r="Q48" s="72"/>
      <c r="R48" s="16"/>
      <c r="S48" s="56"/>
      <c r="T48" s="72"/>
      <c r="U48" s="16"/>
      <c r="V48" s="16"/>
      <c r="W48" s="16"/>
      <c r="X48" s="72"/>
    </row>
    <row r="49" spans="1:24" ht="15.75" x14ac:dyDescent="0.25">
      <c r="A49" s="8">
        <v>45</v>
      </c>
      <c r="B49" s="13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2</v>
      </c>
      <c r="G49" s="6">
        <v>1</v>
      </c>
      <c r="H49" s="6">
        <v>1</v>
      </c>
      <c r="I49" s="6">
        <v>0</v>
      </c>
      <c r="J49" s="6">
        <f t="shared" si="0"/>
        <v>4</v>
      </c>
      <c r="K49" s="10">
        <v>10657</v>
      </c>
      <c r="L49" s="57" t="s">
        <v>1109</v>
      </c>
      <c r="M49" s="7">
        <f t="shared" si="1"/>
        <v>37.534015201276155</v>
      </c>
      <c r="N49" s="6" t="str">
        <f t="shared" si="2"/>
        <v>Baixa</v>
      </c>
      <c r="O49" s="75"/>
      <c r="P49" s="75"/>
      <c r="Q49" s="75"/>
      <c r="R49" s="16"/>
      <c r="S49" s="56"/>
      <c r="T49" s="72"/>
      <c r="U49" s="16"/>
      <c r="V49" s="16"/>
      <c r="W49" s="16"/>
      <c r="X49" s="72"/>
    </row>
    <row r="50" spans="1:24" ht="15.75" x14ac:dyDescent="0.25">
      <c r="A50" s="8">
        <v>46</v>
      </c>
      <c r="B50" s="13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8</v>
      </c>
      <c r="G50" s="6">
        <v>3</v>
      </c>
      <c r="H50" s="6">
        <v>1</v>
      </c>
      <c r="I50" s="6">
        <v>0</v>
      </c>
      <c r="J50" s="6">
        <f t="shared" si="0"/>
        <v>12</v>
      </c>
      <c r="K50" s="10">
        <v>39793</v>
      </c>
      <c r="L50" s="57" t="s">
        <v>1110</v>
      </c>
      <c r="M50" s="7">
        <f t="shared" si="1"/>
        <v>30.156057598070014</v>
      </c>
      <c r="N50" s="6" t="str">
        <f t="shared" si="2"/>
        <v>Baixa</v>
      </c>
      <c r="O50" s="9"/>
      <c r="P50" s="9"/>
      <c r="Q50" s="9"/>
      <c r="R50" s="16"/>
      <c r="S50" s="56"/>
      <c r="T50" s="72"/>
      <c r="U50" s="16"/>
      <c r="V50" s="16"/>
      <c r="W50" s="16"/>
      <c r="X50" s="72"/>
    </row>
    <row r="51" spans="1:24" ht="15.75" x14ac:dyDescent="0.25">
      <c r="A51" s="8">
        <v>47</v>
      </c>
      <c r="B51" s="13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4</v>
      </c>
      <c r="G51" s="6">
        <v>0</v>
      </c>
      <c r="H51" s="6">
        <v>0</v>
      </c>
      <c r="I51" s="6">
        <v>0</v>
      </c>
      <c r="J51" s="6">
        <f t="shared" si="0"/>
        <v>4</v>
      </c>
      <c r="K51" s="10">
        <v>14955</v>
      </c>
      <c r="L51" s="57" t="s">
        <v>1109</v>
      </c>
      <c r="M51" s="7">
        <f t="shared" si="1"/>
        <v>26.746907388833165</v>
      </c>
      <c r="N51" s="6" t="str">
        <f t="shared" si="2"/>
        <v>Baixa</v>
      </c>
      <c r="O51" s="75"/>
      <c r="P51" s="75"/>
      <c r="Q51" s="75"/>
      <c r="R51" s="16"/>
      <c r="S51" s="56"/>
      <c r="T51" s="72"/>
      <c r="U51" s="16"/>
      <c r="V51" s="16"/>
      <c r="W51" s="16"/>
      <c r="X51" s="72"/>
    </row>
    <row r="52" spans="1:24" ht="15.75" x14ac:dyDescent="0.25">
      <c r="A52" s="8">
        <v>48</v>
      </c>
      <c r="B52" s="13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6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O52" s="76"/>
      <c r="P52" s="76"/>
      <c r="Q52" s="76"/>
      <c r="R52" s="16"/>
      <c r="S52" s="56"/>
      <c r="T52" s="72"/>
      <c r="U52" s="16"/>
      <c r="V52" s="16"/>
      <c r="W52" s="16"/>
      <c r="X52" s="72"/>
    </row>
    <row r="53" spans="1:24" ht="15.75" x14ac:dyDescent="0.25">
      <c r="A53" s="8">
        <v>49</v>
      </c>
      <c r="B53" s="13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6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O53" s="76"/>
      <c r="P53" s="76"/>
      <c r="Q53" s="76"/>
      <c r="R53" s="16"/>
      <c r="S53" s="56"/>
      <c r="T53" s="72"/>
      <c r="U53" s="16"/>
      <c r="V53" s="16"/>
      <c r="W53" s="16"/>
      <c r="X53" s="72"/>
    </row>
    <row r="54" spans="1:24" ht="15.75" x14ac:dyDescent="0.25">
      <c r="A54" s="8">
        <v>50</v>
      </c>
      <c r="B54" s="13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10</v>
      </c>
      <c r="G54" s="6">
        <v>2</v>
      </c>
      <c r="H54" s="6">
        <v>8</v>
      </c>
      <c r="I54" s="6">
        <v>5</v>
      </c>
      <c r="J54" s="6">
        <f t="shared" si="0"/>
        <v>25</v>
      </c>
      <c r="K54" s="10">
        <v>17888</v>
      </c>
      <c r="L54" s="57" t="s">
        <v>1109</v>
      </c>
      <c r="M54" s="7">
        <f t="shared" si="1"/>
        <v>139.75849731663686</v>
      </c>
      <c r="N54" s="6" t="str">
        <f t="shared" si="2"/>
        <v>Média</v>
      </c>
      <c r="O54" s="75"/>
      <c r="P54" s="75"/>
      <c r="Q54" s="75"/>
      <c r="R54" s="16"/>
      <c r="S54" s="56"/>
      <c r="T54" s="72"/>
      <c r="U54" s="16"/>
      <c r="V54" s="16"/>
      <c r="W54" s="16"/>
      <c r="X54" s="72"/>
    </row>
    <row r="55" spans="1:24" ht="15.75" x14ac:dyDescent="0.25">
      <c r="A55" s="8">
        <v>51</v>
      </c>
      <c r="B55" s="13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1</v>
      </c>
      <c r="G55" s="6">
        <v>4</v>
      </c>
      <c r="H55" s="6">
        <v>3</v>
      </c>
      <c r="I55" s="6">
        <v>7</v>
      </c>
      <c r="J55" s="6">
        <f t="shared" si="0"/>
        <v>15</v>
      </c>
      <c r="K55" s="10">
        <v>14085</v>
      </c>
      <c r="L55" s="57" t="s">
        <v>1109</v>
      </c>
      <c r="M55" s="7">
        <f t="shared" si="1"/>
        <v>106.49627263045794</v>
      </c>
      <c r="N55" s="6" t="str">
        <f t="shared" si="2"/>
        <v>Média</v>
      </c>
      <c r="O55" s="75"/>
      <c r="P55" s="75"/>
      <c r="Q55" s="75"/>
      <c r="R55" s="16"/>
      <c r="S55" s="56"/>
      <c r="T55" s="72"/>
      <c r="U55" s="16"/>
      <c r="V55" s="16"/>
      <c r="W55" s="16"/>
      <c r="X55" s="72"/>
    </row>
    <row r="56" spans="1:24" ht="15.75" x14ac:dyDescent="0.25">
      <c r="A56" s="8">
        <v>52</v>
      </c>
      <c r="B56" s="13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2</v>
      </c>
      <c r="I56" s="6">
        <v>1</v>
      </c>
      <c r="J56" s="6">
        <f t="shared" si="0"/>
        <v>3</v>
      </c>
      <c r="K56" s="10">
        <v>13064</v>
      </c>
      <c r="L56" s="57" t="s">
        <v>1109</v>
      </c>
      <c r="M56" s="7">
        <f t="shared" si="1"/>
        <v>22.963870177587264</v>
      </c>
      <c r="N56" s="6" t="str">
        <f t="shared" si="2"/>
        <v>Baixa</v>
      </c>
      <c r="O56" s="76"/>
      <c r="P56" s="76"/>
      <c r="Q56" s="76"/>
      <c r="R56" s="16"/>
      <c r="S56" s="56"/>
      <c r="T56" s="72"/>
      <c r="U56" s="16"/>
      <c r="V56" s="16"/>
      <c r="W56" s="16"/>
      <c r="X56" s="72"/>
    </row>
    <row r="57" spans="1:24" ht="15.75" x14ac:dyDescent="0.25">
      <c r="A57" s="8">
        <v>53</v>
      </c>
      <c r="B57" s="13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1</v>
      </c>
      <c r="G57" s="6">
        <v>0</v>
      </c>
      <c r="H57" s="6">
        <v>0</v>
      </c>
      <c r="I57" s="6">
        <v>0</v>
      </c>
      <c r="J57" s="6">
        <f t="shared" si="0"/>
        <v>1</v>
      </c>
      <c r="K57" s="10">
        <v>4888</v>
      </c>
      <c r="L57" s="57" t="s">
        <v>1109</v>
      </c>
      <c r="M57" s="7">
        <f t="shared" si="1"/>
        <v>20.458265139116204</v>
      </c>
      <c r="N57" s="6" t="str">
        <f t="shared" si="2"/>
        <v>Baixa</v>
      </c>
      <c r="O57" s="72"/>
      <c r="P57" s="72"/>
      <c r="Q57" s="72"/>
      <c r="R57" s="16"/>
      <c r="S57" s="56"/>
      <c r="T57" s="72"/>
      <c r="U57" s="16"/>
      <c r="V57" s="16"/>
      <c r="W57" s="16"/>
      <c r="X57" s="72"/>
    </row>
    <row r="58" spans="1:24" ht="15.75" x14ac:dyDescent="0.25">
      <c r="A58" s="8">
        <v>54</v>
      </c>
      <c r="B58" s="13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3</v>
      </c>
      <c r="G58" s="6">
        <v>4</v>
      </c>
      <c r="H58" s="6">
        <v>0</v>
      </c>
      <c r="I58" s="6">
        <v>1</v>
      </c>
      <c r="J58" s="6">
        <f t="shared" si="0"/>
        <v>8</v>
      </c>
      <c r="K58" s="10">
        <v>19094</v>
      </c>
      <c r="L58" s="57" t="s">
        <v>1109</v>
      </c>
      <c r="M58" s="7">
        <f t="shared" si="1"/>
        <v>41.897978422541108</v>
      </c>
      <c r="N58" s="6" t="str">
        <f t="shared" si="2"/>
        <v>Baixa</v>
      </c>
      <c r="O58" s="73"/>
      <c r="P58" s="73"/>
      <c r="Q58" s="73"/>
      <c r="R58" s="16"/>
      <c r="S58" s="56"/>
      <c r="T58" s="72"/>
      <c r="U58" s="16"/>
      <c r="V58" s="16"/>
      <c r="W58" s="16"/>
      <c r="X58" s="72"/>
    </row>
    <row r="59" spans="1:24" ht="15.75" x14ac:dyDescent="0.25">
      <c r="A59" s="8">
        <v>55</v>
      </c>
      <c r="B59" s="13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1</v>
      </c>
      <c r="I59" s="6">
        <v>0</v>
      </c>
      <c r="J59" s="6">
        <f t="shared" si="0"/>
        <v>1</v>
      </c>
      <c r="K59" s="10">
        <v>7851</v>
      </c>
      <c r="L59" s="57" t="s">
        <v>1109</v>
      </c>
      <c r="M59" s="7">
        <f t="shared" si="1"/>
        <v>12.737230925996689</v>
      </c>
      <c r="N59" s="6" t="str">
        <f t="shared" si="2"/>
        <v>Baixa</v>
      </c>
      <c r="O59" s="65"/>
      <c r="P59" s="65"/>
      <c r="Q59" s="65"/>
      <c r="R59" s="16"/>
      <c r="S59" s="56"/>
      <c r="T59" s="72"/>
      <c r="U59" s="16"/>
      <c r="V59" s="16"/>
      <c r="W59" s="16"/>
      <c r="X59" s="72"/>
    </row>
    <row r="60" spans="1:24" ht="15.75" x14ac:dyDescent="0.25">
      <c r="A60" s="8">
        <v>56</v>
      </c>
      <c r="B60" s="13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1</v>
      </c>
      <c r="G60" s="6">
        <v>0</v>
      </c>
      <c r="H60" s="6">
        <v>0</v>
      </c>
      <c r="I60" s="6">
        <v>0</v>
      </c>
      <c r="J60" s="6">
        <f t="shared" si="0"/>
        <v>1</v>
      </c>
      <c r="K60" s="10">
        <v>23757</v>
      </c>
      <c r="L60" s="57" t="s">
        <v>1109</v>
      </c>
      <c r="M60" s="7">
        <f t="shared" si="1"/>
        <v>4.2092856842193882</v>
      </c>
      <c r="N60" s="6" t="str">
        <f t="shared" si="2"/>
        <v>Baixa</v>
      </c>
      <c r="O60" s="63"/>
      <c r="P60" s="63"/>
      <c r="Q60" s="63"/>
      <c r="R60" s="16"/>
      <c r="S60" s="56"/>
      <c r="T60" s="72"/>
      <c r="U60" s="16"/>
      <c r="V60" s="16"/>
      <c r="W60" s="16"/>
      <c r="X60" s="72"/>
    </row>
    <row r="61" spans="1:24" ht="15.75" x14ac:dyDescent="0.25">
      <c r="A61" s="8">
        <v>57</v>
      </c>
      <c r="B61" s="13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2</v>
      </c>
      <c r="G61" s="6">
        <v>2</v>
      </c>
      <c r="H61" s="6">
        <v>0</v>
      </c>
      <c r="I61" s="6">
        <v>0</v>
      </c>
      <c r="J61" s="6">
        <f t="shared" si="0"/>
        <v>4</v>
      </c>
      <c r="K61" s="10">
        <v>4825</v>
      </c>
      <c r="L61" s="57" t="s">
        <v>1109</v>
      </c>
      <c r="M61" s="7">
        <f t="shared" si="1"/>
        <v>82.901554404145074</v>
      </c>
      <c r="N61" s="6" t="str">
        <f t="shared" si="2"/>
        <v>Baixa</v>
      </c>
      <c r="O61" s="9"/>
      <c r="P61" s="9"/>
      <c r="Q61" s="9"/>
      <c r="R61" s="16"/>
      <c r="S61" s="56"/>
      <c r="T61" s="72"/>
      <c r="U61" s="16"/>
      <c r="V61" s="16"/>
      <c r="W61" s="16"/>
      <c r="X61" s="72"/>
    </row>
    <row r="62" spans="1:24" ht="15.75" x14ac:dyDescent="0.25">
      <c r="A62" s="8">
        <v>58</v>
      </c>
      <c r="B62" s="13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1</v>
      </c>
      <c r="G62" s="6">
        <v>0</v>
      </c>
      <c r="H62" s="6">
        <v>0</v>
      </c>
      <c r="I62" s="6">
        <v>0</v>
      </c>
      <c r="J62" s="6">
        <f t="shared" si="0"/>
        <v>1</v>
      </c>
      <c r="K62" s="10">
        <v>5713</v>
      </c>
      <c r="L62" s="57" t="s">
        <v>1109</v>
      </c>
      <c r="M62" s="7">
        <f t="shared" si="1"/>
        <v>17.50393838613688</v>
      </c>
      <c r="N62" s="6" t="str">
        <f t="shared" si="2"/>
        <v>Baixa</v>
      </c>
      <c r="O62" s="59"/>
      <c r="P62" s="59"/>
      <c r="Q62" s="59"/>
      <c r="R62" s="16"/>
      <c r="S62" s="56"/>
      <c r="T62" s="72"/>
      <c r="U62" s="16"/>
      <c r="V62" s="16"/>
      <c r="W62" s="16"/>
      <c r="X62" s="72"/>
    </row>
    <row r="63" spans="1:24" ht="15.75" x14ac:dyDescent="0.25">
      <c r="A63" s="8">
        <v>59</v>
      </c>
      <c r="B63" s="13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2</v>
      </c>
      <c r="G63" s="6">
        <v>2</v>
      </c>
      <c r="H63" s="6">
        <v>1</v>
      </c>
      <c r="I63" s="6">
        <v>0</v>
      </c>
      <c r="J63" s="6">
        <f t="shared" si="0"/>
        <v>5</v>
      </c>
      <c r="K63" s="10">
        <v>32319</v>
      </c>
      <c r="L63" s="57" t="s">
        <v>1110</v>
      </c>
      <c r="M63" s="7">
        <f t="shared" si="1"/>
        <v>15.470775704693834</v>
      </c>
      <c r="N63" s="6" t="str">
        <f t="shared" si="2"/>
        <v>Baixa</v>
      </c>
      <c r="O63" s="75"/>
      <c r="P63" s="75"/>
      <c r="Q63" s="75"/>
      <c r="R63" s="16"/>
      <c r="S63" s="56"/>
      <c r="T63" s="72"/>
      <c r="U63" s="16"/>
      <c r="V63" s="16"/>
      <c r="W63" s="16"/>
      <c r="X63" s="72"/>
    </row>
    <row r="64" spans="1:24" ht="15.75" x14ac:dyDescent="0.25">
      <c r="A64" s="8">
        <v>60</v>
      </c>
      <c r="B64" s="13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6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O64" s="73"/>
      <c r="P64" s="73"/>
      <c r="Q64" s="73"/>
      <c r="R64" s="16"/>
      <c r="S64" s="56"/>
      <c r="T64" s="72"/>
      <c r="U64" s="16"/>
      <c r="V64" s="16"/>
      <c r="W64" s="16"/>
      <c r="X64" s="72"/>
    </row>
    <row r="65" spans="1:24" ht="15.75" x14ac:dyDescent="0.25">
      <c r="A65" s="8">
        <v>61</v>
      </c>
      <c r="B65" s="13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1</v>
      </c>
      <c r="J65" s="6">
        <f t="shared" si="0"/>
        <v>1</v>
      </c>
      <c r="K65" s="10">
        <v>136392</v>
      </c>
      <c r="L65" s="57" t="s">
        <v>1112</v>
      </c>
      <c r="M65" s="7">
        <f t="shared" si="1"/>
        <v>0.73318083172033555</v>
      </c>
      <c r="N65" s="6" t="str">
        <f t="shared" si="2"/>
        <v>Baixa</v>
      </c>
      <c r="O65" s="76"/>
      <c r="P65" s="76"/>
      <c r="Q65" s="76"/>
      <c r="R65" s="16"/>
      <c r="S65" s="56"/>
      <c r="T65" s="72"/>
      <c r="U65" s="16"/>
      <c r="V65" s="16"/>
      <c r="W65" s="16"/>
      <c r="X65" s="72"/>
    </row>
    <row r="66" spans="1:24" ht="15.75" x14ac:dyDescent="0.25">
      <c r="A66" s="8">
        <v>62</v>
      </c>
      <c r="B66" s="13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1</v>
      </c>
      <c r="I66" s="6">
        <v>0</v>
      </c>
      <c r="J66" s="6">
        <f t="shared" si="0"/>
        <v>1</v>
      </c>
      <c r="K66" s="10">
        <v>5250</v>
      </c>
      <c r="L66" s="57" t="s">
        <v>1109</v>
      </c>
      <c r="M66" s="7">
        <f t="shared" si="1"/>
        <v>19.047619047619047</v>
      </c>
      <c r="N66" s="6" t="str">
        <f t="shared" si="2"/>
        <v>Baixa</v>
      </c>
      <c r="O66" s="72"/>
      <c r="P66" s="72"/>
      <c r="Q66" s="72"/>
      <c r="R66" s="16"/>
      <c r="S66" s="56"/>
      <c r="T66" s="72"/>
      <c r="U66" s="16"/>
      <c r="V66" s="16"/>
      <c r="W66" s="16"/>
      <c r="X66" s="72"/>
    </row>
    <row r="67" spans="1:24" ht="15.75" x14ac:dyDescent="0.25">
      <c r="A67" s="8">
        <v>63</v>
      </c>
      <c r="B67" s="13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2</v>
      </c>
      <c r="H67" s="6">
        <v>1</v>
      </c>
      <c r="I67" s="6">
        <v>0</v>
      </c>
      <c r="J67" s="6">
        <f t="shared" si="0"/>
        <v>3</v>
      </c>
      <c r="K67" s="10">
        <v>20720</v>
      </c>
      <c r="L67" s="57" t="s">
        <v>1109</v>
      </c>
      <c r="M67" s="7">
        <f t="shared" si="1"/>
        <v>14.478764478764479</v>
      </c>
      <c r="N67" s="6" t="str">
        <f t="shared" si="2"/>
        <v>Baixa</v>
      </c>
      <c r="O67" s="75"/>
      <c r="P67" s="75"/>
      <c r="Q67" s="75"/>
      <c r="R67" s="16"/>
      <c r="S67" s="56"/>
      <c r="T67" s="72"/>
      <c r="U67" s="16"/>
      <c r="V67" s="16"/>
      <c r="W67" s="16"/>
      <c r="X67" s="72"/>
    </row>
    <row r="68" spans="1:24" ht="15.75" x14ac:dyDescent="0.25">
      <c r="A68" s="8">
        <v>64</v>
      </c>
      <c r="B68" s="13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0</v>
      </c>
      <c r="H68" s="6">
        <v>1</v>
      </c>
      <c r="I68" s="6">
        <v>0</v>
      </c>
      <c r="J68" s="6">
        <f t="shared" si="0"/>
        <v>1</v>
      </c>
      <c r="K68" s="10">
        <v>10248</v>
      </c>
      <c r="L68" s="57" t="s">
        <v>1109</v>
      </c>
      <c r="M68" s="7">
        <f t="shared" si="1"/>
        <v>9.7580015612802491</v>
      </c>
      <c r="N68" s="6" t="str">
        <f t="shared" si="2"/>
        <v>Baixa</v>
      </c>
      <c r="O68" s="73"/>
      <c r="P68" s="73"/>
      <c r="Q68" s="73"/>
      <c r="R68" s="16"/>
      <c r="S68" s="56"/>
      <c r="T68" s="72"/>
      <c r="U68" s="16"/>
      <c r="V68" s="16"/>
      <c r="W68" s="16"/>
      <c r="X68" s="72"/>
    </row>
    <row r="69" spans="1:24" ht="15.75" x14ac:dyDescent="0.25">
      <c r="A69" s="8">
        <v>65</v>
      </c>
      <c r="B69" s="13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6">
        <f t="shared" ref="J69:J132" si="3">SUM(F69:I69)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si="2"/>
        <v>Silencioso</v>
      </c>
      <c r="O69" s="72"/>
      <c r="P69" s="72"/>
      <c r="Q69" s="72"/>
      <c r="R69" s="16"/>
      <c r="S69" s="56"/>
      <c r="T69" s="72"/>
      <c r="U69" s="16"/>
      <c r="V69" s="16"/>
      <c r="W69" s="16"/>
      <c r="X69" s="72"/>
    </row>
    <row r="70" spans="1:24" ht="15.75" x14ac:dyDescent="0.25">
      <c r="A70" s="8">
        <v>66</v>
      </c>
      <c r="B70" s="13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291</v>
      </c>
      <c r="G70" s="6">
        <v>239</v>
      </c>
      <c r="H70" s="6">
        <v>308</v>
      </c>
      <c r="I70" s="6">
        <v>308</v>
      </c>
      <c r="J70" s="6">
        <f t="shared" si="3"/>
        <v>1146</v>
      </c>
      <c r="K70" s="10">
        <v>2501576</v>
      </c>
      <c r="L70" s="57" t="s">
        <v>1113</v>
      </c>
      <c r="M70" s="7">
        <f t="shared" si="4"/>
        <v>45.811120669529934</v>
      </c>
      <c r="N70" s="6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3"/>
      <c r="P70" s="73"/>
      <c r="Q70" s="73"/>
      <c r="R70" s="16"/>
      <c r="S70" s="56"/>
      <c r="T70" s="72"/>
      <c r="U70" s="16"/>
      <c r="V70" s="16"/>
      <c r="W70" s="16"/>
      <c r="X70" s="72"/>
    </row>
    <row r="71" spans="1:24" ht="15.75" x14ac:dyDescent="0.25">
      <c r="A71" s="8">
        <v>67</v>
      </c>
      <c r="B71" s="13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2</v>
      </c>
      <c r="G71" s="6">
        <v>1</v>
      </c>
      <c r="H71" s="6">
        <v>4</v>
      </c>
      <c r="I71" s="6">
        <v>2</v>
      </c>
      <c r="J71" s="6">
        <f t="shared" si="3"/>
        <v>9</v>
      </c>
      <c r="K71" s="10">
        <v>26396</v>
      </c>
      <c r="L71" s="57" t="s">
        <v>1110</v>
      </c>
      <c r="M71" s="7">
        <f t="shared" si="4"/>
        <v>34.096075162903468</v>
      </c>
      <c r="N71" s="6" t="str">
        <f t="shared" si="5"/>
        <v>Baixa</v>
      </c>
      <c r="O71" s="75"/>
      <c r="P71" s="75"/>
      <c r="Q71" s="75"/>
      <c r="R71" s="16"/>
      <c r="S71" s="56"/>
      <c r="T71" s="72"/>
      <c r="U71" s="16"/>
      <c r="V71" s="16"/>
      <c r="W71" s="16"/>
      <c r="X71" s="72"/>
    </row>
    <row r="72" spans="1:24" ht="15.75" x14ac:dyDescent="0.25">
      <c r="A72" s="8">
        <v>68</v>
      </c>
      <c r="B72" s="13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1</v>
      </c>
      <c r="H72" s="6">
        <v>0</v>
      </c>
      <c r="I72" s="6">
        <v>0</v>
      </c>
      <c r="J72" s="6">
        <f t="shared" si="3"/>
        <v>1</v>
      </c>
      <c r="K72" s="10">
        <v>7710</v>
      </c>
      <c r="L72" s="57" t="s">
        <v>1109</v>
      </c>
      <c r="M72" s="7">
        <f t="shared" si="4"/>
        <v>12.970168612191959</v>
      </c>
      <c r="N72" s="6" t="str">
        <f t="shared" si="5"/>
        <v>Baixa</v>
      </c>
      <c r="O72" s="76"/>
      <c r="P72" s="76"/>
      <c r="Q72" s="76"/>
      <c r="R72" s="16"/>
      <c r="S72" s="56"/>
      <c r="T72" s="72"/>
      <c r="U72" s="16"/>
      <c r="V72" s="16"/>
      <c r="W72" s="16"/>
      <c r="X72" s="72"/>
    </row>
    <row r="73" spans="1:24" ht="15.75" x14ac:dyDescent="0.25">
      <c r="A73" s="8">
        <v>69</v>
      </c>
      <c r="B73" s="13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2</v>
      </c>
      <c r="G73" s="6">
        <v>1</v>
      </c>
      <c r="H73" s="6">
        <v>1</v>
      </c>
      <c r="I73" s="6">
        <v>0</v>
      </c>
      <c r="J73" s="6">
        <f t="shared" si="3"/>
        <v>4</v>
      </c>
      <c r="K73" s="10">
        <v>11995</v>
      </c>
      <c r="L73" s="57" t="s">
        <v>1109</v>
      </c>
      <c r="M73" s="7">
        <f t="shared" si="4"/>
        <v>33.347228011671525</v>
      </c>
      <c r="N73" s="6" t="str">
        <f t="shared" si="5"/>
        <v>Baixa</v>
      </c>
      <c r="O73" s="59"/>
      <c r="P73" s="59"/>
      <c r="Q73" s="59"/>
      <c r="R73" s="16"/>
      <c r="S73" s="56"/>
      <c r="T73" s="72"/>
      <c r="U73" s="16"/>
      <c r="V73" s="16"/>
      <c r="W73" s="16"/>
      <c r="X73" s="72"/>
    </row>
    <row r="74" spans="1:24" ht="15.75" x14ac:dyDescent="0.25">
      <c r="A74" s="8">
        <v>70</v>
      </c>
      <c r="B74" s="13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6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O74" s="61"/>
      <c r="P74" s="61"/>
      <c r="Q74" s="61"/>
      <c r="R74" s="16"/>
      <c r="S74" s="56"/>
      <c r="T74" s="72"/>
      <c r="U74" s="16"/>
      <c r="V74" s="16"/>
      <c r="W74" s="16"/>
      <c r="X74" s="72"/>
    </row>
    <row r="75" spans="1:24" ht="15.75" x14ac:dyDescent="0.25">
      <c r="A75" s="8">
        <v>71</v>
      </c>
      <c r="B75" s="13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6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O75" s="76"/>
      <c r="P75" s="76"/>
      <c r="Q75" s="76"/>
      <c r="R75" s="16"/>
      <c r="S75" s="56"/>
      <c r="T75" s="72"/>
      <c r="U75" s="16"/>
      <c r="V75" s="16"/>
      <c r="W75" s="16"/>
      <c r="X75" s="72"/>
    </row>
    <row r="76" spans="1:24" ht="15.75" x14ac:dyDescent="0.25">
      <c r="A76" s="8">
        <v>72</v>
      </c>
      <c r="B76" s="13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12</v>
      </c>
      <c r="G76" s="6">
        <v>13</v>
      </c>
      <c r="H76" s="6">
        <v>10</v>
      </c>
      <c r="I76" s="6">
        <v>8</v>
      </c>
      <c r="J76" s="6">
        <f t="shared" si="3"/>
        <v>43</v>
      </c>
      <c r="K76" s="10">
        <v>432575</v>
      </c>
      <c r="L76" s="57" t="s">
        <v>1113</v>
      </c>
      <c r="M76" s="7">
        <f t="shared" si="4"/>
        <v>9.9404727503901054</v>
      </c>
      <c r="N76" s="6" t="str">
        <f t="shared" si="5"/>
        <v>Baixa</v>
      </c>
      <c r="O76" s="75"/>
      <c r="P76" s="75"/>
      <c r="Q76" s="75"/>
      <c r="R76" s="16"/>
      <c r="S76" s="56"/>
      <c r="T76" s="72"/>
      <c r="U76" s="16"/>
      <c r="V76" s="16"/>
      <c r="W76" s="16"/>
      <c r="X76" s="72"/>
    </row>
    <row r="77" spans="1:24" ht="15.75" x14ac:dyDescent="0.25">
      <c r="A77" s="8">
        <v>73</v>
      </c>
      <c r="B77" s="13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6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O77" s="75"/>
      <c r="P77" s="75"/>
      <c r="Q77" s="75"/>
      <c r="R77" s="16"/>
      <c r="S77" s="56"/>
      <c r="T77" s="72"/>
      <c r="U77" s="16"/>
      <c r="V77" s="16"/>
      <c r="W77" s="16"/>
      <c r="X77" s="72"/>
    </row>
    <row r="78" spans="1:24" ht="15.75" x14ac:dyDescent="0.25">
      <c r="A78" s="8">
        <v>74</v>
      </c>
      <c r="B78" s="13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6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O78" s="73"/>
      <c r="P78" s="73"/>
      <c r="Q78" s="73"/>
      <c r="R78" s="16"/>
      <c r="S78" s="56"/>
      <c r="T78" s="72"/>
      <c r="U78" s="16"/>
      <c r="V78" s="16"/>
      <c r="W78" s="16"/>
      <c r="X78" s="72"/>
    </row>
    <row r="79" spans="1:24" ht="15.75" x14ac:dyDescent="0.25">
      <c r="A79" s="8">
        <v>75</v>
      </c>
      <c r="B79" s="13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6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O79" s="72"/>
      <c r="P79" s="72"/>
      <c r="Q79" s="72"/>
      <c r="R79" s="16"/>
      <c r="S79" s="56"/>
      <c r="T79" s="72"/>
      <c r="U79" s="16"/>
      <c r="V79" s="16"/>
      <c r="W79" s="16"/>
      <c r="X79" s="72"/>
    </row>
    <row r="80" spans="1:24" ht="15.75" x14ac:dyDescent="0.25">
      <c r="A80" s="8">
        <v>76</v>
      </c>
      <c r="B80" s="13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7</v>
      </c>
      <c r="G80" s="6">
        <v>4</v>
      </c>
      <c r="H80" s="6">
        <v>3</v>
      </c>
      <c r="I80" s="6">
        <v>1</v>
      </c>
      <c r="J80" s="6">
        <f t="shared" si="3"/>
        <v>15</v>
      </c>
      <c r="K80" s="10">
        <v>40031</v>
      </c>
      <c r="L80" s="57" t="s">
        <v>1110</v>
      </c>
      <c r="M80" s="7">
        <f t="shared" si="4"/>
        <v>37.470960005995352</v>
      </c>
      <c r="N80" s="6" t="str">
        <f t="shared" si="5"/>
        <v>Baixa</v>
      </c>
      <c r="O80" s="58"/>
      <c r="P80" s="72"/>
      <c r="Q80" s="72"/>
      <c r="R80" s="16"/>
      <c r="S80" s="56"/>
      <c r="T80" s="72"/>
      <c r="U80" s="16"/>
      <c r="V80" s="16"/>
      <c r="W80" s="16"/>
      <c r="X80" s="72"/>
    </row>
    <row r="81" spans="1:24" ht="15.75" x14ac:dyDescent="0.25">
      <c r="A81" s="8">
        <v>77</v>
      </c>
      <c r="B81" s="13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6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O81" s="76"/>
      <c r="P81" s="76"/>
      <c r="Q81" s="76"/>
      <c r="R81" s="16"/>
      <c r="S81" s="56"/>
      <c r="T81" s="72"/>
      <c r="U81" s="16"/>
      <c r="V81" s="16"/>
      <c r="W81" s="16"/>
      <c r="X81" s="72"/>
    </row>
    <row r="82" spans="1:24" ht="15.75" x14ac:dyDescent="0.25">
      <c r="A82" s="8">
        <v>78</v>
      </c>
      <c r="B82" s="13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5</v>
      </c>
      <c r="G82" s="6">
        <v>5</v>
      </c>
      <c r="H82" s="6">
        <v>6</v>
      </c>
      <c r="I82" s="6">
        <v>2</v>
      </c>
      <c r="J82" s="6">
        <f t="shared" si="3"/>
        <v>18</v>
      </c>
      <c r="K82" s="10">
        <v>49942</v>
      </c>
      <c r="L82" s="57" t="s">
        <v>1110</v>
      </c>
      <c r="M82" s="7">
        <f t="shared" si="4"/>
        <v>36.041808497857517</v>
      </c>
      <c r="N82" s="6" t="str">
        <f t="shared" si="5"/>
        <v>Baixa</v>
      </c>
      <c r="O82" s="76"/>
      <c r="P82" s="9"/>
      <c r="Q82" s="9"/>
      <c r="R82" s="16"/>
      <c r="S82" s="56"/>
      <c r="T82" s="72"/>
      <c r="U82" s="16"/>
      <c r="V82" s="16"/>
      <c r="W82" s="16"/>
      <c r="X82" s="72"/>
    </row>
    <row r="83" spans="1:24" ht="15.75" x14ac:dyDescent="0.25">
      <c r="A83" s="8">
        <v>79</v>
      </c>
      <c r="B83" s="13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9</v>
      </c>
      <c r="G83" s="6">
        <v>8</v>
      </c>
      <c r="H83" s="6">
        <v>7</v>
      </c>
      <c r="I83" s="6">
        <v>4</v>
      </c>
      <c r="J83" s="6">
        <f t="shared" si="3"/>
        <v>28</v>
      </c>
      <c r="K83" s="10">
        <v>50166</v>
      </c>
      <c r="L83" s="57" t="s">
        <v>1110</v>
      </c>
      <c r="M83" s="7">
        <f t="shared" si="4"/>
        <v>55.814695211896506</v>
      </c>
      <c r="N83" s="6" t="str">
        <f t="shared" si="5"/>
        <v>Baixa</v>
      </c>
      <c r="O83" s="61"/>
      <c r="P83" s="61"/>
      <c r="Q83" s="61"/>
      <c r="R83" s="16"/>
      <c r="S83" s="56"/>
      <c r="T83" s="72"/>
      <c r="U83" s="16"/>
      <c r="V83" s="16"/>
      <c r="W83" s="16"/>
      <c r="X83" s="72"/>
    </row>
    <row r="84" spans="1:24" ht="15.75" x14ac:dyDescent="0.25">
      <c r="A84" s="8">
        <v>80</v>
      </c>
      <c r="B84" s="13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6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O84" s="72"/>
      <c r="P84" s="72"/>
      <c r="Q84" s="72"/>
      <c r="R84" s="16"/>
      <c r="S84" s="56"/>
      <c r="T84" s="72"/>
      <c r="U84" s="16"/>
      <c r="V84" s="16"/>
      <c r="W84" s="16"/>
      <c r="X84" s="72"/>
    </row>
    <row r="85" spans="1:24" ht="15.75" x14ac:dyDescent="0.25">
      <c r="A85" s="8">
        <v>81</v>
      </c>
      <c r="B85" s="13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6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O85" s="76"/>
      <c r="P85" s="76"/>
      <c r="Q85" s="76"/>
      <c r="R85" s="16"/>
      <c r="S85" s="56"/>
      <c r="T85" s="72"/>
      <c r="U85" s="16"/>
      <c r="V85" s="16"/>
      <c r="W85" s="16"/>
      <c r="X85" s="72"/>
    </row>
    <row r="86" spans="1:24" ht="15.75" x14ac:dyDescent="0.25">
      <c r="A86" s="8">
        <v>82</v>
      </c>
      <c r="B86" s="13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3</v>
      </c>
      <c r="G86" s="6">
        <v>0</v>
      </c>
      <c r="H86" s="6">
        <v>0</v>
      </c>
      <c r="I86" s="6">
        <v>0</v>
      </c>
      <c r="J86" s="6">
        <f t="shared" si="3"/>
        <v>3</v>
      </c>
      <c r="K86" s="10">
        <v>6031</v>
      </c>
      <c r="L86" s="57" t="s">
        <v>1109</v>
      </c>
      <c r="M86" s="7">
        <f t="shared" si="4"/>
        <v>49.7429945282706</v>
      </c>
      <c r="N86" s="6" t="str">
        <f t="shared" si="5"/>
        <v>Baixa</v>
      </c>
      <c r="O86" s="76"/>
      <c r="P86" s="76"/>
      <c r="Q86" s="76"/>
      <c r="R86" s="16"/>
      <c r="S86" s="56"/>
      <c r="T86" s="72"/>
      <c r="U86" s="16"/>
      <c r="V86" s="16"/>
      <c r="W86" s="16"/>
      <c r="X86" s="72"/>
    </row>
    <row r="87" spans="1:24" ht="15.75" x14ac:dyDescent="0.25">
      <c r="A87" s="8">
        <v>83</v>
      </c>
      <c r="B87" s="13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6</v>
      </c>
      <c r="G87" s="6">
        <v>1</v>
      </c>
      <c r="H87" s="6">
        <v>4</v>
      </c>
      <c r="I87" s="6">
        <v>2</v>
      </c>
      <c r="J87" s="6">
        <f t="shared" si="3"/>
        <v>13</v>
      </c>
      <c r="K87" s="10">
        <v>15010</v>
      </c>
      <c r="L87" s="57" t="s">
        <v>1109</v>
      </c>
      <c r="M87" s="7">
        <f t="shared" si="4"/>
        <v>86.608927381745502</v>
      </c>
      <c r="N87" s="6" t="str">
        <f t="shared" si="5"/>
        <v>Baixa</v>
      </c>
      <c r="O87" s="76"/>
      <c r="P87" s="76"/>
      <c r="Q87" s="76"/>
      <c r="R87" s="16"/>
      <c r="S87" s="56"/>
      <c r="T87" s="72"/>
      <c r="U87" s="16"/>
      <c r="V87" s="16"/>
      <c r="W87" s="16"/>
      <c r="X87" s="72"/>
    </row>
    <row r="88" spans="1:24" ht="15.75" x14ac:dyDescent="0.25">
      <c r="A88" s="8">
        <v>84</v>
      </c>
      <c r="B88" s="13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6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O88" s="59"/>
      <c r="P88" s="59"/>
      <c r="Q88" s="59"/>
      <c r="R88" s="16"/>
      <c r="S88" s="56"/>
      <c r="T88" s="72"/>
      <c r="U88" s="16"/>
      <c r="V88" s="16"/>
      <c r="W88" s="16"/>
      <c r="X88" s="72"/>
    </row>
    <row r="89" spans="1:24" ht="15.75" x14ac:dyDescent="0.25">
      <c r="A89" s="8">
        <v>85</v>
      </c>
      <c r="B89" s="13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6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O89" s="76"/>
      <c r="P89" s="76"/>
      <c r="Q89" s="76"/>
      <c r="R89" s="16"/>
      <c r="S89" s="56"/>
      <c r="T89" s="72"/>
      <c r="U89" s="16"/>
      <c r="V89" s="16"/>
      <c r="W89" s="16"/>
      <c r="X89" s="72"/>
    </row>
    <row r="90" spans="1:24" ht="15.75" x14ac:dyDescent="0.25">
      <c r="A90" s="8">
        <v>86</v>
      </c>
      <c r="B90" s="13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1</v>
      </c>
      <c r="J90" s="6">
        <f t="shared" si="3"/>
        <v>1</v>
      </c>
      <c r="K90" s="10">
        <v>6876</v>
      </c>
      <c r="L90" s="57" t="s">
        <v>1109</v>
      </c>
      <c r="M90" s="7">
        <f t="shared" si="4"/>
        <v>14.543339150668993</v>
      </c>
      <c r="N90" s="6" t="str">
        <f t="shared" si="5"/>
        <v>Baixa</v>
      </c>
      <c r="O90" s="76"/>
      <c r="P90" s="76"/>
      <c r="Q90" s="76"/>
      <c r="R90" s="16"/>
      <c r="S90" s="56"/>
      <c r="T90" s="72"/>
      <c r="U90" s="16"/>
      <c r="V90" s="16"/>
      <c r="W90" s="16"/>
      <c r="X90" s="72"/>
    </row>
    <row r="91" spans="1:24" ht="15.75" x14ac:dyDescent="0.25">
      <c r="A91" s="8">
        <v>87</v>
      </c>
      <c r="B91" s="13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6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O91" s="72"/>
      <c r="P91" s="72"/>
      <c r="Q91" s="72"/>
      <c r="R91" s="16"/>
      <c r="S91" s="56"/>
      <c r="T91" s="72"/>
      <c r="U91" s="16"/>
      <c r="V91" s="16"/>
      <c r="W91" s="16"/>
      <c r="X91" s="72"/>
    </row>
    <row r="92" spans="1:24" ht="15.75" x14ac:dyDescent="0.25">
      <c r="A92" s="8">
        <v>88</v>
      </c>
      <c r="B92" s="13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6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O92" s="72"/>
      <c r="P92" s="72"/>
      <c r="Q92" s="72"/>
      <c r="R92" s="16"/>
      <c r="S92" s="56"/>
      <c r="T92" s="72"/>
      <c r="U92" s="16"/>
      <c r="V92" s="16"/>
      <c r="W92" s="16"/>
      <c r="X92" s="72"/>
    </row>
    <row r="93" spans="1:24" ht="15.75" x14ac:dyDescent="0.25">
      <c r="A93" s="8">
        <v>89</v>
      </c>
      <c r="B93" s="13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6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O93" s="76"/>
      <c r="P93" s="76"/>
      <c r="Q93" s="76"/>
      <c r="R93" s="16"/>
      <c r="S93" s="56"/>
      <c r="T93" s="72"/>
      <c r="U93" s="16"/>
      <c r="V93" s="16"/>
      <c r="W93" s="16"/>
      <c r="X93" s="72"/>
    </row>
    <row r="94" spans="1:24" ht="15.75" x14ac:dyDescent="0.25">
      <c r="A94" s="8">
        <v>90</v>
      </c>
      <c r="B94" s="13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6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O94" s="65"/>
      <c r="P94" s="65"/>
      <c r="Q94" s="65"/>
      <c r="R94" s="16"/>
      <c r="S94" s="56"/>
      <c r="T94" s="72"/>
      <c r="U94" s="16"/>
      <c r="V94" s="16"/>
      <c r="W94" s="16"/>
      <c r="X94" s="72"/>
    </row>
    <row r="95" spans="1:24" ht="15.75" x14ac:dyDescent="0.25">
      <c r="A95" s="8">
        <v>91</v>
      </c>
      <c r="B95" s="13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6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T95" s="72"/>
      <c r="U95" s="16"/>
      <c r="V95" s="16"/>
      <c r="W95" s="16"/>
      <c r="X95" s="72"/>
    </row>
    <row r="96" spans="1:24" ht="15.75" x14ac:dyDescent="0.25">
      <c r="A96" s="8">
        <v>92</v>
      </c>
      <c r="B96" s="13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6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O96" s="64"/>
      <c r="P96" s="64"/>
      <c r="Q96" s="64"/>
      <c r="R96" s="16"/>
      <c r="S96" s="56"/>
      <c r="T96" s="72"/>
      <c r="U96" s="16"/>
      <c r="V96" s="16"/>
      <c r="W96" s="16"/>
      <c r="X96" s="72"/>
    </row>
    <row r="97" spans="1:24" ht="15.75" x14ac:dyDescent="0.25">
      <c r="A97" s="8">
        <v>93</v>
      </c>
      <c r="B97" s="13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6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O97" s="63"/>
      <c r="P97" s="63"/>
      <c r="Q97" s="63"/>
      <c r="R97" s="16"/>
      <c r="S97" s="56"/>
      <c r="T97" s="72"/>
      <c r="U97" s="16"/>
      <c r="V97" s="16"/>
      <c r="W97" s="16"/>
      <c r="X97" s="72"/>
    </row>
    <row r="98" spans="1:24" ht="15.75" x14ac:dyDescent="0.25">
      <c r="A98" s="8">
        <v>94</v>
      </c>
      <c r="B98" s="13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3</v>
      </c>
      <c r="G98" s="6">
        <v>1</v>
      </c>
      <c r="H98" s="6">
        <v>0</v>
      </c>
      <c r="I98" s="6">
        <v>0</v>
      </c>
      <c r="J98" s="6">
        <f t="shared" si="3"/>
        <v>4</v>
      </c>
      <c r="K98" s="10">
        <v>32288</v>
      </c>
      <c r="L98" s="57" t="s">
        <v>1110</v>
      </c>
      <c r="M98" s="7">
        <f t="shared" si="4"/>
        <v>12.388503468780971</v>
      </c>
      <c r="N98" s="6" t="str">
        <f t="shared" si="5"/>
        <v>Baixa</v>
      </c>
      <c r="O98" s="73"/>
      <c r="P98" s="73"/>
      <c r="Q98" s="73"/>
      <c r="R98" s="16"/>
      <c r="S98" s="56"/>
      <c r="T98" s="72"/>
      <c r="U98" s="16"/>
      <c r="V98" s="16"/>
      <c r="W98" s="16"/>
      <c r="X98" s="72"/>
    </row>
    <row r="99" spans="1:24" ht="15.75" x14ac:dyDescent="0.25">
      <c r="A99" s="8">
        <v>95</v>
      </c>
      <c r="B99" s="13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6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O99" s="75"/>
      <c r="P99" s="75"/>
      <c r="Q99" s="75"/>
      <c r="R99" s="16"/>
      <c r="S99" s="56"/>
      <c r="T99" s="72"/>
      <c r="U99" s="16"/>
      <c r="V99" s="16"/>
      <c r="W99" s="16"/>
      <c r="X99" s="72"/>
    </row>
    <row r="100" spans="1:24" ht="15.75" x14ac:dyDescent="0.25">
      <c r="A100" s="8">
        <v>96</v>
      </c>
      <c r="B100" s="13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1</v>
      </c>
      <c r="G100" s="6">
        <v>2</v>
      </c>
      <c r="H100" s="6">
        <v>2</v>
      </c>
      <c r="I100" s="6">
        <v>2</v>
      </c>
      <c r="J100" s="6">
        <f t="shared" si="3"/>
        <v>7</v>
      </c>
      <c r="K100" s="10">
        <v>4835</v>
      </c>
      <c r="L100" s="57" t="s">
        <v>1109</v>
      </c>
      <c r="M100" s="7">
        <f t="shared" si="4"/>
        <v>144.77766287487074</v>
      </c>
      <c r="N100" s="6" t="str">
        <f t="shared" si="5"/>
        <v>Média</v>
      </c>
      <c r="O100" s="61"/>
      <c r="P100" s="61"/>
      <c r="Q100" s="61"/>
      <c r="R100" s="16"/>
      <c r="S100" s="56"/>
      <c r="T100" s="72"/>
      <c r="U100" s="16"/>
      <c r="V100" s="16"/>
      <c r="W100" s="16"/>
      <c r="X100" s="72"/>
    </row>
    <row r="101" spans="1:24" ht="15.75" x14ac:dyDescent="0.25">
      <c r="A101" s="8">
        <v>97</v>
      </c>
      <c r="B101" s="13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0</v>
      </c>
      <c r="G101" s="6">
        <v>2</v>
      </c>
      <c r="H101" s="6">
        <v>0</v>
      </c>
      <c r="I101" s="6">
        <v>1</v>
      </c>
      <c r="J101" s="6">
        <f t="shared" si="3"/>
        <v>3</v>
      </c>
      <c r="K101" s="10">
        <v>39520</v>
      </c>
      <c r="L101" s="57" t="s">
        <v>1110</v>
      </c>
      <c r="M101" s="7">
        <f t="shared" si="4"/>
        <v>7.5910931174089074</v>
      </c>
      <c r="N101" s="6" t="str">
        <f t="shared" si="5"/>
        <v>Baixa</v>
      </c>
      <c r="O101" s="72"/>
      <c r="P101" s="72"/>
      <c r="Q101" s="72"/>
      <c r="R101" s="16"/>
      <c r="S101" s="56"/>
      <c r="T101" s="72"/>
      <c r="U101" s="16"/>
      <c r="V101" s="16"/>
      <c r="W101" s="16"/>
      <c r="X101" s="72"/>
    </row>
    <row r="102" spans="1:24" ht="15.75" x14ac:dyDescent="0.25">
      <c r="A102" s="8">
        <v>98</v>
      </c>
      <c r="B102" s="13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6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O102" s="75"/>
      <c r="P102" s="75"/>
      <c r="Q102" s="75"/>
      <c r="R102" s="16"/>
      <c r="S102" s="56"/>
      <c r="T102" s="72"/>
      <c r="U102" s="16"/>
      <c r="V102" s="16"/>
      <c r="W102" s="16"/>
      <c r="X102" s="72"/>
    </row>
    <row r="103" spans="1:24" ht="15.75" x14ac:dyDescent="0.25">
      <c r="A103" s="8">
        <v>99</v>
      </c>
      <c r="B103" s="13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1</v>
      </c>
      <c r="G103" s="6">
        <v>0</v>
      </c>
      <c r="H103" s="6">
        <v>0</v>
      </c>
      <c r="I103" s="6">
        <v>0</v>
      </c>
      <c r="J103" s="6">
        <f t="shared" si="3"/>
        <v>1</v>
      </c>
      <c r="K103" s="10">
        <v>10377</v>
      </c>
      <c r="L103" s="57" t="s">
        <v>1109</v>
      </c>
      <c r="M103" s="7">
        <f t="shared" si="4"/>
        <v>9.636696540425941</v>
      </c>
      <c r="N103" s="6" t="str">
        <f t="shared" si="5"/>
        <v>Baixa</v>
      </c>
      <c r="O103" s="9"/>
      <c r="P103" s="9"/>
      <c r="Q103" s="9"/>
      <c r="R103" s="16"/>
      <c r="S103" s="56"/>
      <c r="T103" s="72"/>
      <c r="U103" s="16"/>
      <c r="V103" s="16"/>
      <c r="W103" s="16"/>
      <c r="X103" s="72"/>
    </row>
    <row r="104" spans="1:24" ht="15.75" x14ac:dyDescent="0.25">
      <c r="A104" s="8">
        <v>100</v>
      </c>
      <c r="B104" s="13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2</v>
      </c>
      <c r="G104" s="6">
        <v>0</v>
      </c>
      <c r="H104" s="6">
        <v>0</v>
      </c>
      <c r="I104" s="6">
        <v>0</v>
      </c>
      <c r="J104" s="6">
        <f t="shared" si="3"/>
        <v>2</v>
      </c>
      <c r="K104" s="10">
        <v>4074</v>
      </c>
      <c r="L104" s="57" t="s">
        <v>1109</v>
      </c>
      <c r="M104" s="7">
        <f t="shared" si="4"/>
        <v>49.091801669121253</v>
      </c>
      <c r="N104" s="6" t="str">
        <f t="shared" si="5"/>
        <v>Baixa</v>
      </c>
      <c r="O104" s="65"/>
      <c r="P104" s="65"/>
      <c r="Q104" s="65"/>
      <c r="R104" s="16"/>
      <c r="S104" s="56"/>
      <c r="T104" s="72"/>
      <c r="U104" s="16"/>
      <c r="V104" s="16"/>
      <c r="W104" s="16"/>
      <c r="X104" s="72"/>
    </row>
    <row r="105" spans="1:24" ht="15.75" x14ac:dyDescent="0.25">
      <c r="A105" s="8">
        <v>101</v>
      </c>
      <c r="B105" s="13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4</v>
      </c>
      <c r="G105" s="6">
        <v>3</v>
      </c>
      <c r="H105" s="6">
        <v>5</v>
      </c>
      <c r="I105" s="6">
        <v>6</v>
      </c>
      <c r="J105" s="6">
        <f t="shared" si="3"/>
        <v>18</v>
      </c>
      <c r="K105" s="10">
        <v>24663</v>
      </c>
      <c r="L105" s="57" t="s">
        <v>1109</v>
      </c>
      <c r="M105" s="7">
        <f t="shared" si="4"/>
        <v>72.983821919474522</v>
      </c>
      <c r="N105" s="6" t="str">
        <f t="shared" si="5"/>
        <v>Baixa</v>
      </c>
      <c r="O105" s="73"/>
      <c r="P105" s="73"/>
      <c r="Q105" s="73"/>
      <c r="R105" s="16"/>
      <c r="S105" s="56"/>
      <c r="T105" s="72"/>
      <c r="U105" s="16"/>
      <c r="V105" s="16"/>
      <c r="W105" s="16"/>
      <c r="X105" s="72"/>
    </row>
    <row r="106" spans="1:24" ht="15.75" x14ac:dyDescent="0.25">
      <c r="A106" s="8">
        <v>102</v>
      </c>
      <c r="B106" s="13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1</v>
      </c>
      <c r="G106" s="6">
        <v>1</v>
      </c>
      <c r="H106" s="6">
        <v>0</v>
      </c>
      <c r="I106" s="6">
        <v>0</v>
      </c>
      <c r="J106" s="6">
        <f t="shared" si="3"/>
        <v>2</v>
      </c>
      <c r="K106" s="10">
        <v>27988</v>
      </c>
      <c r="L106" s="57" t="s">
        <v>1110</v>
      </c>
      <c r="M106" s="7">
        <f t="shared" si="4"/>
        <v>7.1459196798627982</v>
      </c>
      <c r="N106" s="6" t="str">
        <f t="shared" si="5"/>
        <v>Baixa</v>
      </c>
      <c r="O106" s="72"/>
      <c r="P106" s="72"/>
      <c r="Q106" s="72"/>
      <c r="R106" s="16"/>
      <c r="S106" s="56"/>
      <c r="T106" s="72"/>
      <c r="U106" s="16"/>
      <c r="V106" s="16"/>
      <c r="W106" s="16"/>
      <c r="X106" s="72"/>
    </row>
    <row r="107" spans="1:24" ht="15.75" x14ac:dyDescent="0.25">
      <c r="A107" s="8">
        <v>103</v>
      </c>
      <c r="B107" s="13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2</v>
      </c>
      <c r="G107" s="6">
        <v>5</v>
      </c>
      <c r="H107" s="6">
        <v>0</v>
      </c>
      <c r="I107" s="6">
        <v>1</v>
      </c>
      <c r="J107" s="6">
        <f t="shared" si="3"/>
        <v>8</v>
      </c>
      <c r="K107" s="10">
        <v>6909</v>
      </c>
      <c r="L107" s="57" t="s">
        <v>1109</v>
      </c>
      <c r="M107" s="7">
        <f t="shared" si="4"/>
        <v>115.79099724996381</v>
      </c>
      <c r="N107" s="6" t="str">
        <f t="shared" si="5"/>
        <v>Média</v>
      </c>
      <c r="O107" s="65"/>
      <c r="P107" s="65"/>
      <c r="Q107" s="65"/>
      <c r="R107" s="16"/>
      <c r="S107" s="56"/>
      <c r="T107" s="72"/>
      <c r="U107" s="16"/>
      <c r="V107" s="16"/>
      <c r="W107" s="16"/>
      <c r="X107" s="72"/>
    </row>
    <row r="108" spans="1:24" ht="15.75" x14ac:dyDescent="0.25">
      <c r="A108" s="8">
        <v>104</v>
      </c>
      <c r="B108" s="13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3</v>
      </c>
      <c r="H108" s="6">
        <v>0</v>
      </c>
      <c r="I108" s="6">
        <v>0</v>
      </c>
      <c r="J108" s="6">
        <f t="shared" si="3"/>
        <v>3</v>
      </c>
      <c r="K108" s="10">
        <v>14075</v>
      </c>
      <c r="L108" s="57" t="s">
        <v>1109</v>
      </c>
      <c r="M108" s="7">
        <f t="shared" si="4"/>
        <v>21.314387211367674</v>
      </c>
      <c r="N108" s="6" t="str">
        <f t="shared" si="5"/>
        <v>Baixa</v>
      </c>
      <c r="O108" s="58"/>
      <c r="P108" s="58"/>
      <c r="Q108" s="58"/>
      <c r="R108" s="16"/>
      <c r="S108" s="56"/>
      <c r="T108" s="72"/>
      <c r="U108" s="16"/>
      <c r="V108" s="16"/>
      <c r="W108" s="16"/>
      <c r="X108" s="72"/>
    </row>
    <row r="109" spans="1:24" ht="15.75" x14ac:dyDescent="0.25">
      <c r="A109" s="8">
        <v>105</v>
      </c>
      <c r="B109" s="13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1</v>
      </c>
      <c r="H109" s="6">
        <v>2</v>
      </c>
      <c r="I109" s="6">
        <v>0</v>
      </c>
      <c r="J109" s="6">
        <f t="shared" si="3"/>
        <v>3</v>
      </c>
      <c r="K109" s="10">
        <v>3616</v>
      </c>
      <c r="L109" s="57" t="s">
        <v>1109</v>
      </c>
      <c r="M109" s="7">
        <f t="shared" si="4"/>
        <v>82.964601769911496</v>
      </c>
      <c r="N109" s="6" t="str">
        <f t="shared" si="5"/>
        <v>Baixa</v>
      </c>
      <c r="O109" s="75"/>
      <c r="P109" s="75"/>
      <c r="Q109" s="75"/>
      <c r="R109" s="16"/>
      <c r="S109" s="56"/>
      <c r="T109" s="72"/>
      <c r="U109" s="16"/>
      <c r="V109" s="16"/>
      <c r="W109" s="16"/>
      <c r="X109" s="72"/>
    </row>
    <row r="110" spans="1:24" ht="15.75" x14ac:dyDescent="0.25">
      <c r="A110" s="8">
        <v>106</v>
      </c>
      <c r="B110" s="13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6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O110" s="64"/>
      <c r="P110" s="64"/>
      <c r="Q110" s="64"/>
      <c r="R110" s="16"/>
      <c r="S110" s="56"/>
      <c r="T110" s="72"/>
      <c r="U110" s="16"/>
      <c r="V110" s="16"/>
      <c r="W110" s="16"/>
      <c r="X110" s="72"/>
    </row>
    <row r="111" spans="1:24" ht="15.75" x14ac:dyDescent="0.25">
      <c r="A111" s="8">
        <v>107</v>
      </c>
      <c r="B111" s="13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1</v>
      </c>
      <c r="H111" s="6">
        <v>4</v>
      </c>
      <c r="I111" s="6">
        <v>0</v>
      </c>
      <c r="J111" s="6">
        <f t="shared" si="3"/>
        <v>5</v>
      </c>
      <c r="K111" s="10">
        <v>9382</v>
      </c>
      <c r="L111" s="57" t="s">
        <v>1109</v>
      </c>
      <c r="M111" s="7">
        <f t="shared" si="4"/>
        <v>53.293540822852272</v>
      </c>
      <c r="N111" s="6" t="str">
        <f t="shared" si="5"/>
        <v>Baixa</v>
      </c>
      <c r="O111" s="75"/>
      <c r="P111" s="75"/>
      <c r="Q111" s="75"/>
      <c r="R111" s="16"/>
      <c r="S111" s="56"/>
      <c r="T111" s="72"/>
      <c r="U111" s="16"/>
      <c r="V111" s="16"/>
      <c r="W111" s="16"/>
      <c r="X111" s="72"/>
    </row>
    <row r="112" spans="1:24" ht="15.75" x14ac:dyDescent="0.25">
      <c r="A112" s="8">
        <v>108</v>
      </c>
      <c r="B112" s="13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6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O112" s="65"/>
      <c r="P112" s="65"/>
      <c r="Q112" s="65"/>
      <c r="R112" s="16"/>
      <c r="S112" s="56"/>
      <c r="T112" s="72"/>
      <c r="U112" s="16"/>
      <c r="V112" s="16"/>
      <c r="W112" s="16"/>
      <c r="X112" s="72"/>
    </row>
    <row r="113" spans="1:24" ht="15.75" x14ac:dyDescent="0.25">
      <c r="A113" s="8">
        <v>109</v>
      </c>
      <c r="B113" s="13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5</v>
      </c>
      <c r="G113" s="6">
        <v>1</v>
      </c>
      <c r="H113" s="6">
        <v>7</v>
      </c>
      <c r="I113" s="6">
        <v>3</v>
      </c>
      <c r="J113" s="6">
        <f t="shared" si="3"/>
        <v>16</v>
      </c>
      <c r="K113" s="10">
        <v>11495</v>
      </c>
      <c r="L113" s="57" t="s">
        <v>1109</v>
      </c>
      <c r="M113" s="7">
        <f t="shared" si="4"/>
        <v>139.19095258808179</v>
      </c>
      <c r="N113" s="6" t="str">
        <f t="shared" si="5"/>
        <v>Média</v>
      </c>
      <c r="O113" s="65"/>
      <c r="P113" s="65"/>
      <c r="Q113" s="65"/>
      <c r="R113" s="16"/>
      <c r="S113" s="56"/>
      <c r="T113" s="72"/>
      <c r="U113" s="16"/>
      <c r="V113" s="16"/>
      <c r="W113" s="16"/>
      <c r="X113" s="72"/>
    </row>
    <row r="114" spans="1:24" ht="15.75" x14ac:dyDescent="0.25">
      <c r="A114" s="8">
        <v>110</v>
      </c>
      <c r="B114" s="13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9</v>
      </c>
      <c r="G114" s="6">
        <v>4</v>
      </c>
      <c r="H114" s="6">
        <v>7</v>
      </c>
      <c r="I114" s="6">
        <v>4</v>
      </c>
      <c r="J114" s="6">
        <f t="shared" si="3"/>
        <v>24</v>
      </c>
      <c r="K114" s="10">
        <v>44377</v>
      </c>
      <c r="L114" s="57" t="s">
        <v>1110</v>
      </c>
      <c r="M114" s="7">
        <f t="shared" si="4"/>
        <v>54.082069540527755</v>
      </c>
      <c r="N114" s="6" t="str">
        <f t="shared" si="5"/>
        <v>Baixa</v>
      </c>
      <c r="O114" s="63"/>
      <c r="P114" s="63"/>
      <c r="Q114" s="63"/>
      <c r="R114" s="16"/>
      <c r="S114" s="56"/>
      <c r="T114" s="72"/>
      <c r="U114" s="16"/>
      <c r="V114" s="16"/>
      <c r="W114" s="16"/>
      <c r="X114" s="72"/>
    </row>
    <row r="115" spans="1:24" ht="15.75" x14ac:dyDescent="0.25">
      <c r="A115" s="8">
        <v>111</v>
      </c>
      <c r="B115" s="13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6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O115" s="72"/>
      <c r="P115" s="72"/>
      <c r="Q115" s="72"/>
      <c r="R115" s="16"/>
      <c r="S115" s="56"/>
      <c r="T115" s="72"/>
      <c r="U115" s="16"/>
      <c r="V115" s="16"/>
      <c r="W115" s="16"/>
      <c r="X115" s="72"/>
    </row>
    <row r="116" spans="1:24" ht="15.75" x14ac:dyDescent="0.25">
      <c r="A116" s="8">
        <v>112</v>
      </c>
      <c r="B116" s="13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6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O116" s="63"/>
      <c r="P116" s="63"/>
      <c r="Q116" s="63"/>
      <c r="R116" s="16"/>
      <c r="S116" s="56"/>
      <c r="T116" s="72"/>
      <c r="U116" s="16"/>
      <c r="V116" s="16"/>
      <c r="W116" s="16"/>
      <c r="X116" s="72"/>
    </row>
    <row r="117" spans="1:24" ht="15.75" x14ac:dyDescent="0.25">
      <c r="A117" s="8">
        <v>113</v>
      </c>
      <c r="B117" s="13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6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O117" s="63"/>
      <c r="P117" s="63"/>
      <c r="Q117" s="63"/>
      <c r="R117" s="16"/>
      <c r="S117" s="56"/>
      <c r="T117" s="72"/>
      <c r="U117" s="16"/>
      <c r="V117" s="16"/>
      <c r="W117" s="16"/>
      <c r="X117" s="72"/>
    </row>
    <row r="118" spans="1:24" ht="15.75" x14ac:dyDescent="0.25">
      <c r="A118" s="8">
        <v>114</v>
      </c>
      <c r="B118" s="13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6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O118" s="76"/>
      <c r="P118" s="76"/>
      <c r="Q118" s="76"/>
      <c r="R118" s="16"/>
      <c r="S118" s="56"/>
      <c r="T118" s="72"/>
      <c r="U118" s="16"/>
      <c r="V118" s="16"/>
      <c r="W118" s="16"/>
      <c r="X118" s="72"/>
    </row>
    <row r="119" spans="1:24" ht="15.75" x14ac:dyDescent="0.25">
      <c r="A119" s="8">
        <v>115</v>
      </c>
      <c r="B119" s="13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6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O119" s="76"/>
      <c r="P119" s="76"/>
      <c r="Q119" s="76"/>
      <c r="R119" s="16"/>
      <c r="S119" s="56"/>
      <c r="T119" s="72"/>
      <c r="U119" s="16"/>
      <c r="V119" s="16"/>
      <c r="W119" s="16"/>
      <c r="X119" s="72"/>
    </row>
    <row r="120" spans="1:24" ht="15.75" x14ac:dyDescent="0.25">
      <c r="A120" s="8">
        <v>116</v>
      </c>
      <c r="B120" s="13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6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O120" s="76"/>
      <c r="P120" s="76"/>
      <c r="Q120" s="76"/>
      <c r="R120" s="16"/>
      <c r="S120" s="56"/>
      <c r="T120" s="72"/>
      <c r="U120" s="16"/>
      <c r="V120" s="16"/>
      <c r="W120" s="16"/>
      <c r="X120" s="72"/>
    </row>
    <row r="121" spans="1:24" ht="15.75" x14ac:dyDescent="0.25">
      <c r="A121" s="8">
        <v>117</v>
      </c>
      <c r="B121" s="13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6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O121" s="72"/>
      <c r="P121" s="72"/>
      <c r="Q121" s="72"/>
      <c r="R121" s="16"/>
      <c r="S121" s="56"/>
      <c r="T121" s="72"/>
      <c r="U121" s="16"/>
      <c r="V121" s="16"/>
      <c r="W121" s="16"/>
      <c r="X121" s="72"/>
    </row>
    <row r="122" spans="1:24" ht="15.75" x14ac:dyDescent="0.25">
      <c r="A122" s="8">
        <v>118</v>
      </c>
      <c r="B122" s="13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6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O122" s="76"/>
      <c r="P122" s="76"/>
      <c r="Q122" s="76"/>
      <c r="R122" s="16"/>
      <c r="S122" s="56"/>
      <c r="T122" s="72"/>
      <c r="U122" s="16"/>
      <c r="V122" s="16"/>
      <c r="W122" s="16"/>
      <c r="X122" s="72"/>
    </row>
    <row r="123" spans="1:24" ht="15.75" x14ac:dyDescent="0.25">
      <c r="A123" s="8">
        <v>119</v>
      </c>
      <c r="B123" s="13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1</v>
      </c>
      <c r="G123" s="6">
        <v>0</v>
      </c>
      <c r="H123" s="6">
        <v>3</v>
      </c>
      <c r="I123" s="6">
        <v>1</v>
      </c>
      <c r="J123" s="6">
        <f t="shared" si="3"/>
        <v>5</v>
      </c>
      <c r="K123" s="10">
        <v>16565</v>
      </c>
      <c r="L123" s="57" t="s">
        <v>1109</v>
      </c>
      <c r="M123" s="7">
        <f t="shared" si="4"/>
        <v>30.184123151222455</v>
      </c>
      <c r="N123" s="6" t="str">
        <f t="shared" si="5"/>
        <v>Baixa</v>
      </c>
      <c r="O123" s="65"/>
      <c r="P123" s="65"/>
      <c r="Q123" s="65"/>
      <c r="R123" s="16"/>
      <c r="S123" s="56"/>
      <c r="T123" s="72"/>
      <c r="U123" s="16"/>
      <c r="V123" s="16"/>
      <c r="W123" s="16"/>
      <c r="X123" s="72"/>
    </row>
    <row r="124" spans="1:24" ht="15.75" x14ac:dyDescent="0.25">
      <c r="A124" s="8">
        <v>120</v>
      </c>
      <c r="B124" s="13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6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O124" s="76"/>
      <c r="P124" s="76"/>
      <c r="Q124" s="76"/>
      <c r="R124" s="16"/>
      <c r="S124" s="56"/>
      <c r="T124" s="72"/>
      <c r="U124" s="16"/>
      <c r="V124" s="16"/>
      <c r="W124" s="16"/>
      <c r="X124" s="72"/>
    </row>
    <row r="125" spans="1:24" ht="15.75" x14ac:dyDescent="0.25">
      <c r="A125" s="8">
        <v>121</v>
      </c>
      <c r="B125" s="13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3</v>
      </c>
      <c r="G125" s="6">
        <v>0</v>
      </c>
      <c r="H125" s="6">
        <v>0</v>
      </c>
      <c r="I125" s="6">
        <v>1</v>
      </c>
      <c r="J125" s="6">
        <f t="shared" si="3"/>
        <v>4</v>
      </c>
      <c r="K125" s="10">
        <v>19738</v>
      </c>
      <c r="L125" s="57" t="s">
        <v>1109</v>
      </c>
      <c r="M125" s="7">
        <f t="shared" si="4"/>
        <v>20.265477758638159</v>
      </c>
      <c r="N125" s="6" t="str">
        <f t="shared" si="5"/>
        <v>Baixa</v>
      </c>
      <c r="O125" s="9"/>
      <c r="P125" s="9"/>
      <c r="Q125" s="9"/>
      <c r="R125" s="16"/>
      <c r="S125" s="56"/>
      <c r="T125" s="72"/>
      <c r="U125" s="16"/>
      <c r="V125" s="16"/>
      <c r="W125" s="16"/>
      <c r="X125" s="72"/>
    </row>
    <row r="126" spans="1:24" ht="15.75" x14ac:dyDescent="0.25">
      <c r="A126" s="8">
        <v>122</v>
      </c>
      <c r="B126" s="13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1</v>
      </c>
      <c r="G126" s="6">
        <v>0</v>
      </c>
      <c r="H126" s="6">
        <v>0</v>
      </c>
      <c r="I126" s="6">
        <v>0</v>
      </c>
      <c r="J126" s="6">
        <f t="shared" si="3"/>
        <v>1</v>
      </c>
      <c r="K126" s="10">
        <v>3810</v>
      </c>
      <c r="L126" s="57" t="s">
        <v>1109</v>
      </c>
      <c r="M126" s="7">
        <f t="shared" si="4"/>
        <v>26.246719160104988</v>
      </c>
      <c r="N126" s="6" t="str">
        <f t="shared" si="5"/>
        <v>Baixa</v>
      </c>
      <c r="O126" s="9"/>
      <c r="P126" s="9"/>
      <c r="Q126" s="9"/>
      <c r="R126" s="16"/>
      <c r="S126" s="56"/>
      <c r="T126" s="72"/>
      <c r="U126" s="16"/>
      <c r="V126" s="16"/>
      <c r="W126" s="16"/>
      <c r="X126" s="72"/>
    </row>
    <row r="127" spans="1:24" ht="15.75" x14ac:dyDescent="0.25">
      <c r="A127" s="8">
        <v>123</v>
      </c>
      <c r="B127" s="13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2</v>
      </c>
      <c r="G127" s="6">
        <v>0</v>
      </c>
      <c r="H127" s="6">
        <v>0</v>
      </c>
      <c r="I127" s="6">
        <v>0</v>
      </c>
      <c r="J127" s="6">
        <f t="shared" si="3"/>
        <v>2</v>
      </c>
      <c r="K127" s="10">
        <v>53866</v>
      </c>
      <c r="L127" s="57" t="s">
        <v>1110</v>
      </c>
      <c r="M127" s="7">
        <f t="shared" si="4"/>
        <v>3.7129172390747414</v>
      </c>
      <c r="N127" s="6" t="str">
        <f t="shared" si="5"/>
        <v>Baixa</v>
      </c>
      <c r="O127" s="9"/>
      <c r="P127" s="9"/>
      <c r="Q127" s="9"/>
      <c r="R127" s="16"/>
      <c r="S127" s="56"/>
      <c r="T127" s="72"/>
      <c r="U127" s="16"/>
      <c r="V127" s="16"/>
      <c r="W127" s="16"/>
      <c r="X127" s="72"/>
    </row>
    <row r="128" spans="1:24" ht="15.75" x14ac:dyDescent="0.25">
      <c r="A128" s="8">
        <v>124</v>
      </c>
      <c r="B128" s="13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6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O128" s="72"/>
      <c r="P128" s="73"/>
      <c r="Q128" s="73"/>
      <c r="R128" s="16"/>
      <c r="S128" s="56"/>
      <c r="T128" s="72"/>
      <c r="U128" s="16"/>
      <c r="V128" s="16"/>
      <c r="W128" s="16"/>
      <c r="X128" s="72"/>
    </row>
    <row r="129" spans="1:24" ht="15.75" x14ac:dyDescent="0.25">
      <c r="A129" s="8">
        <v>125</v>
      </c>
      <c r="B129" s="13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2</v>
      </c>
      <c r="G129" s="6">
        <v>4</v>
      </c>
      <c r="H129" s="6">
        <v>0</v>
      </c>
      <c r="I129" s="6">
        <v>0</v>
      </c>
      <c r="J129" s="6">
        <f t="shared" si="3"/>
        <v>6</v>
      </c>
      <c r="K129" s="10">
        <v>8029</v>
      </c>
      <c r="L129" s="57" t="s">
        <v>1109</v>
      </c>
      <c r="M129" s="7">
        <f t="shared" si="4"/>
        <v>74.729106987171505</v>
      </c>
      <c r="N129" s="6" t="str">
        <f t="shared" si="5"/>
        <v>Baixa</v>
      </c>
      <c r="O129" s="65"/>
      <c r="P129" s="65"/>
      <c r="Q129" s="65"/>
      <c r="R129" s="16"/>
      <c r="S129" s="56"/>
      <c r="T129" s="72"/>
      <c r="U129" s="16"/>
      <c r="V129" s="16"/>
      <c r="W129" s="16"/>
      <c r="X129" s="72"/>
    </row>
    <row r="130" spans="1:24" ht="15.75" x14ac:dyDescent="0.25">
      <c r="A130" s="8">
        <v>126</v>
      </c>
      <c r="B130" s="13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1</v>
      </c>
      <c r="J130" s="6">
        <f t="shared" si="3"/>
        <v>1</v>
      </c>
      <c r="K130" s="10">
        <v>15356</v>
      </c>
      <c r="L130" s="57" t="s">
        <v>1109</v>
      </c>
      <c r="M130" s="7">
        <f t="shared" si="4"/>
        <v>6.5121125293045061</v>
      </c>
      <c r="N130" s="6" t="str">
        <f t="shared" si="5"/>
        <v>Baixa</v>
      </c>
      <c r="O130" s="75"/>
      <c r="P130" s="75"/>
      <c r="Q130" s="75"/>
      <c r="R130" s="16"/>
      <c r="S130" s="56"/>
      <c r="T130" s="72"/>
      <c r="U130" s="16"/>
      <c r="V130" s="16"/>
      <c r="W130" s="16"/>
      <c r="X130" s="72"/>
    </row>
    <row r="131" spans="1:24" ht="15.75" x14ac:dyDescent="0.25">
      <c r="A131" s="8">
        <v>127</v>
      </c>
      <c r="B131" s="13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1</v>
      </c>
      <c r="I131" s="6">
        <v>0</v>
      </c>
      <c r="J131" s="6">
        <f t="shared" si="3"/>
        <v>1</v>
      </c>
      <c r="K131" s="10">
        <v>28703</v>
      </c>
      <c r="L131" s="57" t="s">
        <v>1110</v>
      </c>
      <c r="M131" s="7">
        <f t="shared" si="4"/>
        <v>3.4839563808661116</v>
      </c>
      <c r="N131" s="6" t="str">
        <f t="shared" si="5"/>
        <v>Baixa</v>
      </c>
      <c r="O131" s="65"/>
      <c r="P131" s="65"/>
      <c r="Q131" s="65"/>
      <c r="R131" s="16"/>
      <c r="S131" s="56"/>
      <c r="T131" s="72"/>
      <c r="U131" s="16"/>
      <c r="V131" s="16"/>
      <c r="W131" s="16"/>
      <c r="X131" s="72"/>
    </row>
    <row r="132" spans="1:24" ht="15.75" x14ac:dyDescent="0.25">
      <c r="A132" s="8">
        <v>128</v>
      </c>
      <c r="B132" s="13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6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O132" s="65"/>
      <c r="P132" s="65"/>
      <c r="Q132" s="65"/>
      <c r="R132" s="16"/>
      <c r="S132" s="56"/>
      <c r="T132" s="72"/>
      <c r="U132" s="16"/>
      <c r="V132" s="16"/>
      <c r="W132" s="16"/>
      <c r="X132" s="72"/>
    </row>
    <row r="133" spans="1:24" ht="15.75" x14ac:dyDescent="0.25">
      <c r="A133" s="8">
        <v>129</v>
      </c>
      <c r="B133" s="13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6">
        <f t="shared" ref="J133:J196" si="6">SUM(F133:I133)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si="5"/>
        <v>Silencioso</v>
      </c>
      <c r="O133" s="75"/>
      <c r="P133" s="75"/>
      <c r="Q133" s="75"/>
      <c r="R133" s="16"/>
      <c r="S133" s="56"/>
      <c r="T133" s="72"/>
      <c r="U133" s="16"/>
      <c r="V133" s="16"/>
      <c r="W133" s="16"/>
      <c r="X133" s="72"/>
    </row>
    <row r="134" spans="1:24" ht="15.75" x14ac:dyDescent="0.25">
      <c r="A134" s="8">
        <v>130</v>
      </c>
      <c r="B134" s="13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4</v>
      </c>
      <c r="I134" s="6">
        <v>0</v>
      </c>
      <c r="J134" s="6">
        <f t="shared" si="6"/>
        <v>4</v>
      </c>
      <c r="K134" s="10">
        <v>12025</v>
      </c>
      <c r="L134" s="57" t="s">
        <v>1109</v>
      </c>
      <c r="M134" s="7">
        <f t="shared" si="7"/>
        <v>33.264033264033266</v>
      </c>
      <c r="N134" s="6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9"/>
      <c r="P134" s="9"/>
      <c r="Q134" s="9"/>
      <c r="R134" s="16"/>
      <c r="S134" s="56"/>
      <c r="T134" s="72"/>
      <c r="U134" s="16"/>
      <c r="V134" s="16"/>
      <c r="W134" s="16"/>
      <c r="X134" s="72"/>
    </row>
    <row r="135" spans="1:24" ht="15.75" x14ac:dyDescent="0.25">
      <c r="A135" s="8">
        <v>131</v>
      </c>
      <c r="B135" s="13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2</v>
      </c>
      <c r="G135" s="6">
        <v>0</v>
      </c>
      <c r="H135" s="6">
        <v>0</v>
      </c>
      <c r="I135" s="6">
        <v>1</v>
      </c>
      <c r="J135" s="6">
        <f t="shared" si="6"/>
        <v>3</v>
      </c>
      <c r="K135" s="10">
        <v>14883</v>
      </c>
      <c r="L135" s="57" t="s">
        <v>1109</v>
      </c>
      <c r="M135" s="7">
        <f t="shared" si="7"/>
        <v>20.157226365652086</v>
      </c>
      <c r="N135" s="6" t="str">
        <f t="shared" si="8"/>
        <v>Baixa</v>
      </c>
      <c r="O135" s="72"/>
      <c r="P135" s="76"/>
      <c r="Q135" s="76"/>
      <c r="R135" s="16"/>
      <c r="S135" s="56"/>
      <c r="T135" s="72"/>
      <c r="U135" s="16"/>
      <c r="V135" s="16"/>
      <c r="W135" s="16"/>
      <c r="X135" s="72"/>
    </row>
    <row r="136" spans="1:24" ht="15.75" x14ac:dyDescent="0.25">
      <c r="A136" s="8">
        <v>132</v>
      </c>
      <c r="B136" s="13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1</v>
      </c>
      <c r="G136" s="6">
        <v>1</v>
      </c>
      <c r="H136" s="6">
        <v>0</v>
      </c>
      <c r="I136" s="6">
        <v>1</v>
      </c>
      <c r="J136" s="6">
        <f t="shared" si="6"/>
        <v>3</v>
      </c>
      <c r="K136" s="10">
        <v>4498</v>
      </c>
      <c r="L136" s="57" t="s">
        <v>1109</v>
      </c>
      <c r="M136" s="7">
        <f t="shared" si="7"/>
        <v>66.696309470875946</v>
      </c>
      <c r="N136" s="6" t="str">
        <f t="shared" si="8"/>
        <v>Baixa</v>
      </c>
      <c r="O136" s="65"/>
      <c r="P136" s="65"/>
      <c r="Q136" s="65"/>
      <c r="R136" s="16"/>
      <c r="S136" s="56"/>
      <c r="T136" s="72"/>
      <c r="U136" s="16"/>
      <c r="V136" s="16"/>
      <c r="W136" s="16"/>
      <c r="X136" s="72"/>
    </row>
    <row r="137" spans="1:24" ht="15.75" x14ac:dyDescent="0.25">
      <c r="A137" s="8">
        <v>133</v>
      </c>
      <c r="B137" s="13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6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O137" s="75"/>
      <c r="P137" s="75"/>
      <c r="Q137" s="75"/>
      <c r="R137" s="16"/>
      <c r="S137" s="56"/>
      <c r="T137" s="72"/>
      <c r="U137" s="16"/>
      <c r="V137" s="16"/>
      <c r="W137" s="16"/>
      <c r="X137" s="72"/>
    </row>
    <row r="138" spans="1:24" ht="15.75" x14ac:dyDescent="0.25">
      <c r="A138" s="8">
        <v>134</v>
      </c>
      <c r="B138" s="13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6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O138" s="75"/>
      <c r="P138" s="75"/>
      <c r="Q138" s="75"/>
      <c r="R138" s="16"/>
      <c r="S138" s="56"/>
      <c r="T138" s="72"/>
      <c r="U138" s="16"/>
      <c r="V138" s="16"/>
      <c r="W138" s="16"/>
      <c r="X138" s="72"/>
    </row>
    <row r="139" spans="1:24" ht="15.75" x14ac:dyDescent="0.25">
      <c r="A139" s="8">
        <v>135</v>
      </c>
      <c r="B139" s="13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0</v>
      </c>
      <c r="I139" s="6">
        <v>0</v>
      </c>
      <c r="J139" s="6">
        <f t="shared" si="6"/>
        <v>0</v>
      </c>
      <c r="K139" s="10">
        <v>37856</v>
      </c>
      <c r="L139" s="57" t="s">
        <v>1110</v>
      </c>
      <c r="M139" s="7">
        <f t="shared" si="7"/>
        <v>0</v>
      </c>
      <c r="N139" s="6" t="str">
        <f t="shared" si="8"/>
        <v>Silencioso</v>
      </c>
      <c r="O139" s="75"/>
      <c r="P139" s="75"/>
      <c r="Q139" s="75"/>
      <c r="R139" s="16"/>
      <c r="S139" s="56"/>
      <c r="T139" s="72"/>
      <c r="U139" s="16"/>
      <c r="V139" s="16"/>
      <c r="W139" s="16"/>
      <c r="X139" s="72"/>
    </row>
    <row r="140" spans="1:24" ht="15.75" x14ac:dyDescent="0.25">
      <c r="A140" s="8">
        <v>136</v>
      </c>
      <c r="B140" s="13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2</v>
      </c>
      <c r="G140" s="6">
        <v>0</v>
      </c>
      <c r="H140" s="6">
        <v>0</v>
      </c>
      <c r="I140" s="6">
        <v>0</v>
      </c>
      <c r="J140" s="6">
        <f t="shared" si="6"/>
        <v>2</v>
      </c>
      <c r="K140" s="10">
        <v>6952</v>
      </c>
      <c r="L140" s="57" t="s">
        <v>1109</v>
      </c>
      <c r="M140" s="7">
        <f t="shared" si="7"/>
        <v>28.768699654775602</v>
      </c>
      <c r="N140" s="6" t="str">
        <f t="shared" si="8"/>
        <v>Baixa</v>
      </c>
      <c r="O140" s="63"/>
      <c r="P140" s="63"/>
      <c r="Q140" s="63"/>
      <c r="R140" s="16"/>
      <c r="S140" s="56"/>
      <c r="T140" s="72"/>
      <c r="U140" s="16"/>
      <c r="V140" s="16"/>
      <c r="W140" s="16"/>
      <c r="X140" s="72"/>
    </row>
    <row r="141" spans="1:24" ht="15.75" x14ac:dyDescent="0.25">
      <c r="A141" s="8">
        <v>137</v>
      </c>
      <c r="B141" s="13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5</v>
      </c>
      <c r="G141" s="6">
        <v>5</v>
      </c>
      <c r="H141" s="6">
        <v>5</v>
      </c>
      <c r="I141" s="6">
        <v>4</v>
      </c>
      <c r="J141" s="6">
        <f t="shared" si="6"/>
        <v>19</v>
      </c>
      <c r="K141" s="10">
        <v>9679</v>
      </c>
      <c r="L141" s="57" t="s">
        <v>1109</v>
      </c>
      <c r="M141" s="7">
        <f t="shared" si="7"/>
        <v>196.30127079243724</v>
      </c>
      <c r="N141" s="6" t="str">
        <f t="shared" si="8"/>
        <v>Média</v>
      </c>
      <c r="O141" s="72"/>
      <c r="P141" s="72"/>
      <c r="Q141" s="72"/>
      <c r="R141" s="16"/>
      <c r="S141" s="56"/>
      <c r="T141" s="72"/>
      <c r="U141" s="16"/>
      <c r="V141" s="16"/>
      <c r="W141" s="16"/>
      <c r="X141" s="72"/>
    </row>
    <row r="142" spans="1:24" ht="15.75" x14ac:dyDescent="0.25">
      <c r="A142" s="8">
        <v>138</v>
      </c>
      <c r="B142" s="13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5</v>
      </c>
      <c r="G142" s="6">
        <v>4</v>
      </c>
      <c r="H142" s="6">
        <v>8</v>
      </c>
      <c r="I142" s="6">
        <v>4</v>
      </c>
      <c r="J142" s="6">
        <f t="shared" si="6"/>
        <v>21</v>
      </c>
      <c r="K142" s="10">
        <v>16109</v>
      </c>
      <c r="L142" s="57" t="s">
        <v>1109</v>
      </c>
      <c r="M142" s="7">
        <f t="shared" si="7"/>
        <v>130.36190949158853</v>
      </c>
      <c r="N142" s="6" t="str">
        <f t="shared" si="8"/>
        <v>Média</v>
      </c>
      <c r="O142" s="76"/>
      <c r="P142" s="76"/>
      <c r="Q142" s="76"/>
      <c r="R142" s="16"/>
      <c r="S142" s="56"/>
      <c r="T142" s="72"/>
      <c r="U142" s="16"/>
      <c r="V142" s="16"/>
      <c r="W142" s="16"/>
      <c r="X142" s="72"/>
    </row>
    <row r="143" spans="1:24" ht="15.75" x14ac:dyDescent="0.25">
      <c r="A143" s="8">
        <v>139</v>
      </c>
      <c r="B143" s="13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6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O143" s="76"/>
      <c r="P143" s="76"/>
      <c r="Q143" s="76"/>
      <c r="R143" s="16"/>
      <c r="S143" s="56"/>
      <c r="T143" s="72"/>
      <c r="U143" s="16"/>
      <c r="V143" s="16"/>
      <c r="W143" s="16"/>
      <c r="X143" s="72"/>
    </row>
    <row r="144" spans="1:24" ht="15.75" x14ac:dyDescent="0.25">
      <c r="A144" s="8">
        <v>140</v>
      </c>
      <c r="B144" s="13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1</v>
      </c>
      <c r="G144" s="6">
        <v>0</v>
      </c>
      <c r="H144" s="6">
        <v>0</v>
      </c>
      <c r="I144" s="6">
        <v>0</v>
      </c>
      <c r="J144" s="6">
        <f t="shared" si="6"/>
        <v>1</v>
      </c>
      <c r="K144" s="10">
        <v>15153</v>
      </c>
      <c r="L144" s="57" t="s">
        <v>1109</v>
      </c>
      <c r="M144" s="7">
        <f t="shared" si="7"/>
        <v>6.5993532633801877</v>
      </c>
      <c r="N144" s="6" t="str">
        <f t="shared" si="8"/>
        <v>Baixa</v>
      </c>
      <c r="O144" s="73"/>
      <c r="P144" s="73"/>
      <c r="Q144" s="73"/>
      <c r="R144" s="16"/>
      <c r="S144" s="56"/>
      <c r="T144" s="72"/>
      <c r="U144" s="16"/>
      <c r="V144" s="16"/>
      <c r="W144" s="16"/>
      <c r="X144" s="72"/>
    </row>
    <row r="145" spans="1:24" ht="15.75" x14ac:dyDescent="0.25">
      <c r="A145" s="8">
        <v>141</v>
      </c>
      <c r="B145" s="13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3</v>
      </c>
      <c r="G145" s="6">
        <v>2</v>
      </c>
      <c r="H145" s="6">
        <v>0</v>
      </c>
      <c r="I145" s="6">
        <v>0</v>
      </c>
      <c r="J145" s="6">
        <f t="shared" si="6"/>
        <v>5</v>
      </c>
      <c r="K145" s="10">
        <v>8601</v>
      </c>
      <c r="L145" s="57" t="s">
        <v>1109</v>
      </c>
      <c r="M145" s="7">
        <f t="shared" si="7"/>
        <v>58.132775258690849</v>
      </c>
      <c r="N145" s="6" t="str">
        <f t="shared" si="8"/>
        <v>Baixa</v>
      </c>
      <c r="O145" s="76"/>
      <c r="P145" s="76"/>
      <c r="Q145" s="76"/>
      <c r="R145" s="16"/>
      <c r="S145" s="56"/>
      <c r="T145" s="72"/>
      <c r="U145" s="16"/>
      <c r="V145" s="16"/>
      <c r="W145" s="16"/>
      <c r="X145" s="72"/>
    </row>
    <row r="146" spans="1:24" ht="15.75" x14ac:dyDescent="0.25">
      <c r="A146" s="8">
        <v>142</v>
      </c>
      <c r="B146" s="13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6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O146" s="58"/>
      <c r="P146" s="58"/>
      <c r="Q146" s="58"/>
      <c r="R146" s="16"/>
      <c r="S146" s="56"/>
      <c r="T146" s="72"/>
      <c r="U146" s="16"/>
      <c r="V146" s="16"/>
      <c r="W146" s="16"/>
      <c r="X146" s="72"/>
    </row>
    <row r="147" spans="1:24" ht="15.75" x14ac:dyDescent="0.25">
      <c r="A147" s="8">
        <v>143</v>
      </c>
      <c r="B147" s="13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2</v>
      </c>
      <c r="G147" s="6">
        <v>5</v>
      </c>
      <c r="H147" s="6">
        <v>1</v>
      </c>
      <c r="I147" s="6">
        <v>0</v>
      </c>
      <c r="J147" s="6">
        <f t="shared" si="6"/>
        <v>8</v>
      </c>
      <c r="K147" s="10">
        <v>23586</v>
      </c>
      <c r="L147" s="57" t="s">
        <v>1109</v>
      </c>
      <c r="M147" s="7">
        <f t="shared" si="7"/>
        <v>33.918426185025019</v>
      </c>
      <c r="N147" s="6" t="str">
        <f t="shared" si="8"/>
        <v>Baixa</v>
      </c>
      <c r="O147" s="63"/>
      <c r="P147" s="63"/>
      <c r="Q147" s="63"/>
      <c r="R147" s="16"/>
      <c r="S147" s="56"/>
      <c r="T147" s="72"/>
      <c r="U147" s="16"/>
      <c r="V147" s="16"/>
      <c r="W147" s="16"/>
      <c r="X147" s="72"/>
    </row>
    <row r="148" spans="1:24" ht="15.75" x14ac:dyDescent="0.25">
      <c r="A148" s="8">
        <v>144</v>
      </c>
      <c r="B148" s="13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6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O148" s="65"/>
      <c r="P148" s="65"/>
      <c r="Q148" s="65"/>
      <c r="R148" s="16"/>
      <c r="S148" s="56"/>
      <c r="T148" s="72"/>
      <c r="U148" s="16"/>
      <c r="V148" s="16"/>
      <c r="W148" s="16"/>
      <c r="X148" s="72"/>
    </row>
    <row r="149" spans="1:24" ht="15.75" x14ac:dyDescent="0.25">
      <c r="A149" s="8">
        <v>145</v>
      </c>
      <c r="B149" s="13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6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O149" s="76"/>
      <c r="P149" s="76"/>
      <c r="Q149" s="76"/>
      <c r="R149" s="16"/>
      <c r="S149" s="56"/>
      <c r="T149" s="72"/>
      <c r="U149" s="16"/>
      <c r="V149" s="16"/>
      <c r="W149" s="16"/>
      <c r="X149" s="72"/>
    </row>
    <row r="150" spans="1:24" ht="15.75" x14ac:dyDescent="0.25">
      <c r="A150" s="8">
        <v>146</v>
      </c>
      <c r="B150" s="13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1</v>
      </c>
      <c r="H150" s="6">
        <v>4</v>
      </c>
      <c r="I150" s="6">
        <v>0</v>
      </c>
      <c r="J150" s="6">
        <f t="shared" si="6"/>
        <v>5</v>
      </c>
      <c r="K150" s="10">
        <v>32988</v>
      </c>
      <c r="L150" s="57" t="s">
        <v>1110</v>
      </c>
      <c r="M150" s="7">
        <f t="shared" si="7"/>
        <v>15.157026797623377</v>
      </c>
      <c r="N150" s="6" t="str">
        <f t="shared" si="8"/>
        <v>Baixa</v>
      </c>
      <c r="O150" s="75"/>
      <c r="P150" s="75"/>
      <c r="Q150" s="75"/>
      <c r="R150" s="16"/>
      <c r="S150" s="56"/>
      <c r="T150" s="72"/>
      <c r="U150" s="16"/>
      <c r="V150" s="16"/>
      <c r="W150" s="16"/>
      <c r="X150" s="72"/>
    </row>
    <row r="151" spans="1:24" ht="15.75" x14ac:dyDescent="0.25">
      <c r="A151" s="8">
        <v>147</v>
      </c>
      <c r="B151" s="13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53</v>
      </c>
      <c r="G151" s="6">
        <v>28</v>
      </c>
      <c r="H151" s="6">
        <v>20</v>
      </c>
      <c r="I151" s="6">
        <v>16</v>
      </c>
      <c r="J151" s="6">
        <f t="shared" si="6"/>
        <v>117</v>
      </c>
      <c r="K151" s="10">
        <v>91503</v>
      </c>
      <c r="L151" s="57" t="s">
        <v>1111</v>
      </c>
      <c r="M151" s="7">
        <f t="shared" si="7"/>
        <v>127.86466017507624</v>
      </c>
      <c r="N151" s="6" t="str">
        <f t="shared" si="8"/>
        <v>Média</v>
      </c>
      <c r="O151" s="63"/>
      <c r="P151" s="63"/>
      <c r="Q151" s="63"/>
      <c r="R151" s="16"/>
      <c r="S151" s="56"/>
      <c r="T151" s="72"/>
      <c r="U151" s="16"/>
      <c r="V151" s="16"/>
      <c r="W151" s="16"/>
      <c r="X151" s="72"/>
    </row>
    <row r="152" spans="1:24" ht="15.75" x14ac:dyDescent="0.25">
      <c r="A152" s="8">
        <v>148</v>
      </c>
      <c r="B152" s="13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1</v>
      </c>
      <c r="G152" s="6">
        <v>1</v>
      </c>
      <c r="H152" s="6">
        <v>0</v>
      </c>
      <c r="I152" s="6">
        <v>0</v>
      </c>
      <c r="J152" s="6">
        <f t="shared" si="6"/>
        <v>2</v>
      </c>
      <c r="K152" s="10">
        <v>9396</v>
      </c>
      <c r="L152" s="57" t="s">
        <v>1109</v>
      </c>
      <c r="M152" s="7">
        <f t="shared" si="7"/>
        <v>21.285653469561517</v>
      </c>
      <c r="N152" s="6" t="str">
        <f t="shared" si="8"/>
        <v>Baixa</v>
      </c>
      <c r="O152" s="60"/>
      <c r="P152" s="60"/>
      <c r="Q152" s="60"/>
      <c r="R152" s="16"/>
      <c r="S152" s="56"/>
      <c r="T152" s="72"/>
      <c r="U152" s="16"/>
      <c r="V152" s="16"/>
      <c r="W152" s="16"/>
      <c r="X152" s="72"/>
    </row>
    <row r="153" spans="1:24" ht="15.75" x14ac:dyDescent="0.25">
      <c r="A153" s="8">
        <v>149</v>
      </c>
      <c r="B153" s="13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6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O153" s="61"/>
      <c r="P153" s="61"/>
      <c r="Q153" s="61"/>
      <c r="R153" s="16"/>
      <c r="S153" s="56"/>
      <c r="T153" s="72"/>
      <c r="U153" s="16"/>
      <c r="V153" s="16"/>
      <c r="W153" s="16"/>
      <c r="X153" s="72"/>
    </row>
    <row r="154" spans="1:24" ht="15.75" x14ac:dyDescent="0.25">
      <c r="A154" s="8">
        <v>150</v>
      </c>
      <c r="B154" s="13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24</v>
      </c>
      <c r="G154" s="6">
        <v>20</v>
      </c>
      <c r="H154" s="6">
        <v>17</v>
      </c>
      <c r="I154" s="6">
        <v>15</v>
      </c>
      <c r="J154" s="6">
        <f t="shared" si="6"/>
        <v>76</v>
      </c>
      <c r="K154" s="10">
        <v>19007</v>
      </c>
      <c r="L154" s="57" t="s">
        <v>1109</v>
      </c>
      <c r="M154" s="7">
        <f t="shared" si="7"/>
        <v>399.85268585258063</v>
      </c>
      <c r="N154" s="6" t="str">
        <f t="shared" si="8"/>
        <v>Alta</v>
      </c>
      <c r="O154" s="63"/>
      <c r="P154" s="63"/>
      <c r="Q154" s="63"/>
      <c r="R154" s="16"/>
      <c r="S154" s="56"/>
      <c r="T154" s="72"/>
      <c r="U154" s="16"/>
      <c r="V154" s="16"/>
      <c r="W154" s="16"/>
      <c r="X154" s="72"/>
    </row>
    <row r="155" spans="1:24" ht="15.75" x14ac:dyDescent="0.25">
      <c r="A155" s="8">
        <v>151</v>
      </c>
      <c r="B155" s="13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6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O155" s="76"/>
      <c r="P155" s="76"/>
      <c r="Q155" s="76"/>
      <c r="R155" s="16"/>
      <c r="S155" s="56"/>
      <c r="T155" s="72"/>
      <c r="U155" s="16"/>
      <c r="V155" s="16"/>
      <c r="W155" s="16"/>
      <c r="X155" s="72"/>
    </row>
    <row r="156" spans="1:24" ht="15.75" x14ac:dyDescent="0.25">
      <c r="A156" s="8">
        <v>152</v>
      </c>
      <c r="B156" s="13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6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O156" s="76"/>
      <c r="P156" s="76"/>
      <c r="Q156" s="76"/>
      <c r="R156" s="16"/>
      <c r="S156" s="56"/>
      <c r="T156" s="72"/>
      <c r="U156" s="16"/>
      <c r="V156" s="16"/>
      <c r="W156" s="16"/>
      <c r="X156" s="72"/>
    </row>
    <row r="157" spans="1:24" ht="15.75" x14ac:dyDescent="0.25">
      <c r="A157" s="8">
        <v>153</v>
      </c>
      <c r="B157" s="13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6</v>
      </c>
      <c r="G157" s="6">
        <v>3</v>
      </c>
      <c r="H157" s="6">
        <v>3</v>
      </c>
      <c r="I157" s="6">
        <v>2</v>
      </c>
      <c r="J157" s="6">
        <f t="shared" si="6"/>
        <v>14</v>
      </c>
      <c r="K157" s="10">
        <v>11439</v>
      </c>
      <c r="L157" s="57" t="s">
        <v>1109</v>
      </c>
      <c r="M157" s="7">
        <f t="shared" si="7"/>
        <v>122.38832065740013</v>
      </c>
      <c r="N157" s="6" t="str">
        <f t="shared" si="8"/>
        <v>Média</v>
      </c>
      <c r="O157" s="76"/>
      <c r="P157" s="76"/>
      <c r="Q157" s="76"/>
      <c r="R157" s="16"/>
      <c r="S157" s="56"/>
      <c r="T157" s="72"/>
      <c r="U157" s="16"/>
      <c r="V157" s="16"/>
      <c r="W157" s="16"/>
      <c r="X157" s="72"/>
    </row>
    <row r="158" spans="1:24" ht="15.75" x14ac:dyDescent="0.25">
      <c r="A158" s="8">
        <v>154</v>
      </c>
      <c r="B158" s="13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6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O158" s="72"/>
      <c r="P158" s="72"/>
      <c r="Q158" s="72"/>
      <c r="R158" s="16"/>
      <c r="S158" s="56"/>
      <c r="T158" s="72"/>
      <c r="U158" s="16"/>
      <c r="V158" s="16"/>
      <c r="W158" s="16"/>
      <c r="X158" s="72"/>
    </row>
    <row r="159" spans="1:24" ht="15.75" x14ac:dyDescent="0.25">
      <c r="A159" s="8">
        <v>155</v>
      </c>
      <c r="B159" s="13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1</v>
      </c>
      <c r="H159" s="6">
        <v>1</v>
      </c>
      <c r="I159" s="6">
        <v>0</v>
      </c>
      <c r="J159" s="6">
        <f t="shared" si="6"/>
        <v>2</v>
      </c>
      <c r="K159" s="10">
        <v>22257</v>
      </c>
      <c r="L159" s="57" t="s">
        <v>1109</v>
      </c>
      <c r="M159" s="7">
        <f t="shared" si="7"/>
        <v>8.9859370085815691</v>
      </c>
      <c r="N159" s="6" t="str">
        <f t="shared" si="8"/>
        <v>Baixa</v>
      </c>
      <c r="O159" s="63"/>
      <c r="P159" s="63"/>
      <c r="Q159" s="63"/>
      <c r="R159" s="16"/>
      <c r="S159" s="56"/>
      <c r="T159" s="72"/>
      <c r="U159" s="16"/>
      <c r="V159" s="16"/>
      <c r="W159" s="16"/>
      <c r="X159" s="72"/>
    </row>
    <row r="160" spans="1:24" ht="15.75" x14ac:dyDescent="0.25">
      <c r="A160" s="8">
        <v>156</v>
      </c>
      <c r="B160" s="13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31</v>
      </c>
      <c r="G160" s="6">
        <v>13</v>
      </c>
      <c r="H160" s="6">
        <v>5</v>
      </c>
      <c r="I160" s="6">
        <v>6</v>
      </c>
      <c r="J160" s="6">
        <f t="shared" si="6"/>
        <v>55</v>
      </c>
      <c r="K160" s="10">
        <v>30324</v>
      </c>
      <c r="L160" s="57" t="s">
        <v>1110</v>
      </c>
      <c r="M160" s="7">
        <f t="shared" si="7"/>
        <v>181.37448885371322</v>
      </c>
      <c r="N160" s="6" t="str">
        <f t="shared" si="8"/>
        <v>Média</v>
      </c>
      <c r="O160" s="72"/>
      <c r="P160" s="72"/>
      <c r="Q160" s="72"/>
      <c r="R160" s="16"/>
      <c r="S160" s="56"/>
      <c r="T160" s="72"/>
      <c r="U160" s="16"/>
      <c r="V160" s="16"/>
      <c r="W160" s="16"/>
      <c r="X160" s="72"/>
    </row>
    <row r="161" spans="1:24" ht="15.75" x14ac:dyDescent="0.25">
      <c r="A161" s="8">
        <v>157</v>
      </c>
      <c r="B161" s="13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6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O161" s="76"/>
      <c r="P161" s="76"/>
      <c r="Q161" s="76"/>
      <c r="R161" s="16"/>
      <c r="S161" s="56"/>
      <c r="T161" s="72"/>
      <c r="U161" s="16"/>
      <c r="V161" s="16"/>
      <c r="W161" s="16"/>
      <c r="X161" s="72"/>
    </row>
    <row r="162" spans="1:24" ht="15.75" x14ac:dyDescent="0.25">
      <c r="A162" s="8">
        <v>158</v>
      </c>
      <c r="B162" s="13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6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O162" s="75"/>
      <c r="P162" s="75"/>
      <c r="Q162" s="75"/>
      <c r="R162" s="16"/>
      <c r="S162" s="56"/>
      <c r="T162" s="72"/>
      <c r="U162" s="16"/>
      <c r="V162" s="16"/>
      <c r="W162" s="16"/>
      <c r="X162" s="72"/>
    </row>
    <row r="163" spans="1:24" ht="15.75" x14ac:dyDescent="0.25">
      <c r="A163" s="8">
        <v>159</v>
      </c>
      <c r="B163" s="13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1</v>
      </c>
      <c r="G163" s="6">
        <v>2</v>
      </c>
      <c r="H163" s="6">
        <v>1</v>
      </c>
      <c r="I163" s="6">
        <v>1</v>
      </c>
      <c r="J163" s="6">
        <f t="shared" si="6"/>
        <v>5</v>
      </c>
      <c r="K163" s="10">
        <v>9986</v>
      </c>
      <c r="L163" s="57" t="s">
        <v>1109</v>
      </c>
      <c r="M163" s="7">
        <f t="shared" si="7"/>
        <v>50.07009813739235</v>
      </c>
      <c r="N163" s="6" t="str">
        <f t="shared" si="8"/>
        <v>Baixa</v>
      </c>
      <c r="O163" s="58"/>
      <c r="P163" s="58"/>
      <c r="Q163" s="58"/>
      <c r="R163" s="16"/>
      <c r="S163" s="56"/>
      <c r="T163" s="72"/>
      <c r="U163" s="16"/>
      <c r="V163" s="16"/>
      <c r="W163" s="16"/>
      <c r="X163" s="72"/>
    </row>
    <row r="164" spans="1:24" ht="15.75" x14ac:dyDescent="0.25">
      <c r="A164" s="8">
        <v>160</v>
      </c>
      <c r="B164" s="13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6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O164" s="75"/>
      <c r="P164" s="75"/>
      <c r="Q164" s="75"/>
      <c r="R164" s="16"/>
      <c r="S164" s="56"/>
      <c r="T164" s="72"/>
      <c r="U164" s="16"/>
      <c r="V164" s="16"/>
      <c r="W164" s="16"/>
      <c r="X164" s="72"/>
    </row>
    <row r="165" spans="1:24" ht="15.75" x14ac:dyDescent="0.25">
      <c r="A165" s="8">
        <v>161</v>
      </c>
      <c r="B165" s="13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6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O165" s="58"/>
      <c r="P165" s="58"/>
      <c r="Q165" s="58"/>
      <c r="R165" s="16"/>
      <c r="S165" s="56"/>
      <c r="T165" s="72"/>
      <c r="U165" s="16"/>
      <c r="V165" s="16"/>
      <c r="W165" s="16"/>
      <c r="X165" s="72"/>
    </row>
    <row r="166" spans="1:24" ht="15.75" x14ac:dyDescent="0.25">
      <c r="A166" s="8">
        <v>162</v>
      </c>
      <c r="B166" s="13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6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O166" s="75"/>
      <c r="P166" s="75"/>
      <c r="Q166" s="75"/>
      <c r="R166" s="16"/>
      <c r="S166" s="56"/>
      <c r="T166" s="72"/>
      <c r="U166" s="16"/>
      <c r="V166" s="16"/>
      <c r="W166" s="16"/>
      <c r="X166" s="72"/>
    </row>
    <row r="167" spans="1:24" ht="15.75" x14ac:dyDescent="0.25">
      <c r="A167" s="8">
        <v>163</v>
      </c>
      <c r="B167" s="13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6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O167" s="76"/>
      <c r="P167" s="76"/>
      <c r="Q167" s="76"/>
      <c r="R167" s="16"/>
      <c r="S167" s="56"/>
      <c r="T167" s="72"/>
      <c r="U167" s="16"/>
      <c r="V167" s="16"/>
      <c r="W167" s="16"/>
      <c r="X167" s="72"/>
    </row>
    <row r="168" spans="1:24" ht="15.75" x14ac:dyDescent="0.25">
      <c r="A168" s="8">
        <v>164</v>
      </c>
      <c r="B168" s="13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6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O168" s="76"/>
      <c r="P168" s="76"/>
      <c r="Q168" s="76"/>
      <c r="R168" s="16"/>
      <c r="S168" s="56"/>
      <c r="T168" s="72"/>
      <c r="U168" s="16"/>
      <c r="V168" s="16"/>
      <c r="W168" s="16"/>
      <c r="X168" s="72"/>
    </row>
    <row r="169" spans="1:24" ht="15.75" x14ac:dyDescent="0.25">
      <c r="A169" s="8">
        <v>165</v>
      </c>
      <c r="B169" s="13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5</v>
      </c>
      <c r="G169" s="6">
        <v>6</v>
      </c>
      <c r="H169" s="6">
        <v>2</v>
      </c>
      <c r="I169" s="6">
        <v>8</v>
      </c>
      <c r="J169" s="6">
        <f t="shared" si="6"/>
        <v>21</v>
      </c>
      <c r="K169" s="10">
        <v>17739</v>
      </c>
      <c r="L169" s="57" t="s">
        <v>1109</v>
      </c>
      <c r="M169" s="7">
        <f t="shared" si="7"/>
        <v>118.38322340605446</v>
      </c>
      <c r="N169" s="6" t="str">
        <f t="shared" si="8"/>
        <v>Média</v>
      </c>
      <c r="O169" s="75"/>
      <c r="P169" s="75"/>
      <c r="Q169" s="75"/>
      <c r="R169" s="16"/>
      <c r="S169" s="56"/>
      <c r="T169" s="72"/>
      <c r="U169" s="16"/>
      <c r="V169" s="16"/>
      <c r="W169" s="16"/>
      <c r="X169" s="72"/>
    </row>
    <row r="170" spans="1:24" ht="15.75" x14ac:dyDescent="0.25">
      <c r="A170" s="8">
        <v>166</v>
      </c>
      <c r="B170" s="13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38</v>
      </c>
      <c r="G170" s="6">
        <v>31</v>
      </c>
      <c r="H170" s="6">
        <v>22</v>
      </c>
      <c r="I170" s="6">
        <v>11</v>
      </c>
      <c r="J170" s="6">
        <f t="shared" si="6"/>
        <v>102</v>
      </c>
      <c r="K170" s="10">
        <v>74691</v>
      </c>
      <c r="L170" s="57" t="s">
        <v>1111</v>
      </c>
      <c r="M170" s="7">
        <f t="shared" si="7"/>
        <v>136.56263806884363</v>
      </c>
      <c r="N170" s="6" t="str">
        <f t="shared" si="8"/>
        <v>Média</v>
      </c>
      <c r="O170" s="76"/>
      <c r="P170" s="76"/>
      <c r="Q170" s="76"/>
      <c r="R170" s="16"/>
      <c r="S170" s="56"/>
      <c r="T170" s="72"/>
      <c r="U170" s="16"/>
      <c r="V170" s="16"/>
      <c r="W170" s="16"/>
      <c r="X170" s="72"/>
    </row>
    <row r="171" spans="1:24" ht="15.75" x14ac:dyDescent="0.25">
      <c r="A171" s="8">
        <v>167</v>
      </c>
      <c r="B171" s="13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6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O171" s="73"/>
      <c r="P171" s="73"/>
      <c r="Q171" s="73"/>
      <c r="R171" s="16"/>
      <c r="S171" s="56"/>
      <c r="T171" s="72"/>
      <c r="U171" s="16"/>
      <c r="V171" s="16"/>
      <c r="W171" s="16"/>
      <c r="X171" s="72"/>
    </row>
    <row r="172" spans="1:24" ht="15.75" x14ac:dyDescent="0.25">
      <c r="A172" s="8">
        <v>168</v>
      </c>
      <c r="B172" s="13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6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O172" s="65"/>
      <c r="P172" s="65"/>
      <c r="Q172" s="65"/>
      <c r="R172" s="16"/>
      <c r="S172" s="56"/>
      <c r="T172" s="72"/>
      <c r="U172" s="16"/>
      <c r="V172" s="16"/>
      <c r="W172" s="16"/>
      <c r="X172" s="72"/>
    </row>
    <row r="173" spans="1:24" ht="15.75" x14ac:dyDescent="0.25">
      <c r="A173" s="8">
        <v>169</v>
      </c>
      <c r="B173" s="13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3</v>
      </c>
      <c r="I173" s="6">
        <v>2</v>
      </c>
      <c r="J173" s="6">
        <f t="shared" si="6"/>
        <v>5</v>
      </c>
      <c r="K173" s="10">
        <v>6366</v>
      </c>
      <c r="L173" s="57" t="s">
        <v>1109</v>
      </c>
      <c r="M173" s="7">
        <f t="shared" si="7"/>
        <v>78.542255733584668</v>
      </c>
      <c r="N173" s="6" t="str">
        <f t="shared" si="8"/>
        <v>Baixa</v>
      </c>
      <c r="O173" s="73"/>
      <c r="P173" s="73"/>
      <c r="Q173" s="73"/>
      <c r="R173" s="16"/>
      <c r="S173" s="56"/>
      <c r="T173" s="72"/>
      <c r="U173" s="16"/>
      <c r="V173" s="16"/>
      <c r="W173" s="16"/>
      <c r="X173" s="72"/>
    </row>
    <row r="174" spans="1:24" ht="15.75" x14ac:dyDescent="0.25">
      <c r="A174" s="8">
        <v>170</v>
      </c>
      <c r="B174" s="13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1</v>
      </c>
      <c r="G174" s="6">
        <v>0</v>
      </c>
      <c r="H174" s="6">
        <v>0</v>
      </c>
      <c r="I174" s="6">
        <v>0</v>
      </c>
      <c r="J174" s="6">
        <f t="shared" si="6"/>
        <v>1</v>
      </c>
      <c r="K174" s="10">
        <v>5008</v>
      </c>
      <c r="L174" s="57" t="s">
        <v>1109</v>
      </c>
      <c r="M174" s="7">
        <f t="shared" si="7"/>
        <v>19.968051118210862</v>
      </c>
      <c r="N174" s="6" t="str">
        <f t="shared" si="8"/>
        <v>Baixa</v>
      </c>
      <c r="O174" s="9"/>
      <c r="P174" s="9"/>
      <c r="Q174" s="9"/>
      <c r="R174" s="16"/>
      <c r="S174" s="56"/>
      <c r="T174" s="72"/>
      <c r="U174" s="16"/>
      <c r="V174" s="16"/>
      <c r="W174" s="16"/>
      <c r="X174" s="72"/>
    </row>
    <row r="175" spans="1:24" ht="15.75" x14ac:dyDescent="0.25">
      <c r="A175" s="8">
        <v>171</v>
      </c>
      <c r="B175" s="13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8</v>
      </c>
      <c r="G175" s="6">
        <v>5</v>
      </c>
      <c r="H175" s="6">
        <v>2</v>
      </c>
      <c r="I175" s="6">
        <v>1</v>
      </c>
      <c r="J175" s="6">
        <f t="shared" si="6"/>
        <v>16</v>
      </c>
      <c r="K175" s="10">
        <v>21703</v>
      </c>
      <c r="L175" s="57" t="s">
        <v>1109</v>
      </c>
      <c r="M175" s="7">
        <f t="shared" si="7"/>
        <v>73.722526839607426</v>
      </c>
      <c r="N175" s="6" t="str">
        <f t="shared" si="8"/>
        <v>Baixa</v>
      </c>
      <c r="O175" s="72"/>
      <c r="P175" s="72"/>
      <c r="Q175" s="72"/>
      <c r="R175" s="16"/>
      <c r="S175" s="56"/>
      <c r="T175" s="72"/>
      <c r="U175" s="16"/>
      <c r="V175" s="16"/>
      <c r="W175" s="16"/>
      <c r="X175" s="72"/>
    </row>
    <row r="176" spans="1:24" ht="15.75" x14ac:dyDescent="0.25">
      <c r="A176" s="8">
        <v>172</v>
      </c>
      <c r="B176" s="13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6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T176" s="72"/>
      <c r="U176" s="16"/>
      <c r="V176" s="16"/>
      <c r="W176" s="16"/>
      <c r="X176" s="72"/>
    </row>
    <row r="177" spans="1:24" ht="15.75" x14ac:dyDescent="0.25">
      <c r="A177" s="8">
        <v>173</v>
      </c>
      <c r="B177" s="13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1</v>
      </c>
      <c r="G177" s="6">
        <v>3</v>
      </c>
      <c r="H177" s="6">
        <v>0</v>
      </c>
      <c r="I177" s="6">
        <v>1</v>
      </c>
      <c r="J177" s="6">
        <f t="shared" si="6"/>
        <v>5</v>
      </c>
      <c r="K177" s="10">
        <v>7017</v>
      </c>
      <c r="L177" s="57" t="s">
        <v>1109</v>
      </c>
      <c r="M177" s="7">
        <f t="shared" si="7"/>
        <v>71.255522302978477</v>
      </c>
      <c r="N177" s="6" t="str">
        <f t="shared" si="8"/>
        <v>Baixa</v>
      </c>
      <c r="O177" s="76"/>
      <c r="P177" s="76"/>
      <c r="Q177" s="76"/>
      <c r="R177" s="16"/>
      <c r="S177" s="56"/>
      <c r="T177" s="72"/>
      <c r="U177" s="16"/>
      <c r="V177" s="16"/>
      <c r="W177" s="16"/>
      <c r="X177" s="72"/>
    </row>
    <row r="178" spans="1:24" ht="15.75" x14ac:dyDescent="0.25">
      <c r="A178" s="8">
        <v>174</v>
      </c>
      <c r="B178" s="13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15</v>
      </c>
      <c r="G178" s="6">
        <v>4</v>
      </c>
      <c r="H178" s="6">
        <v>4</v>
      </c>
      <c r="I178" s="6">
        <v>4</v>
      </c>
      <c r="J178" s="6">
        <f t="shared" si="6"/>
        <v>27</v>
      </c>
      <c r="K178" s="10">
        <v>10425</v>
      </c>
      <c r="L178" s="57" t="s">
        <v>1109</v>
      </c>
      <c r="M178" s="7">
        <f t="shared" si="7"/>
        <v>258.99280575539569</v>
      </c>
      <c r="N178" s="6" t="str">
        <f t="shared" si="8"/>
        <v>Média</v>
      </c>
      <c r="O178" s="73"/>
      <c r="P178" s="73"/>
      <c r="Q178" s="73"/>
      <c r="R178" s="16"/>
      <c r="S178" s="56"/>
      <c r="T178" s="72"/>
      <c r="U178" s="16"/>
      <c r="V178" s="16"/>
      <c r="W178" s="16"/>
      <c r="X178" s="72"/>
    </row>
    <row r="179" spans="1:24" ht="15.75" x14ac:dyDescent="0.25">
      <c r="A179" s="8">
        <v>175</v>
      </c>
      <c r="B179" s="13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6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O179" s="58"/>
      <c r="P179" s="58"/>
      <c r="Q179" s="58"/>
      <c r="R179" s="16"/>
      <c r="S179" s="56"/>
      <c r="T179" s="72"/>
      <c r="U179" s="16"/>
      <c r="V179" s="16"/>
      <c r="W179" s="16"/>
      <c r="X179" s="72"/>
    </row>
    <row r="180" spans="1:24" ht="15.75" x14ac:dyDescent="0.25">
      <c r="A180" s="8">
        <v>176</v>
      </c>
      <c r="B180" s="13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6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O180" s="63"/>
      <c r="P180" s="63"/>
      <c r="Q180" s="63"/>
      <c r="R180" s="16"/>
      <c r="S180" s="56"/>
      <c r="T180" s="72"/>
      <c r="U180" s="16"/>
      <c r="V180" s="16"/>
      <c r="W180" s="16"/>
      <c r="X180" s="72"/>
    </row>
    <row r="181" spans="1:24" ht="15.75" x14ac:dyDescent="0.25">
      <c r="A181" s="8">
        <v>177</v>
      </c>
      <c r="B181" s="13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5</v>
      </c>
      <c r="G181" s="6">
        <v>4</v>
      </c>
      <c r="H181" s="6">
        <v>4</v>
      </c>
      <c r="I181" s="6">
        <v>6</v>
      </c>
      <c r="J181" s="6">
        <f t="shared" si="6"/>
        <v>19</v>
      </c>
      <c r="K181" s="10">
        <v>15368</v>
      </c>
      <c r="L181" s="57" t="s">
        <v>1109</v>
      </c>
      <c r="M181" s="7">
        <f t="shared" si="7"/>
        <v>123.63352420614264</v>
      </c>
      <c r="N181" s="6" t="str">
        <f t="shared" si="8"/>
        <v>Média</v>
      </c>
      <c r="O181" s="73"/>
      <c r="P181" s="73"/>
      <c r="Q181" s="73"/>
      <c r="R181" s="16"/>
      <c r="S181" s="56"/>
      <c r="T181" s="72"/>
      <c r="U181" s="16"/>
      <c r="V181" s="16"/>
      <c r="W181" s="16"/>
      <c r="X181" s="72"/>
    </row>
    <row r="182" spans="1:24" ht="15.75" x14ac:dyDescent="0.25">
      <c r="A182" s="8">
        <v>178</v>
      </c>
      <c r="B182" s="13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9</v>
      </c>
      <c r="G182" s="6">
        <v>13</v>
      </c>
      <c r="H182" s="6">
        <v>7</v>
      </c>
      <c r="I182" s="6">
        <v>1</v>
      </c>
      <c r="J182" s="6">
        <f t="shared" si="6"/>
        <v>30</v>
      </c>
      <c r="K182" s="10">
        <v>13397</v>
      </c>
      <c r="L182" s="57" t="s">
        <v>1109</v>
      </c>
      <c r="M182" s="7">
        <f t="shared" si="7"/>
        <v>223.93073076061805</v>
      </c>
      <c r="N182" s="6" t="str">
        <f t="shared" si="8"/>
        <v>Média</v>
      </c>
      <c r="O182" s="9"/>
      <c r="P182" s="9"/>
      <c r="Q182" s="9"/>
      <c r="R182" s="16"/>
      <c r="S182" s="56"/>
      <c r="T182" s="72"/>
      <c r="U182" s="16"/>
      <c r="V182" s="16"/>
      <c r="W182" s="16"/>
      <c r="X182" s="72"/>
    </row>
    <row r="183" spans="1:24" ht="15.75" x14ac:dyDescent="0.25">
      <c r="A183" s="8">
        <v>179</v>
      </c>
      <c r="B183" s="13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6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O183" s="59"/>
      <c r="P183" s="59"/>
      <c r="Q183" s="59"/>
      <c r="R183" s="16"/>
      <c r="S183" s="56"/>
      <c r="T183" s="72"/>
      <c r="U183" s="16"/>
      <c r="V183" s="16"/>
      <c r="W183" s="16"/>
      <c r="X183" s="72"/>
    </row>
    <row r="184" spans="1:24" ht="15.75" x14ac:dyDescent="0.25">
      <c r="A184" s="8">
        <v>180</v>
      </c>
      <c r="B184" s="13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6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O184" s="76"/>
      <c r="P184" s="76"/>
      <c r="Q184" s="76"/>
      <c r="R184" s="16"/>
      <c r="S184" s="56"/>
      <c r="T184" s="72"/>
      <c r="U184" s="16"/>
      <c r="V184" s="16"/>
      <c r="W184" s="16"/>
      <c r="X184" s="72"/>
    </row>
    <row r="185" spans="1:24" ht="15.75" x14ac:dyDescent="0.25">
      <c r="A185" s="8">
        <v>181</v>
      </c>
      <c r="B185" s="13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1</v>
      </c>
      <c r="G185" s="6">
        <v>0</v>
      </c>
      <c r="H185" s="6">
        <v>0</v>
      </c>
      <c r="I185" s="6">
        <v>0</v>
      </c>
      <c r="J185" s="6">
        <f t="shared" si="6"/>
        <v>1</v>
      </c>
      <c r="K185" s="10">
        <v>4810</v>
      </c>
      <c r="L185" s="57" t="s">
        <v>1109</v>
      </c>
      <c r="M185" s="7">
        <f t="shared" si="7"/>
        <v>20.79002079002079</v>
      </c>
      <c r="N185" s="6" t="str">
        <f t="shared" si="8"/>
        <v>Baixa</v>
      </c>
      <c r="O185" s="9"/>
      <c r="P185" s="9"/>
      <c r="Q185" s="9"/>
      <c r="R185" s="16"/>
      <c r="S185" s="56"/>
      <c r="T185" s="72"/>
      <c r="U185" s="16"/>
      <c r="V185" s="16"/>
      <c r="W185" s="16"/>
      <c r="X185" s="72"/>
    </row>
    <row r="186" spans="1:24" ht="15.75" x14ac:dyDescent="0.25">
      <c r="A186" s="8">
        <v>182</v>
      </c>
      <c r="B186" s="13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6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O186" s="59"/>
      <c r="P186" s="59"/>
      <c r="Q186" s="59"/>
      <c r="R186" s="16"/>
      <c r="S186" s="56"/>
      <c r="T186" s="72"/>
      <c r="U186" s="16"/>
      <c r="V186" s="16"/>
      <c r="W186" s="16"/>
      <c r="X186" s="72"/>
    </row>
    <row r="187" spans="1:24" ht="15.75" x14ac:dyDescent="0.25">
      <c r="A187" s="8">
        <v>183</v>
      </c>
      <c r="B187" s="13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0</v>
      </c>
      <c r="I187" s="6">
        <v>0</v>
      </c>
      <c r="J187" s="6">
        <f t="shared" si="6"/>
        <v>0</v>
      </c>
      <c r="K187" s="10">
        <v>28366</v>
      </c>
      <c r="L187" s="57" t="s">
        <v>1110</v>
      </c>
      <c r="M187" s="7">
        <f t="shared" si="7"/>
        <v>0</v>
      </c>
      <c r="N187" s="6" t="str">
        <f t="shared" si="8"/>
        <v>Silencioso</v>
      </c>
      <c r="O187" s="72"/>
      <c r="P187" s="72"/>
      <c r="Q187" s="72"/>
      <c r="R187" s="16"/>
      <c r="S187" s="56"/>
      <c r="T187" s="72"/>
      <c r="U187" s="16"/>
      <c r="V187" s="16"/>
      <c r="W187" s="16"/>
      <c r="X187" s="72"/>
    </row>
    <row r="188" spans="1:24" ht="15.75" x14ac:dyDescent="0.25">
      <c r="A188" s="8">
        <v>184</v>
      </c>
      <c r="B188" s="13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6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O188" s="61"/>
      <c r="P188" s="61"/>
      <c r="Q188" s="61"/>
      <c r="R188" s="16"/>
      <c r="S188" s="56"/>
      <c r="T188" s="72"/>
      <c r="U188" s="16"/>
      <c r="V188" s="16"/>
      <c r="W188" s="16"/>
      <c r="X188" s="72"/>
    </row>
    <row r="189" spans="1:24" ht="15.75" x14ac:dyDescent="0.25">
      <c r="A189" s="8">
        <v>185</v>
      </c>
      <c r="B189" s="13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6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O189" s="72"/>
      <c r="P189" s="72"/>
      <c r="Q189" s="72"/>
      <c r="R189" s="16"/>
      <c r="S189" s="56"/>
      <c r="T189" s="72"/>
      <c r="U189" s="16"/>
      <c r="V189" s="16"/>
      <c r="W189" s="16"/>
      <c r="X189" s="72"/>
    </row>
    <row r="190" spans="1:24" ht="15.75" x14ac:dyDescent="0.25">
      <c r="A190" s="8">
        <v>186</v>
      </c>
      <c r="B190" s="13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2</v>
      </c>
      <c r="G190" s="6">
        <v>5</v>
      </c>
      <c r="H190" s="6">
        <v>0</v>
      </c>
      <c r="I190" s="6">
        <v>0</v>
      </c>
      <c r="J190" s="6">
        <f t="shared" si="6"/>
        <v>7</v>
      </c>
      <c r="K190" s="10">
        <v>3103</v>
      </c>
      <c r="L190" s="57" t="s">
        <v>1109</v>
      </c>
      <c r="M190" s="7">
        <f t="shared" si="7"/>
        <v>225.58814050918468</v>
      </c>
      <c r="N190" s="6" t="str">
        <f t="shared" si="8"/>
        <v>Média</v>
      </c>
      <c r="O190" s="55"/>
      <c r="P190" s="55"/>
      <c r="Q190" s="55"/>
      <c r="R190" s="16"/>
      <c r="S190" s="56"/>
      <c r="T190" s="72"/>
      <c r="U190" s="16"/>
      <c r="V190" s="16"/>
      <c r="W190" s="16"/>
      <c r="X190" s="72"/>
    </row>
    <row r="191" spans="1:24" ht="15.75" x14ac:dyDescent="0.25">
      <c r="A191" s="8">
        <v>187</v>
      </c>
      <c r="B191" s="13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6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O191" s="76"/>
      <c r="P191" s="76"/>
      <c r="Q191" s="76"/>
      <c r="R191" s="16"/>
      <c r="S191" s="56"/>
      <c r="T191" s="72"/>
      <c r="U191" s="16"/>
      <c r="V191" s="16"/>
      <c r="W191" s="16"/>
      <c r="X191" s="72"/>
    </row>
    <row r="192" spans="1:24" ht="15.75" x14ac:dyDescent="0.25">
      <c r="A192" s="8">
        <v>188</v>
      </c>
      <c r="B192" s="13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6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O192" s="72"/>
      <c r="P192" s="72"/>
      <c r="Q192" s="72"/>
      <c r="R192" s="16"/>
      <c r="S192" s="56"/>
      <c r="T192" s="72"/>
      <c r="U192" s="16"/>
      <c r="V192" s="16"/>
      <c r="W192" s="16"/>
      <c r="X192" s="72"/>
    </row>
    <row r="193" spans="1:24" ht="15.75" x14ac:dyDescent="0.25">
      <c r="A193" s="8">
        <v>189</v>
      </c>
      <c r="B193" s="13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6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O193" s="76"/>
      <c r="P193" s="76"/>
      <c r="Q193" s="76"/>
      <c r="R193" s="16"/>
      <c r="S193" s="56"/>
      <c r="T193" s="72"/>
      <c r="U193" s="16"/>
      <c r="V193" s="16"/>
      <c r="W193" s="16"/>
      <c r="X193" s="72"/>
    </row>
    <row r="194" spans="1:24" ht="15.75" x14ac:dyDescent="0.25">
      <c r="A194" s="8">
        <v>190</v>
      </c>
      <c r="B194" s="13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3</v>
      </c>
      <c r="G194" s="6">
        <v>2</v>
      </c>
      <c r="H194" s="6">
        <v>1</v>
      </c>
      <c r="I194" s="6">
        <v>1</v>
      </c>
      <c r="J194" s="6">
        <f t="shared" si="6"/>
        <v>7</v>
      </c>
      <c r="K194" s="10">
        <v>27425</v>
      </c>
      <c r="L194" s="57" t="s">
        <v>1110</v>
      </c>
      <c r="M194" s="7">
        <f t="shared" si="7"/>
        <v>25.52415679124886</v>
      </c>
      <c r="N194" s="6" t="str">
        <f t="shared" si="8"/>
        <v>Baixa</v>
      </c>
      <c r="O194" s="64"/>
      <c r="P194" s="64"/>
      <c r="Q194" s="64"/>
      <c r="R194" s="16"/>
      <c r="S194" s="56"/>
      <c r="T194" s="72"/>
      <c r="U194" s="16"/>
      <c r="V194" s="16"/>
      <c r="W194" s="16"/>
      <c r="X194" s="72"/>
    </row>
    <row r="195" spans="1:24" ht="15.75" x14ac:dyDescent="0.25">
      <c r="A195" s="8">
        <v>191</v>
      </c>
      <c r="B195" s="13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6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O195" s="73"/>
      <c r="P195" s="73"/>
      <c r="Q195" s="73"/>
      <c r="R195" s="16"/>
      <c r="S195" s="56"/>
      <c r="T195" s="72"/>
      <c r="U195" s="16"/>
      <c r="V195" s="16"/>
      <c r="W195" s="16"/>
      <c r="X195" s="72"/>
    </row>
    <row r="196" spans="1:24" ht="15.75" x14ac:dyDescent="0.25">
      <c r="A196" s="8">
        <v>192</v>
      </c>
      <c r="B196" s="13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6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O196" s="76"/>
      <c r="P196" s="76"/>
      <c r="Q196" s="76"/>
      <c r="R196" s="16"/>
      <c r="S196" s="56"/>
      <c r="T196" s="72"/>
      <c r="U196" s="16"/>
      <c r="V196" s="16"/>
      <c r="W196" s="16"/>
      <c r="X196" s="72"/>
    </row>
    <row r="197" spans="1:24" ht="15.75" x14ac:dyDescent="0.25">
      <c r="A197" s="8">
        <v>193</v>
      </c>
      <c r="B197" s="13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1</v>
      </c>
      <c r="G197" s="6">
        <v>1</v>
      </c>
      <c r="H197" s="6">
        <v>0</v>
      </c>
      <c r="I197" s="6">
        <v>0</v>
      </c>
      <c r="J197" s="6">
        <f t="shared" ref="J197:J260" si="9">SUM(F197:I197)</f>
        <v>2</v>
      </c>
      <c r="K197" s="10">
        <v>17641</v>
      </c>
      <c r="L197" s="57" t="s">
        <v>1109</v>
      </c>
      <c r="M197" s="7">
        <f t="shared" ref="M197:M260" si="10">(J197/K197)*100000</f>
        <v>11.337225780851425</v>
      </c>
      <c r="N197" s="6" t="str">
        <f t="shared" si="8"/>
        <v>Baixa</v>
      </c>
      <c r="O197" s="75"/>
      <c r="P197" s="75"/>
      <c r="Q197" s="75"/>
      <c r="R197" s="16"/>
      <c r="S197" s="56"/>
      <c r="T197" s="72"/>
      <c r="U197" s="16"/>
      <c r="V197" s="16"/>
      <c r="W197" s="16"/>
      <c r="X197" s="72"/>
    </row>
    <row r="198" spans="1:24" ht="15.75" x14ac:dyDescent="0.25">
      <c r="A198" s="8">
        <v>194</v>
      </c>
      <c r="B198" s="13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4</v>
      </c>
      <c r="G198" s="6">
        <v>1</v>
      </c>
      <c r="H198" s="6">
        <v>1</v>
      </c>
      <c r="I198" s="6">
        <v>2</v>
      </c>
      <c r="J198" s="6">
        <f t="shared" si="9"/>
        <v>8</v>
      </c>
      <c r="K198" s="10">
        <v>5480</v>
      </c>
      <c r="L198" s="57" t="s">
        <v>1109</v>
      </c>
      <c r="M198" s="7">
        <f t="shared" si="10"/>
        <v>145.98540145985402</v>
      </c>
      <c r="N198" s="6" t="str">
        <f t="shared" ref="N198:N261" si="11">IF(M198=0,"Silencioso",IF(AND(M198&gt;0,M198&lt;100),"Baixa",IF(AND(M198&gt;=100,M198&lt;300),"Média",IF(AND(M198&gt;=300,M198&lt;500),"Alta",IF(M198&gt;=500,"Muito Alta","Avaliar")))))</f>
        <v>Média</v>
      </c>
      <c r="O198" s="72"/>
      <c r="P198" s="72"/>
      <c r="Q198" s="72"/>
      <c r="R198" s="16"/>
      <c r="S198" s="56"/>
      <c r="T198" s="72"/>
      <c r="U198" s="16"/>
      <c r="V198" s="16"/>
      <c r="W198" s="16"/>
      <c r="X198" s="72"/>
    </row>
    <row r="199" spans="1:24" ht="15.75" x14ac:dyDescent="0.25">
      <c r="A199" s="8">
        <v>195</v>
      </c>
      <c r="B199" s="13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6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O199" s="72"/>
      <c r="P199" s="72"/>
      <c r="Q199" s="72"/>
      <c r="R199" s="16"/>
      <c r="S199" s="56"/>
      <c r="T199" s="72"/>
      <c r="U199" s="16"/>
      <c r="V199" s="16"/>
      <c r="W199" s="16"/>
      <c r="X199" s="72"/>
    </row>
    <row r="200" spans="1:24" ht="15.75" x14ac:dyDescent="0.25">
      <c r="A200" s="8">
        <v>196</v>
      </c>
      <c r="B200" s="13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1</v>
      </c>
      <c r="G200" s="6">
        <v>3</v>
      </c>
      <c r="H200" s="6">
        <v>1</v>
      </c>
      <c r="I200" s="6">
        <v>0</v>
      </c>
      <c r="J200" s="6">
        <f t="shared" si="9"/>
        <v>5</v>
      </c>
      <c r="K200" s="10">
        <v>11525</v>
      </c>
      <c r="L200" s="57" t="s">
        <v>1109</v>
      </c>
      <c r="M200" s="7">
        <f t="shared" si="10"/>
        <v>43.38394793926247</v>
      </c>
      <c r="N200" s="6" t="str">
        <f t="shared" si="11"/>
        <v>Baixa</v>
      </c>
      <c r="O200" s="76"/>
      <c r="P200" s="76"/>
      <c r="Q200" s="76"/>
      <c r="R200" s="16"/>
      <c r="S200" s="56"/>
      <c r="T200" s="72"/>
      <c r="U200" s="16"/>
      <c r="V200" s="16"/>
      <c r="W200" s="16"/>
      <c r="X200" s="72"/>
    </row>
    <row r="201" spans="1:24" ht="15.75" x14ac:dyDescent="0.25">
      <c r="A201" s="8">
        <v>197</v>
      </c>
      <c r="B201" s="13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6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T201" s="72"/>
      <c r="U201" s="16"/>
      <c r="V201" s="16"/>
      <c r="W201" s="16"/>
      <c r="X201" s="72"/>
    </row>
    <row r="202" spans="1:24" ht="15.75" x14ac:dyDescent="0.25">
      <c r="A202" s="8">
        <v>198</v>
      </c>
      <c r="B202" s="13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6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O202" s="72"/>
      <c r="P202" s="72"/>
      <c r="Q202" s="72"/>
      <c r="R202" s="16"/>
      <c r="S202" s="56"/>
      <c r="T202" s="72"/>
      <c r="U202" s="16"/>
      <c r="V202" s="16"/>
      <c r="W202" s="16"/>
      <c r="X202" s="72"/>
    </row>
    <row r="203" spans="1:24" ht="15.75" x14ac:dyDescent="0.25">
      <c r="A203" s="8">
        <v>199</v>
      </c>
      <c r="B203" s="13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6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O203" s="55"/>
      <c r="P203" s="55"/>
      <c r="Q203" s="55"/>
      <c r="R203" s="16"/>
      <c r="S203" s="56"/>
      <c r="T203" s="72"/>
      <c r="U203" s="16"/>
      <c r="V203" s="16"/>
      <c r="W203" s="16"/>
      <c r="X203" s="72"/>
    </row>
    <row r="204" spans="1:24" ht="15.75" x14ac:dyDescent="0.25">
      <c r="A204" s="8">
        <v>200</v>
      </c>
      <c r="B204" s="13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0</v>
      </c>
      <c r="G204" s="6">
        <v>1</v>
      </c>
      <c r="H204" s="6">
        <v>4</v>
      </c>
      <c r="I204" s="6">
        <v>0</v>
      </c>
      <c r="J204" s="6">
        <f t="shared" si="9"/>
        <v>5</v>
      </c>
      <c r="K204" s="10">
        <v>54196</v>
      </c>
      <c r="L204" s="57" t="s">
        <v>1110</v>
      </c>
      <c r="M204" s="7">
        <f t="shared" si="10"/>
        <v>9.2257731197874371</v>
      </c>
      <c r="N204" s="6" t="str">
        <f t="shared" si="11"/>
        <v>Baixa</v>
      </c>
      <c r="O204" s="65"/>
      <c r="P204" s="65"/>
      <c r="Q204" s="65"/>
      <c r="R204" s="16"/>
      <c r="S204" s="56"/>
      <c r="T204" s="72"/>
      <c r="U204" s="16"/>
      <c r="V204" s="16"/>
      <c r="W204" s="16"/>
      <c r="X204" s="72"/>
    </row>
    <row r="205" spans="1:24" ht="15.75" x14ac:dyDescent="0.25">
      <c r="A205" s="8">
        <v>201</v>
      </c>
      <c r="B205" s="13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6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O205" s="76"/>
      <c r="P205" s="76"/>
      <c r="Q205" s="76"/>
      <c r="R205" s="16"/>
      <c r="S205" s="56"/>
      <c r="T205" s="72"/>
      <c r="U205" s="16"/>
      <c r="V205" s="16"/>
      <c r="W205" s="16"/>
      <c r="X205" s="72"/>
    </row>
    <row r="206" spans="1:24" ht="15.75" x14ac:dyDescent="0.25">
      <c r="A206" s="8">
        <v>202</v>
      </c>
      <c r="B206" s="13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2</v>
      </c>
      <c r="G206" s="6">
        <v>0</v>
      </c>
      <c r="H206" s="6">
        <v>1</v>
      </c>
      <c r="I206" s="6">
        <v>1</v>
      </c>
      <c r="J206" s="6">
        <f t="shared" si="9"/>
        <v>4</v>
      </c>
      <c r="K206" s="10">
        <v>6908</v>
      </c>
      <c r="L206" s="57" t="s">
        <v>1109</v>
      </c>
      <c r="M206" s="7">
        <f t="shared" si="10"/>
        <v>57.903879559930509</v>
      </c>
      <c r="N206" s="6" t="str">
        <f t="shared" si="11"/>
        <v>Baixa</v>
      </c>
      <c r="O206" s="9"/>
      <c r="P206" s="9"/>
      <c r="Q206" s="9"/>
      <c r="R206" s="16"/>
      <c r="S206" s="56"/>
      <c r="T206" s="72"/>
      <c r="U206" s="16"/>
      <c r="V206" s="16"/>
      <c r="W206" s="16"/>
      <c r="X206" s="72"/>
    </row>
    <row r="207" spans="1:24" ht="15.75" x14ac:dyDescent="0.25">
      <c r="A207" s="8">
        <v>203</v>
      </c>
      <c r="B207" s="13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6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O207" s="65"/>
      <c r="P207" s="65"/>
      <c r="Q207" s="65"/>
      <c r="R207" s="16"/>
      <c r="S207" s="56"/>
      <c r="T207" s="72"/>
      <c r="U207" s="16"/>
      <c r="V207" s="16"/>
      <c r="W207" s="16"/>
      <c r="X207" s="72"/>
    </row>
    <row r="208" spans="1:24" ht="15.75" x14ac:dyDescent="0.25">
      <c r="A208" s="8">
        <v>204</v>
      </c>
      <c r="B208" s="13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6</v>
      </c>
      <c r="G208" s="6">
        <v>3</v>
      </c>
      <c r="H208" s="6">
        <v>5</v>
      </c>
      <c r="I208" s="6">
        <v>1</v>
      </c>
      <c r="J208" s="6">
        <f t="shared" si="9"/>
        <v>15</v>
      </c>
      <c r="K208" s="10">
        <v>22892</v>
      </c>
      <c r="L208" s="57" t="s">
        <v>1109</v>
      </c>
      <c r="M208" s="7">
        <f t="shared" si="10"/>
        <v>65.525074261750831</v>
      </c>
      <c r="N208" s="6" t="str">
        <f t="shared" si="11"/>
        <v>Baixa</v>
      </c>
      <c r="O208" s="65"/>
      <c r="P208" s="65"/>
      <c r="Q208" s="65"/>
      <c r="R208" s="16"/>
      <c r="S208" s="56"/>
      <c r="T208" s="72"/>
      <c r="U208" s="16"/>
      <c r="V208" s="16"/>
      <c r="W208" s="16"/>
      <c r="X208" s="72"/>
    </row>
    <row r="209" spans="1:24" ht="15.75" x14ac:dyDescent="0.25">
      <c r="A209" s="8">
        <v>205</v>
      </c>
      <c r="B209" s="13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6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O209" s="65"/>
      <c r="P209" s="65"/>
      <c r="Q209" s="65"/>
      <c r="R209" s="16"/>
      <c r="S209" s="56"/>
      <c r="T209" s="72"/>
      <c r="U209" s="16"/>
      <c r="V209" s="16"/>
      <c r="W209" s="16"/>
      <c r="X209" s="72"/>
    </row>
    <row r="210" spans="1:24" ht="15.75" x14ac:dyDescent="0.25">
      <c r="A210" s="8">
        <v>206</v>
      </c>
      <c r="B210" s="13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51</v>
      </c>
      <c r="G210" s="6">
        <v>39</v>
      </c>
      <c r="H210" s="6">
        <v>64</v>
      </c>
      <c r="I210" s="6">
        <v>54</v>
      </c>
      <c r="J210" s="6">
        <f t="shared" si="9"/>
        <v>208</v>
      </c>
      <c r="K210" s="10">
        <v>659070</v>
      </c>
      <c r="L210" s="57" t="s">
        <v>1113</v>
      </c>
      <c r="M210" s="7">
        <f t="shared" si="10"/>
        <v>31.559621891453112</v>
      </c>
      <c r="N210" s="6" t="str">
        <f t="shared" si="11"/>
        <v>Baixa</v>
      </c>
      <c r="O210" s="76"/>
      <c r="P210" s="76"/>
      <c r="Q210" s="76"/>
      <c r="R210" s="16"/>
      <c r="S210" s="56"/>
      <c r="T210" s="72"/>
      <c r="U210" s="16"/>
      <c r="V210" s="16"/>
      <c r="W210" s="16"/>
      <c r="X210" s="72"/>
    </row>
    <row r="211" spans="1:24" ht="15.75" x14ac:dyDescent="0.25">
      <c r="A211" s="8">
        <v>207</v>
      </c>
      <c r="B211" s="13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6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O211" s="72"/>
      <c r="P211" s="72"/>
      <c r="Q211" s="72"/>
      <c r="R211" s="16"/>
      <c r="S211" s="56"/>
      <c r="T211" s="72"/>
      <c r="U211" s="16"/>
      <c r="V211" s="16"/>
      <c r="W211" s="16"/>
      <c r="X211" s="72"/>
    </row>
    <row r="212" spans="1:24" ht="15.75" x14ac:dyDescent="0.25">
      <c r="A212" s="8">
        <v>208</v>
      </c>
      <c r="B212" s="13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2</v>
      </c>
      <c r="G212" s="6">
        <v>0</v>
      </c>
      <c r="H212" s="6">
        <v>0</v>
      </c>
      <c r="I212" s="6">
        <v>0</v>
      </c>
      <c r="J212" s="6">
        <f t="shared" si="9"/>
        <v>2</v>
      </c>
      <c r="K212" s="10">
        <v>26592</v>
      </c>
      <c r="L212" s="57" t="s">
        <v>1110</v>
      </c>
      <c r="M212" s="7">
        <f t="shared" si="10"/>
        <v>7.521058965102287</v>
      </c>
      <c r="N212" s="6" t="str">
        <f t="shared" si="11"/>
        <v>Baixa</v>
      </c>
      <c r="O212" s="73"/>
      <c r="P212" s="73"/>
      <c r="Q212" s="73"/>
      <c r="R212" s="16"/>
      <c r="S212" s="56"/>
      <c r="T212" s="72"/>
      <c r="U212" s="16"/>
      <c r="V212" s="16"/>
      <c r="W212" s="16"/>
      <c r="X212" s="72"/>
    </row>
    <row r="213" spans="1:24" ht="15.75" x14ac:dyDescent="0.25">
      <c r="A213" s="8">
        <v>209</v>
      </c>
      <c r="B213" s="13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1</v>
      </c>
      <c r="H213" s="6">
        <v>3</v>
      </c>
      <c r="I213" s="6">
        <v>2</v>
      </c>
      <c r="J213" s="6">
        <f t="shared" si="9"/>
        <v>6</v>
      </c>
      <c r="K213" s="10">
        <v>8883</v>
      </c>
      <c r="L213" s="57" t="s">
        <v>1109</v>
      </c>
      <c r="M213" s="7">
        <f t="shared" si="10"/>
        <v>67.544748395812235</v>
      </c>
      <c r="N213" s="6" t="str">
        <f t="shared" si="11"/>
        <v>Baixa</v>
      </c>
      <c r="O213" s="9"/>
      <c r="P213" s="9"/>
      <c r="Q213" s="9"/>
      <c r="R213" s="16"/>
      <c r="S213" s="56"/>
      <c r="T213" s="72"/>
      <c r="U213" s="16"/>
      <c r="V213" s="16"/>
      <c r="W213" s="16"/>
      <c r="X213" s="72"/>
    </row>
    <row r="214" spans="1:24" ht="15.75" x14ac:dyDescent="0.25">
      <c r="A214" s="8">
        <v>210</v>
      </c>
      <c r="B214" s="13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6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O214" s="76"/>
      <c r="P214" s="76"/>
      <c r="Q214" s="76"/>
      <c r="R214" s="16"/>
      <c r="S214" s="56"/>
      <c r="T214" s="72"/>
      <c r="U214" s="16"/>
      <c r="V214" s="16"/>
      <c r="W214" s="16"/>
      <c r="X214" s="72"/>
    </row>
    <row r="215" spans="1:24" ht="15.75" x14ac:dyDescent="0.25">
      <c r="A215" s="8">
        <v>211</v>
      </c>
      <c r="B215" s="13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2</v>
      </c>
      <c r="I215" s="6">
        <v>0</v>
      </c>
      <c r="J215" s="6">
        <f t="shared" si="9"/>
        <v>2</v>
      </c>
      <c r="K215" s="10">
        <v>23797</v>
      </c>
      <c r="L215" s="57" t="s">
        <v>1109</v>
      </c>
      <c r="M215" s="7">
        <f t="shared" si="10"/>
        <v>8.4044207253015077</v>
      </c>
      <c r="N215" s="6" t="str">
        <f t="shared" si="11"/>
        <v>Baixa</v>
      </c>
      <c r="O215" s="64"/>
      <c r="P215" s="64"/>
      <c r="Q215" s="64"/>
      <c r="R215" s="16"/>
      <c r="S215" s="56"/>
      <c r="T215" s="72"/>
      <c r="U215" s="16"/>
      <c r="V215" s="16"/>
      <c r="W215" s="16"/>
      <c r="X215" s="72"/>
    </row>
    <row r="216" spans="1:24" ht="15.75" x14ac:dyDescent="0.25">
      <c r="A216" s="8">
        <v>212</v>
      </c>
      <c r="B216" s="13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2</v>
      </c>
      <c r="G216" s="6">
        <v>2</v>
      </c>
      <c r="H216" s="6">
        <v>2</v>
      </c>
      <c r="I216" s="6">
        <v>0</v>
      </c>
      <c r="J216" s="6">
        <f t="shared" si="9"/>
        <v>6</v>
      </c>
      <c r="K216" s="10">
        <v>10040</v>
      </c>
      <c r="L216" s="57" t="s">
        <v>1109</v>
      </c>
      <c r="M216" s="7">
        <f t="shared" si="10"/>
        <v>59.760956175298801</v>
      </c>
      <c r="N216" s="6" t="str">
        <f t="shared" si="11"/>
        <v>Baixa</v>
      </c>
      <c r="O216" s="58"/>
      <c r="P216" s="58"/>
      <c r="Q216" s="58"/>
      <c r="R216" s="16"/>
      <c r="S216" s="56"/>
      <c r="T216" s="72"/>
      <c r="U216" s="16"/>
      <c r="V216" s="16"/>
      <c r="W216" s="16"/>
      <c r="X216" s="72"/>
    </row>
    <row r="217" spans="1:24" ht="15.75" x14ac:dyDescent="0.25">
      <c r="A217" s="8">
        <v>213</v>
      </c>
      <c r="B217" s="13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2</v>
      </c>
      <c r="G217" s="6">
        <v>2</v>
      </c>
      <c r="H217" s="6">
        <v>6</v>
      </c>
      <c r="I217" s="6">
        <v>0</v>
      </c>
      <c r="J217" s="6">
        <f t="shared" si="9"/>
        <v>10</v>
      </c>
      <c r="K217" s="10">
        <v>27982</v>
      </c>
      <c r="L217" s="57" t="s">
        <v>1110</v>
      </c>
      <c r="M217" s="7">
        <f t="shared" si="10"/>
        <v>35.737259666928736</v>
      </c>
      <c r="N217" s="6" t="str">
        <f t="shared" si="11"/>
        <v>Baixa</v>
      </c>
      <c r="O217" s="58"/>
      <c r="P217" s="58"/>
      <c r="Q217" s="58"/>
      <c r="R217" s="16"/>
      <c r="S217" s="56"/>
      <c r="T217" s="72"/>
      <c r="U217" s="16"/>
      <c r="V217" s="16"/>
      <c r="W217" s="16"/>
      <c r="X217" s="72"/>
    </row>
    <row r="218" spans="1:24" ht="15.75" x14ac:dyDescent="0.25">
      <c r="A218" s="8">
        <v>214</v>
      </c>
      <c r="B218" s="13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42</v>
      </c>
      <c r="G218" s="6">
        <v>23</v>
      </c>
      <c r="H218" s="6">
        <v>16</v>
      </c>
      <c r="I218" s="6">
        <v>12</v>
      </c>
      <c r="J218" s="6">
        <f t="shared" si="9"/>
        <v>93</v>
      </c>
      <c r="K218" s="10">
        <v>109405</v>
      </c>
      <c r="L218" s="57" t="s">
        <v>1112</v>
      </c>
      <c r="M218" s="7">
        <f t="shared" si="10"/>
        <v>85.005255701293365</v>
      </c>
      <c r="N218" s="6" t="str">
        <f t="shared" si="11"/>
        <v>Baixa</v>
      </c>
      <c r="O218" s="63"/>
      <c r="P218" s="63"/>
      <c r="Q218" s="63"/>
      <c r="R218" s="16"/>
      <c r="S218" s="56"/>
      <c r="T218" s="72"/>
      <c r="U218" s="16"/>
      <c r="V218" s="16"/>
      <c r="W218" s="16"/>
      <c r="X218" s="72"/>
    </row>
    <row r="219" spans="1:24" ht="15.75" x14ac:dyDescent="0.25">
      <c r="A219" s="8">
        <v>215</v>
      </c>
      <c r="B219" s="13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6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O219" s="63"/>
      <c r="P219" s="63"/>
      <c r="Q219" s="63"/>
      <c r="R219" s="16"/>
      <c r="S219" s="56"/>
      <c r="T219" s="72"/>
      <c r="U219" s="16"/>
      <c r="V219" s="16"/>
      <c r="W219" s="16"/>
      <c r="X219" s="72"/>
    </row>
    <row r="220" spans="1:24" ht="15.75" x14ac:dyDescent="0.25">
      <c r="A220" s="8">
        <v>216</v>
      </c>
      <c r="B220" s="13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6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O220" s="76"/>
      <c r="P220" s="76"/>
      <c r="Q220" s="76"/>
      <c r="R220" s="16"/>
      <c r="S220" s="56"/>
      <c r="T220" s="72"/>
      <c r="U220" s="16"/>
      <c r="V220" s="16"/>
      <c r="W220" s="16"/>
      <c r="X220" s="72"/>
    </row>
    <row r="221" spans="1:24" ht="15.75" x14ac:dyDescent="0.25">
      <c r="A221" s="8">
        <v>217</v>
      </c>
      <c r="B221" s="13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6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O221" s="64"/>
      <c r="P221" s="64"/>
      <c r="Q221" s="64"/>
      <c r="R221" s="16"/>
      <c r="S221" s="56"/>
      <c r="T221" s="72"/>
      <c r="U221" s="16"/>
      <c r="V221" s="16"/>
      <c r="W221" s="16"/>
      <c r="X221" s="72"/>
    </row>
    <row r="222" spans="1:24" ht="15.75" x14ac:dyDescent="0.25">
      <c r="A222" s="8">
        <v>218</v>
      </c>
      <c r="B222" s="13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6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O222" s="65"/>
      <c r="P222" s="65"/>
      <c r="Q222" s="65"/>
      <c r="R222" s="16"/>
      <c r="S222" s="56"/>
      <c r="T222" s="72"/>
      <c r="U222" s="16"/>
      <c r="V222" s="16"/>
      <c r="W222" s="16"/>
      <c r="X222" s="72"/>
    </row>
    <row r="223" spans="1:24" ht="15.75" x14ac:dyDescent="0.25">
      <c r="A223" s="8">
        <v>219</v>
      </c>
      <c r="B223" s="13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6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O223" s="65"/>
      <c r="P223" s="65"/>
      <c r="Q223" s="65"/>
      <c r="R223" s="16"/>
      <c r="S223" s="56"/>
      <c r="T223" s="72"/>
      <c r="U223" s="16"/>
      <c r="V223" s="16"/>
      <c r="W223" s="16"/>
      <c r="X223" s="72"/>
    </row>
    <row r="224" spans="1:24" ht="15.75" x14ac:dyDescent="0.25">
      <c r="A224" s="8">
        <v>220</v>
      </c>
      <c r="B224" s="13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0</v>
      </c>
      <c r="I224" s="6">
        <v>0</v>
      </c>
      <c r="J224" s="6">
        <f t="shared" si="9"/>
        <v>0</v>
      </c>
      <c r="K224" s="10">
        <v>6290</v>
      </c>
      <c r="L224" s="57" t="s">
        <v>1109</v>
      </c>
      <c r="M224" s="7">
        <f t="shared" si="10"/>
        <v>0</v>
      </c>
      <c r="N224" s="6" t="str">
        <f t="shared" si="11"/>
        <v>Silencioso</v>
      </c>
      <c r="O224" s="72"/>
      <c r="P224" s="72"/>
      <c r="Q224" s="72"/>
      <c r="R224" s="16"/>
      <c r="S224" s="56"/>
      <c r="T224" s="72"/>
      <c r="U224" s="16"/>
      <c r="V224" s="16"/>
      <c r="W224" s="16"/>
      <c r="X224" s="72"/>
    </row>
    <row r="225" spans="1:24" ht="15.75" x14ac:dyDescent="0.25">
      <c r="A225" s="8">
        <v>221</v>
      </c>
      <c r="B225" s="13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3</v>
      </c>
      <c r="G225" s="6">
        <v>2</v>
      </c>
      <c r="H225" s="6">
        <v>1</v>
      </c>
      <c r="I225" s="6">
        <v>0</v>
      </c>
      <c r="J225" s="6">
        <f t="shared" si="9"/>
        <v>6</v>
      </c>
      <c r="K225" s="10">
        <v>2814</v>
      </c>
      <c r="L225" s="57" t="s">
        <v>1109</v>
      </c>
      <c r="M225" s="7">
        <f t="shared" si="10"/>
        <v>213.21961620469082</v>
      </c>
      <c r="N225" s="6" t="str">
        <f t="shared" si="11"/>
        <v>Média</v>
      </c>
      <c r="R225" s="16"/>
      <c r="S225" s="56"/>
      <c r="T225" s="72"/>
      <c r="U225" s="16"/>
      <c r="V225" s="16"/>
      <c r="W225" s="16"/>
      <c r="X225" s="72"/>
    </row>
    <row r="226" spans="1:24" ht="15.75" x14ac:dyDescent="0.25">
      <c r="A226" s="8">
        <v>222</v>
      </c>
      <c r="B226" s="13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6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T226" s="72"/>
      <c r="U226" s="16"/>
      <c r="V226" s="16"/>
      <c r="W226" s="16"/>
      <c r="X226" s="72"/>
    </row>
    <row r="227" spans="1:24" ht="15.75" x14ac:dyDescent="0.25">
      <c r="A227" s="8">
        <v>223</v>
      </c>
      <c r="B227" s="13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6</v>
      </c>
      <c r="G227" s="6">
        <v>5</v>
      </c>
      <c r="H227" s="6">
        <v>1</v>
      </c>
      <c r="I227" s="6">
        <v>1</v>
      </c>
      <c r="J227" s="6">
        <f t="shared" si="9"/>
        <v>13</v>
      </c>
      <c r="K227" s="10">
        <v>6646</v>
      </c>
      <c r="L227" s="57" t="s">
        <v>1109</v>
      </c>
      <c r="M227" s="7">
        <f t="shared" si="10"/>
        <v>195.60637977730968</v>
      </c>
      <c r="N227" s="6" t="str">
        <f t="shared" si="11"/>
        <v>Média</v>
      </c>
      <c r="O227" s="9"/>
      <c r="P227" s="9"/>
      <c r="Q227" s="9"/>
      <c r="R227" s="16"/>
      <c r="S227" s="56"/>
      <c r="T227" s="72"/>
      <c r="U227" s="16"/>
      <c r="V227" s="16"/>
      <c r="W227" s="16"/>
      <c r="X227" s="72"/>
    </row>
    <row r="228" spans="1:24" ht="15.75" x14ac:dyDescent="0.25">
      <c r="A228" s="8">
        <v>224</v>
      </c>
      <c r="B228" s="13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2</v>
      </c>
      <c r="I228" s="6">
        <v>0</v>
      </c>
      <c r="J228" s="6">
        <f t="shared" si="9"/>
        <v>2</v>
      </c>
      <c r="K228" s="10">
        <v>12660</v>
      </c>
      <c r="L228" s="57" t="s">
        <v>1109</v>
      </c>
      <c r="M228" s="7">
        <f t="shared" si="10"/>
        <v>15.797788309636649</v>
      </c>
      <c r="N228" s="6" t="str">
        <f t="shared" si="11"/>
        <v>Baixa</v>
      </c>
      <c r="O228" s="9"/>
      <c r="P228" s="9"/>
      <c r="Q228" s="9"/>
      <c r="R228" s="16"/>
      <c r="S228" s="56"/>
      <c r="T228" s="72"/>
      <c r="U228" s="16"/>
      <c r="V228" s="16"/>
      <c r="W228" s="16"/>
      <c r="X228" s="72"/>
    </row>
    <row r="229" spans="1:24" ht="15.75" x14ac:dyDescent="0.25">
      <c r="A229" s="8">
        <v>225</v>
      </c>
      <c r="B229" s="13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6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O229" s="59"/>
      <c r="P229" s="59"/>
      <c r="Q229" s="59"/>
      <c r="R229" s="16"/>
      <c r="S229" s="56"/>
      <c r="T229" s="72"/>
      <c r="U229" s="16"/>
      <c r="V229" s="16"/>
      <c r="W229" s="16"/>
      <c r="X229" s="72"/>
    </row>
    <row r="230" spans="1:24" ht="15.75" x14ac:dyDescent="0.25">
      <c r="A230" s="8">
        <v>226</v>
      </c>
      <c r="B230" s="13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6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O230" s="58"/>
      <c r="P230" s="58"/>
      <c r="Q230" s="58"/>
      <c r="R230" s="16"/>
      <c r="S230" s="56"/>
      <c r="T230" s="72"/>
      <c r="U230" s="16"/>
      <c r="V230" s="16"/>
      <c r="W230" s="16"/>
      <c r="X230" s="72"/>
    </row>
    <row r="231" spans="1:24" ht="15.75" x14ac:dyDescent="0.25">
      <c r="A231" s="8">
        <v>227</v>
      </c>
      <c r="B231" s="13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1</v>
      </c>
      <c r="H231" s="6">
        <v>0</v>
      </c>
      <c r="I231" s="6">
        <v>0</v>
      </c>
      <c r="J231" s="6">
        <f t="shared" si="9"/>
        <v>1</v>
      </c>
      <c r="K231" s="10">
        <v>10258</v>
      </c>
      <c r="L231" s="57" t="s">
        <v>1109</v>
      </c>
      <c r="M231" s="7">
        <f t="shared" si="10"/>
        <v>9.748488984207448</v>
      </c>
      <c r="N231" s="6" t="str">
        <f t="shared" si="11"/>
        <v>Baixa</v>
      </c>
      <c r="O231" s="65"/>
      <c r="P231" s="65"/>
      <c r="Q231" s="65"/>
      <c r="R231" s="16"/>
      <c r="S231" s="56"/>
      <c r="T231" s="72"/>
      <c r="U231" s="16"/>
      <c r="V231" s="16"/>
      <c r="W231" s="16"/>
      <c r="X231" s="72"/>
    </row>
    <row r="232" spans="1:24" ht="15.75" x14ac:dyDescent="0.25">
      <c r="A232" s="8">
        <v>228</v>
      </c>
      <c r="B232" s="13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6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O232" s="58"/>
      <c r="P232" s="58"/>
      <c r="Q232" s="58"/>
      <c r="R232" s="16"/>
      <c r="S232" s="56"/>
      <c r="T232" s="72"/>
      <c r="U232" s="16"/>
      <c r="V232" s="16"/>
      <c r="W232" s="16"/>
      <c r="X232" s="72"/>
    </row>
    <row r="233" spans="1:24" ht="15.75" x14ac:dyDescent="0.25">
      <c r="A233" s="8">
        <v>229</v>
      </c>
      <c r="B233" s="13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6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O233" s="76"/>
      <c r="P233" s="76"/>
      <c r="Q233" s="76"/>
      <c r="R233" s="16"/>
      <c r="S233" s="56"/>
      <c r="T233" s="72"/>
      <c r="U233" s="16"/>
      <c r="V233" s="16"/>
      <c r="W233" s="16"/>
      <c r="X233" s="72"/>
    </row>
    <row r="234" spans="1:24" ht="15.75" x14ac:dyDescent="0.25">
      <c r="A234" s="8">
        <v>230</v>
      </c>
      <c r="B234" s="13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6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O234" s="73"/>
      <c r="P234" s="73"/>
      <c r="Q234" s="73"/>
      <c r="R234" s="16"/>
      <c r="S234" s="56"/>
      <c r="T234" s="72"/>
      <c r="U234" s="16"/>
      <c r="V234" s="16"/>
      <c r="W234" s="16"/>
      <c r="X234" s="72"/>
    </row>
    <row r="235" spans="1:24" ht="15.75" x14ac:dyDescent="0.25">
      <c r="A235" s="8">
        <v>231</v>
      </c>
      <c r="B235" s="13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1</v>
      </c>
      <c r="G235" s="6">
        <v>0</v>
      </c>
      <c r="H235" s="6">
        <v>0</v>
      </c>
      <c r="I235" s="6">
        <v>0</v>
      </c>
      <c r="J235" s="6">
        <f t="shared" si="9"/>
        <v>1</v>
      </c>
      <c r="K235" s="10">
        <v>4960</v>
      </c>
      <c r="L235" s="57" t="s">
        <v>1109</v>
      </c>
      <c r="M235" s="7">
        <f t="shared" si="10"/>
        <v>20.161290322580644</v>
      </c>
      <c r="N235" s="6" t="str">
        <f t="shared" si="11"/>
        <v>Baixa</v>
      </c>
      <c r="O235" s="9"/>
      <c r="P235" s="9"/>
      <c r="Q235" s="9"/>
      <c r="R235" s="16"/>
      <c r="S235" s="56"/>
      <c r="T235" s="72"/>
      <c r="U235" s="16"/>
      <c r="V235" s="16"/>
      <c r="W235" s="16"/>
      <c r="X235" s="72"/>
    </row>
    <row r="236" spans="1:24" ht="15.75" x14ac:dyDescent="0.25">
      <c r="A236" s="8">
        <v>232</v>
      </c>
      <c r="B236" s="13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6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O236" s="76"/>
      <c r="P236" s="76"/>
      <c r="Q236" s="76"/>
      <c r="R236" s="16"/>
      <c r="S236" s="56"/>
      <c r="T236" s="72"/>
      <c r="U236" s="16"/>
      <c r="V236" s="16"/>
      <c r="W236" s="16"/>
      <c r="X236" s="72"/>
    </row>
    <row r="237" spans="1:24" ht="15.75" x14ac:dyDescent="0.25">
      <c r="A237" s="8">
        <v>233</v>
      </c>
      <c r="B237" s="13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2</v>
      </c>
      <c r="G237" s="6">
        <v>4</v>
      </c>
      <c r="H237" s="6">
        <v>1</v>
      </c>
      <c r="I237" s="6">
        <v>6</v>
      </c>
      <c r="J237" s="6">
        <f t="shared" si="9"/>
        <v>13</v>
      </c>
      <c r="K237" s="10">
        <v>79625</v>
      </c>
      <c r="L237" s="57" t="s">
        <v>1111</v>
      </c>
      <c r="M237" s="7">
        <f t="shared" si="10"/>
        <v>16.326530612244898</v>
      </c>
      <c r="N237" s="6" t="str">
        <f t="shared" si="11"/>
        <v>Baixa</v>
      </c>
      <c r="O237" s="72"/>
      <c r="P237" s="72"/>
      <c r="Q237" s="72"/>
      <c r="R237" s="16"/>
      <c r="S237" s="56"/>
      <c r="T237" s="72"/>
      <c r="U237" s="16"/>
      <c r="V237" s="16"/>
      <c r="W237" s="16"/>
      <c r="X237" s="72"/>
    </row>
    <row r="238" spans="1:24" ht="15.75" x14ac:dyDescent="0.25">
      <c r="A238" s="8">
        <v>234</v>
      </c>
      <c r="B238" s="13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1</v>
      </c>
      <c r="H238" s="6">
        <v>0</v>
      </c>
      <c r="I238" s="6">
        <v>0</v>
      </c>
      <c r="J238" s="6">
        <f t="shared" si="9"/>
        <v>1</v>
      </c>
      <c r="K238" s="10">
        <v>5399</v>
      </c>
      <c r="L238" s="57" t="s">
        <v>1109</v>
      </c>
      <c r="M238" s="7">
        <f t="shared" si="10"/>
        <v>18.521948508983144</v>
      </c>
      <c r="N238" s="6" t="str">
        <f t="shared" si="11"/>
        <v>Baixa</v>
      </c>
      <c r="O238" s="72"/>
      <c r="P238" s="72"/>
      <c r="Q238" s="72"/>
      <c r="R238" s="16"/>
      <c r="S238" s="56"/>
      <c r="T238" s="72"/>
      <c r="U238" s="16"/>
      <c r="V238" s="16"/>
      <c r="W238" s="16"/>
      <c r="X238" s="72"/>
    </row>
    <row r="239" spans="1:24" ht="15.75" x14ac:dyDescent="0.25">
      <c r="A239" s="8">
        <v>235</v>
      </c>
      <c r="B239" s="13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6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O239" s="58"/>
      <c r="P239" s="58"/>
      <c r="Q239" s="58"/>
      <c r="R239" s="16"/>
      <c r="S239" s="56"/>
      <c r="T239" s="72"/>
      <c r="U239" s="16"/>
      <c r="V239" s="16"/>
      <c r="W239" s="16"/>
      <c r="X239" s="72"/>
    </row>
    <row r="240" spans="1:24" ht="15.75" x14ac:dyDescent="0.25">
      <c r="A240" s="8">
        <v>236</v>
      </c>
      <c r="B240" s="13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6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O240" s="72"/>
      <c r="P240" s="76"/>
      <c r="Q240" s="76"/>
      <c r="R240" s="16"/>
      <c r="S240" s="56"/>
      <c r="T240" s="72"/>
      <c r="U240" s="16"/>
      <c r="V240" s="16"/>
      <c r="W240" s="16"/>
      <c r="X240" s="72"/>
    </row>
    <row r="241" spans="1:24" ht="15.75" x14ac:dyDescent="0.25">
      <c r="A241" s="8">
        <v>237</v>
      </c>
      <c r="B241" s="13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4</v>
      </c>
      <c r="G241" s="6">
        <v>2</v>
      </c>
      <c r="H241" s="6">
        <v>0</v>
      </c>
      <c r="I241" s="6">
        <v>0</v>
      </c>
      <c r="J241" s="6">
        <f t="shared" si="9"/>
        <v>6</v>
      </c>
      <c r="K241" s="10">
        <v>10291</v>
      </c>
      <c r="L241" s="57" t="s">
        <v>1109</v>
      </c>
      <c r="M241" s="7">
        <f t="shared" si="10"/>
        <v>58.3033718783403</v>
      </c>
      <c r="N241" s="6" t="str">
        <f t="shared" si="11"/>
        <v>Baixa</v>
      </c>
      <c r="O241" s="9"/>
      <c r="P241" s="9"/>
      <c r="Q241" s="9"/>
      <c r="R241" s="16"/>
      <c r="S241" s="56"/>
      <c r="T241" s="72"/>
      <c r="U241" s="16"/>
      <c r="V241" s="16"/>
      <c r="W241" s="16"/>
      <c r="X241" s="72"/>
    </row>
    <row r="242" spans="1:24" ht="15.75" x14ac:dyDescent="0.25">
      <c r="A242" s="8">
        <v>238</v>
      </c>
      <c r="B242" s="13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6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O242" s="72"/>
      <c r="P242" s="72"/>
      <c r="Q242" s="72"/>
      <c r="R242" s="16"/>
      <c r="S242" s="56"/>
      <c r="T242" s="72"/>
      <c r="U242" s="16"/>
      <c r="V242" s="16"/>
      <c r="W242" s="16"/>
      <c r="X242" s="72"/>
    </row>
    <row r="243" spans="1:24" ht="15.75" x14ac:dyDescent="0.25">
      <c r="A243" s="8">
        <v>239</v>
      </c>
      <c r="B243" s="13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6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O243" s="72"/>
      <c r="P243" s="72"/>
      <c r="Q243" s="72"/>
      <c r="R243" s="16"/>
      <c r="S243" s="56"/>
      <c r="T243" s="72"/>
      <c r="U243" s="16"/>
      <c r="V243" s="16"/>
      <c r="W243" s="16"/>
      <c r="X243" s="72"/>
    </row>
    <row r="244" spans="1:24" ht="15.75" x14ac:dyDescent="0.25">
      <c r="A244" s="8">
        <v>240</v>
      </c>
      <c r="B244" s="13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6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O244" s="72"/>
      <c r="P244" s="72"/>
      <c r="Q244" s="72"/>
      <c r="R244" s="16"/>
      <c r="S244" s="56"/>
      <c r="T244" s="72"/>
      <c r="U244" s="16"/>
      <c r="V244" s="16"/>
      <c r="W244" s="16"/>
      <c r="X244" s="72"/>
    </row>
    <row r="245" spans="1:24" ht="15.75" x14ac:dyDescent="0.25">
      <c r="A245" s="8">
        <v>241</v>
      </c>
      <c r="B245" s="13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6</v>
      </c>
      <c r="G245" s="6">
        <v>3</v>
      </c>
      <c r="H245" s="6">
        <v>2</v>
      </c>
      <c r="I245" s="6">
        <v>1</v>
      </c>
      <c r="J245" s="6">
        <f t="shared" si="9"/>
        <v>12</v>
      </c>
      <c r="K245" s="10">
        <v>47617</v>
      </c>
      <c r="L245" s="57" t="s">
        <v>1110</v>
      </c>
      <c r="M245" s="7">
        <f t="shared" si="10"/>
        <v>25.201083646596803</v>
      </c>
      <c r="N245" s="6" t="str">
        <f t="shared" si="11"/>
        <v>Baixa</v>
      </c>
      <c r="O245" s="73"/>
      <c r="P245" s="73"/>
      <c r="Q245" s="73"/>
      <c r="R245" s="16"/>
      <c r="S245" s="56"/>
      <c r="T245" s="72"/>
      <c r="U245" s="16"/>
      <c r="V245" s="16"/>
      <c r="W245" s="16"/>
      <c r="X245" s="72"/>
    </row>
    <row r="246" spans="1:24" ht="15.75" x14ac:dyDescent="0.25">
      <c r="A246" s="8">
        <v>242</v>
      </c>
      <c r="B246" s="13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6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O246" s="73"/>
      <c r="P246" s="73"/>
      <c r="Q246" s="73"/>
      <c r="R246" s="16"/>
      <c r="S246" s="56"/>
      <c r="T246" s="72"/>
      <c r="U246" s="16"/>
      <c r="V246" s="16"/>
      <c r="W246" s="16"/>
      <c r="X246" s="72"/>
    </row>
    <row r="247" spans="1:24" ht="15.75" x14ac:dyDescent="0.25">
      <c r="A247" s="8">
        <v>243</v>
      </c>
      <c r="B247" s="13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2</v>
      </c>
      <c r="J247" s="6">
        <f t="shared" si="9"/>
        <v>2</v>
      </c>
      <c r="K247" s="10">
        <v>7852</v>
      </c>
      <c r="L247" s="57" t="s">
        <v>1109</v>
      </c>
      <c r="M247" s="7">
        <f t="shared" si="10"/>
        <v>25.471217524197655</v>
      </c>
      <c r="N247" s="6" t="str">
        <f t="shared" si="11"/>
        <v>Baixa</v>
      </c>
      <c r="O247" s="9"/>
      <c r="P247" s="9"/>
      <c r="Q247" s="9"/>
      <c r="R247" s="16"/>
      <c r="S247" s="56"/>
      <c r="T247" s="72"/>
      <c r="U247" s="16"/>
      <c r="V247" s="16"/>
      <c r="W247" s="16"/>
      <c r="X247" s="72"/>
    </row>
    <row r="248" spans="1:24" ht="15.75" x14ac:dyDescent="0.25">
      <c r="A248" s="8">
        <v>244</v>
      </c>
      <c r="B248" s="13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6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O248" s="73"/>
      <c r="P248" s="73"/>
      <c r="Q248" s="73"/>
      <c r="R248" s="16"/>
      <c r="S248" s="56"/>
      <c r="T248" s="72"/>
      <c r="U248" s="16"/>
      <c r="V248" s="16"/>
      <c r="W248" s="16"/>
      <c r="X248" s="72"/>
    </row>
    <row r="249" spans="1:24" ht="15.75" x14ac:dyDescent="0.25">
      <c r="A249" s="8">
        <v>245</v>
      </c>
      <c r="B249" s="13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6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O249" s="73"/>
      <c r="P249" s="73"/>
      <c r="Q249" s="73"/>
      <c r="R249" s="16"/>
      <c r="S249" s="56"/>
      <c r="T249" s="72"/>
      <c r="U249" s="16"/>
      <c r="V249" s="16"/>
      <c r="W249" s="16"/>
      <c r="X249" s="72"/>
    </row>
    <row r="250" spans="1:24" ht="15.75" x14ac:dyDescent="0.25">
      <c r="A250" s="8">
        <v>246</v>
      </c>
      <c r="B250" s="13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4</v>
      </c>
      <c r="G250" s="6">
        <v>6</v>
      </c>
      <c r="H250" s="6">
        <v>1</v>
      </c>
      <c r="I250" s="6">
        <v>3</v>
      </c>
      <c r="J250" s="6">
        <f t="shared" si="9"/>
        <v>14</v>
      </c>
      <c r="K250" s="10">
        <v>4984</v>
      </c>
      <c r="L250" s="57" t="s">
        <v>1109</v>
      </c>
      <c r="M250" s="7">
        <f t="shared" si="10"/>
        <v>280.89887640449439</v>
      </c>
      <c r="N250" s="6" t="str">
        <f t="shared" si="11"/>
        <v>Média</v>
      </c>
      <c r="O250" s="73"/>
      <c r="P250" s="73"/>
      <c r="Q250" s="73"/>
      <c r="R250" s="16"/>
      <c r="S250" s="56"/>
      <c r="T250" s="72"/>
      <c r="U250" s="16"/>
      <c r="V250" s="16"/>
      <c r="W250" s="16"/>
      <c r="X250" s="72"/>
    </row>
    <row r="251" spans="1:24" ht="15.75" x14ac:dyDescent="0.25">
      <c r="A251" s="8">
        <v>247</v>
      </c>
      <c r="B251" s="13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2</v>
      </c>
      <c r="G251" s="6">
        <v>1</v>
      </c>
      <c r="H251" s="6">
        <v>5</v>
      </c>
      <c r="I251" s="6">
        <v>1</v>
      </c>
      <c r="J251" s="6">
        <f t="shared" si="9"/>
        <v>9</v>
      </c>
      <c r="K251" s="10">
        <v>7527</v>
      </c>
      <c r="L251" s="57" t="s">
        <v>1109</v>
      </c>
      <c r="M251" s="7">
        <f t="shared" si="10"/>
        <v>119.56954962136308</v>
      </c>
      <c r="N251" s="6" t="str">
        <f t="shared" si="11"/>
        <v>Média</v>
      </c>
      <c r="O251" s="73"/>
      <c r="P251" s="73"/>
      <c r="Q251" s="73"/>
      <c r="R251" s="16"/>
      <c r="S251" s="56"/>
      <c r="T251" s="72"/>
      <c r="U251" s="16"/>
      <c r="V251" s="16"/>
      <c r="W251" s="16"/>
      <c r="X251" s="72"/>
    </row>
    <row r="252" spans="1:24" ht="15.75" x14ac:dyDescent="0.25">
      <c r="A252" s="8">
        <v>248</v>
      </c>
      <c r="B252" s="13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29</v>
      </c>
      <c r="G252" s="6">
        <v>20</v>
      </c>
      <c r="H252" s="6">
        <v>17</v>
      </c>
      <c r="I252" s="6">
        <v>11</v>
      </c>
      <c r="J252" s="6">
        <f t="shared" si="9"/>
        <v>77</v>
      </c>
      <c r="K252" s="10">
        <v>235977</v>
      </c>
      <c r="L252" s="57" t="s">
        <v>1112</v>
      </c>
      <c r="M252" s="7">
        <f t="shared" si="10"/>
        <v>32.63029871555279</v>
      </c>
      <c r="N252" s="6" t="str">
        <f t="shared" si="11"/>
        <v>Baixa</v>
      </c>
      <c r="O252" s="59"/>
      <c r="P252" s="59"/>
      <c r="Q252" s="59"/>
      <c r="R252" s="16"/>
      <c r="S252" s="56"/>
      <c r="T252" s="72"/>
      <c r="U252" s="16"/>
      <c r="V252" s="16"/>
      <c r="W252" s="16"/>
      <c r="X252" s="72"/>
    </row>
    <row r="253" spans="1:24" ht="15.75" x14ac:dyDescent="0.25">
      <c r="A253" s="8">
        <v>249</v>
      </c>
      <c r="B253" s="13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6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O253" s="64"/>
      <c r="P253" s="64"/>
      <c r="Q253" s="64"/>
      <c r="R253" s="16"/>
      <c r="S253" s="56"/>
      <c r="T253" s="72"/>
      <c r="U253" s="16"/>
      <c r="V253" s="16"/>
      <c r="W253" s="16"/>
      <c r="X253" s="72"/>
    </row>
    <row r="254" spans="1:24" ht="15.75" x14ac:dyDescent="0.25">
      <c r="A254" s="8">
        <v>250</v>
      </c>
      <c r="B254" s="13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6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O254" s="59"/>
      <c r="P254" s="59"/>
      <c r="Q254" s="59"/>
      <c r="R254" s="16"/>
      <c r="S254" s="56"/>
      <c r="T254" s="72"/>
      <c r="U254" s="16"/>
      <c r="V254" s="16"/>
      <c r="W254" s="16"/>
      <c r="X254" s="72"/>
    </row>
    <row r="255" spans="1:24" ht="15.75" x14ac:dyDescent="0.25">
      <c r="A255" s="8">
        <v>251</v>
      </c>
      <c r="B255" s="13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1</v>
      </c>
      <c r="J255" s="6">
        <f t="shared" si="9"/>
        <v>1</v>
      </c>
      <c r="K255" s="10">
        <v>10820</v>
      </c>
      <c r="L255" s="57" t="s">
        <v>1109</v>
      </c>
      <c r="M255" s="7">
        <f t="shared" si="10"/>
        <v>9.2421441774491679</v>
      </c>
      <c r="N255" s="6" t="str">
        <f t="shared" si="11"/>
        <v>Baixa</v>
      </c>
      <c r="O255" s="59"/>
      <c r="P255" s="59"/>
      <c r="Q255" s="59"/>
      <c r="R255" s="16"/>
      <c r="S255" s="56"/>
      <c r="T255" s="72"/>
      <c r="U255" s="16"/>
      <c r="V255" s="16"/>
      <c r="W255" s="16"/>
      <c r="X255" s="72"/>
    </row>
    <row r="256" spans="1:24" ht="15.75" x14ac:dyDescent="0.25">
      <c r="A256" s="8">
        <v>252</v>
      </c>
      <c r="B256" s="13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4</v>
      </c>
      <c r="G256" s="6">
        <v>4</v>
      </c>
      <c r="H256" s="6">
        <v>5</v>
      </c>
      <c r="I256" s="6">
        <v>1</v>
      </c>
      <c r="J256" s="6">
        <f t="shared" si="9"/>
        <v>14</v>
      </c>
      <c r="K256" s="10">
        <v>3699</v>
      </c>
      <c r="L256" s="57" t="s">
        <v>1109</v>
      </c>
      <c r="M256" s="7">
        <f t="shared" si="10"/>
        <v>378.48067045147337</v>
      </c>
      <c r="N256" s="6" t="str">
        <f t="shared" si="11"/>
        <v>Alta</v>
      </c>
      <c r="O256" s="65"/>
      <c r="P256" s="65"/>
      <c r="Q256" s="65"/>
      <c r="R256" s="16"/>
      <c r="S256" s="56"/>
      <c r="T256" s="72"/>
      <c r="U256" s="16"/>
      <c r="V256" s="16"/>
      <c r="W256" s="16"/>
      <c r="X256" s="72"/>
    </row>
    <row r="257" spans="1:24" ht="15.75" x14ac:dyDescent="0.25">
      <c r="A257" s="8">
        <v>253</v>
      </c>
      <c r="B257" s="13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6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O257" s="76"/>
      <c r="P257" s="76"/>
      <c r="Q257" s="76"/>
      <c r="R257" s="16"/>
      <c r="S257" s="56"/>
      <c r="T257" s="72"/>
      <c r="U257" s="16"/>
      <c r="V257" s="16"/>
      <c r="W257" s="16"/>
      <c r="X257" s="72"/>
    </row>
    <row r="258" spans="1:24" ht="15.75" x14ac:dyDescent="0.25">
      <c r="A258" s="8">
        <v>254</v>
      </c>
      <c r="B258" s="13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6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O258" s="65"/>
      <c r="P258" s="65"/>
      <c r="Q258" s="65"/>
      <c r="R258" s="16"/>
      <c r="S258" s="56"/>
      <c r="T258" s="72"/>
      <c r="U258" s="16"/>
      <c r="V258" s="16"/>
      <c r="W258" s="16"/>
      <c r="X258" s="72"/>
    </row>
    <row r="259" spans="1:24" ht="15.75" x14ac:dyDescent="0.25">
      <c r="A259" s="8">
        <v>255</v>
      </c>
      <c r="B259" s="13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6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O259" s="76"/>
      <c r="P259" s="76"/>
      <c r="Q259" s="76"/>
      <c r="R259" s="16"/>
      <c r="S259" s="56"/>
      <c r="T259" s="72"/>
      <c r="U259" s="16"/>
      <c r="V259" s="16"/>
      <c r="W259" s="16"/>
      <c r="X259" s="72"/>
    </row>
    <row r="260" spans="1:24" ht="15.75" x14ac:dyDescent="0.25">
      <c r="A260" s="8">
        <v>256</v>
      </c>
      <c r="B260" s="13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6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O260" s="75"/>
      <c r="P260" s="75"/>
      <c r="Q260" s="75"/>
      <c r="R260" s="16"/>
      <c r="S260" s="56"/>
      <c r="T260" s="72"/>
      <c r="U260" s="16"/>
      <c r="V260" s="16"/>
      <c r="W260" s="16"/>
      <c r="X260" s="72"/>
    </row>
    <row r="261" spans="1:24" ht="15.75" x14ac:dyDescent="0.25">
      <c r="A261" s="8">
        <v>257</v>
      </c>
      <c r="B261" s="13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3</v>
      </c>
      <c r="J261" s="6">
        <f t="shared" ref="J261:J324" si="12">SUM(F261:I261)</f>
        <v>3</v>
      </c>
      <c r="K261" s="10">
        <v>6523</v>
      </c>
      <c r="L261" s="57" t="s">
        <v>1109</v>
      </c>
      <c r="M261" s="7">
        <f t="shared" ref="M261:M324" si="13">(J261/K261)*100000</f>
        <v>45.991108385712096</v>
      </c>
      <c r="N261" s="6" t="str">
        <f t="shared" si="11"/>
        <v>Baixa</v>
      </c>
      <c r="O261" s="55"/>
      <c r="P261" s="55"/>
      <c r="Q261" s="55"/>
      <c r="R261" s="16"/>
      <c r="S261" s="56"/>
      <c r="T261" s="72"/>
      <c r="U261" s="16"/>
      <c r="V261" s="16"/>
      <c r="W261" s="16"/>
      <c r="X261" s="72"/>
    </row>
    <row r="262" spans="1:24" ht="15.75" x14ac:dyDescent="0.25">
      <c r="A262" s="8">
        <v>258</v>
      </c>
      <c r="B262" s="13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1</v>
      </c>
      <c r="G262" s="6">
        <v>0</v>
      </c>
      <c r="H262" s="6">
        <v>0</v>
      </c>
      <c r="I262" s="6">
        <v>0</v>
      </c>
      <c r="J262" s="6">
        <f t="shared" si="12"/>
        <v>1</v>
      </c>
      <c r="K262" s="10">
        <v>10081</v>
      </c>
      <c r="L262" s="57" t="s">
        <v>1109</v>
      </c>
      <c r="M262" s="7">
        <f t="shared" si="13"/>
        <v>9.9196508282908447</v>
      </c>
      <c r="N262" s="6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2"/>
      <c r="P262" s="72"/>
      <c r="Q262" s="72"/>
      <c r="R262" s="16"/>
      <c r="S262" s="56"/>
      <c r="T262" s="72"/>
      <c r="U262" s="16"/>
      <c r="V262" s="16"/>
      <c r="W262" s="16"/>
      <c r="X262" s="72"/>
    </row>
    <row r="263" spans="1:24" ht="15.75" x14ac:dyDescent="0.25">
      <c r="A263" s="8">
        <v>259</v>
      </c>
      <c r="B263" s="13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6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O263" s="75"/>
      <c r="P263" s="75"/>
      <c r="Q263" s="75"/>
      <c r="R263" s="16"/>
      <c r="S263" s="56"/>
      <c r="T263" s="72"/>
      <c r="U263" s="16"/>
      <c r="V263" s="16"/>
      <c r="W263" s="16"/>
      <c r="X263" s="72"/>
    </row>
    <row r="264" spans="1:24" ht="15.75" x14ac:dyDescent="0.25">
      <c r="A264" s="8">
        <v>260</v>
      </c>
      <c r="B264" s="13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1</v>
      </c>
      <c r="G264" s="6">
        <v>2</v>
      </c>
      <c r="H264" s="6">
        <v>1</v>
      </c>
      <c r="I264" s="6">
        <v>1</v>
      </c>
      <c r="J264" s="6">
        <f t="shared" si="12"/>
        <v>5</v>
      </c>
      <c r="K264" s="10">
        <v>13541</v>
      </c>
      <c r="L264" s="57" t="s">
        <v>1109</v>
      </c>
      <c r="M264" s="7">
        <f t="shared" si="13"/>
        <v>36.924894764049924</v>
      </c>
      <c r="N264" s="6" t="str">
        <f t="shared" si="14"/>
        <v>Baixa</v>
      </c>
      <c r="O264" s="73"/>
      <c r="P264" s="73"/>
      <c r="Q264" s="73"/>
      <c r="R264" s="16"/>
      <c r="S264" s="56"/>
      <c r="T264" s="72"/>
      <c r="U264" s="16"/>
      <c r="V264" s="16"/>
      <c r="W264" s="16"/>
      <c r="X264" s="72"/>
    </row>
    <row r="265" spans="1:24" ht="15.75" x14ac:dyDescent="0.25">
      <c r="A265" s="8">
        <v>261</v>
      </c>
      <c r="B265" s="13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6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O265" s="63"/>
      <c r="P265" s="63"/>
      <c r="Q265" s="63"/>
      <c r="R265" s="16"/>
      <c r="S265" s="56"/>
      <c r="T265" s="72"/>
      <c r="U265" s="16"/>
      <c r="V265" s="16"/>
      <c r="W265" s="16"/>
      <c r="X265" s="72"/>
    </row>
    <row r="266" spans="1:24" ht="15.75" x14ac:dyDescent="0.25">
      <c r="A266" s="8">
        <v>262</v>
      </c>
      <c r="B266" s="13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2</v>
      </c>
      <c r="J266" s="6">
        <f t="shared" si="12"/>
        <v>2</v>
      </c>
      <c r="K266" s="10">
        <v>1521</v>
      </c>
      <c r="L266" s="57" t="s">
        <v>1109</v>
      </c>
      <c r="M266" s="7">
        <f t="shared" si="13"/>
        <v>131.49243918474687</v>
      </c>
      <c r="N266" s="6" t="str">
        <f t="shared" si="14"/>
        <v>Média</v>
      </c>
      <c r="O266" s="9"/>
      <c r="P266" s="9"/>
      <c r="Q266" s="9"/>
      <c r="R266" s="16"/>
      <c r="S266" s="56"/>
      <c r="T266" s="72"/>
      <c r="U266" s="16"/>
      <c r="V266" s="16"/>
      <c r="W266" s="16"/>
      <c r="X266" s="72"/>
    </row>
    <row r="267" spans="1:24" ht="15.75" x14ac:dyDescent="0.25">
      <c r="A267" s="8">
        <v>263</v>
      </c>
      <c r="B267" s="13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6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T267" s="72"/>
      <c r="U267" s="16"/>
      <c r="V267" s="16"/>
      <c r="W267" s="16"/>
      <c r="X267" s="72"/>
    </row>
    <row r="268" spans="1:24" ht="15.75" x14ac:dyDescent="0.25">
      <c r="A268" s="8">
        <v>264</v>
      </c>
      <c r="B268" s="13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6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O268" s="76"/>
      <c r="P268" s="76"/>
      <c r="Q268" s="76"/>
      <c r="R268" s="16"/>
      <c r="S268" s="56"/>
      <c r="T268" s="72"/>
      <c r="U268" s="16"/>
      <c r="V268" s="16"/>
      <c r="W268" s="16"/>
      <c r="X268" s="72"/>
    </row>
    <row r="269" spans="1:24" ht="15.75" x14ac:dyDescent="0.25">
      <c r="A269" s="8">
        <v>265</v>
      </c>
      <c r="B269" s="13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1</v>
      </c>
      <c r="G269" s="6">
        <v>0</v>
      </c>
      <c r="H269" s="6">
        <v>0</v>
      </c>
      <c r="I269" s="6">
        <v>0</v>
      </c>
      <c r="J269" s="6">
        <f t="shared" si="12"/>
        <v>1</v>
      </c>
      <c r="K269" s="10">
        <v>27823</v>
      </c>
      <c r="L269" s="57" t="s">
        <v>1110</v>
      </c>
      <c r="M269" s="7">
        <f t="shared" si="13"/>
        <v>3.5941487258742768</v>
      </c>
      <c r="N269" s="6" t="str">
        <f t="shared" si="14"/>
        <v>Baixa</v>
      </c>
      <c r="O269" s="76"/>
      <c r="P269" s="76"/>
      <c r="Q269" s="76"/>
      <c r="R269" s="16"/>
      <c r="S269" s="56"/>
      <c r="T269" s="72"/>
      <c r="U269" s="16"/>
      <c r="V269" s="16"/>
      <c r="W269" s="16"/>
      <c r="X269" s="72"/>
    </row>
    <row r="270" spans="1:24" ht="15.75" x14ac:dyDescent="0.25">
      <c r="A270" s="8">
        <v>266</v>
      </c>
      <c r="B270" s="13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3</v>
      </c>
      <c r="G270" s="6">
        <v>1</v>
      </c>
      <c r="H270" s="6">
        <v>0</v>
      </c>
      <c r="I270" s="6">
        <v>4</v>
      </c>
      <c r="J270" s="6">
        <f t="shared" si="12"/>
        <v>8</v>
      </c>
      <c r="K270" s="10">
        <v>11064</v>
      </c>
      <c r="L270" s="57" t="s">
        <v>1109</v>
      </c>
      <c r="M270" s="7">
        <f t="shared" si="13"/>
        <v>72.306579898770792</v>
      </c>
      <c r="N270" s="6" t="str">
        <f t="shared" si="14"/>
        <v>Baixa</v>
      </c>
      <c r="O270" s="63"/>
      <c r="P270" s="63"/>
      <c r="Q270" s="63"/>
      <c r="R270" s="16"/>
      <c r="S270" s="56"/>
      <c r="T270" s="72"/>
      <c r="U270" s="16"/>
      <c r="V270" s="16"/>
      <c r="W270" s="16"/>
      <c r="X270" s="72"/>
    </row>
    <row r="271" spans="1:24" ht="15.75" x14ac:dyDescent="0.25">
      <c r="A271" s="8">
        <v>267</v>
      </c>
      <c r="B271" s="13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6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O271" s="65"/>
      <c r="P271" s="65"/>
      <c r="Q271" s="65"/>
      <c r="R271" s="16"/>
      <c r="S271" s="56"/>
      <c r="T271" s="72"/>
      <c r="U271" s="16"/>
      <c r="V271" s="16"/>
      <c r="W271" s="16"/>
      <c r="X271" s="72"/>
    </row>
    <row r="272" spans="1:24" ht="15.75" x14ac:dyDescent="0.25">
      <c r="A272" s="8">
        <v>268</v>
      </c>
      <c r="B272" s="13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6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O272" s="58"/>
      <c r="P272" s="58"/>
      <c r="Q272" s="58"/>
      <c r="R272" s="16"/>
      <c r="S272" s="56"/>
      <c r="T272" s="72"/>
      <c r="U272" s="16"/>
      <c r="V272" s="16"/>
      <c r="W272" s="16"/>
      <c r="X272" s="72"/>
    </row>
    <row r="273" spans="1:24" ht="15.75" x14ac:dyDescent="0.25">
      <c r="A273" s="8">
        <v>269</v>
      </c>
      <c r="B273" s="13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1</v>
      </c>
      <c r="G273" s="6">
        <v>0</v>
      </c>
      <c r="H273" s="6">
        <v>1</v>
      </c>
      <c r="I273" s="6">
        <v>0</v>
      </c>
      <c r="J273" s="6">
        <f t="shared" si="12"/>
        <v>2</v>
      </c>
      <c r="K273" s="10">
        <v>15214</v>
      </c>
      <c r="L273" s="57" t="s">
        <v>1109</v>
      </c>
      <c r="M273" s="7">
        <f t="shared" si="13"/>
        <v>13.145786775338504</v>
      </c>
      <c r="N273" s="6" t="str">
        <f t="shared" si="14"/>
        <v>Baixa</v>
      </c>
      <c r="O273" s="75"/>
      <c r="P273" s="75"/>
      <c r="Q273" s="75"/>
      <c r="R273" s="16"/>
      <c r="S273" s="56"/>
      <c r="T273" s="72"/>
      <c r="U273" s="16"/>
      <c r="V273" s="16"/>
      <c r="W273" s="16"/>
      <c r="X273" s="72"/>
    </row>
    <row r="274" spans="1:24" ht="15.75" x14ac:dyDescent="0.25">
      <c r="A274" s="8">
        <v>270</v>
      </c>
      <c r="B274" s="13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6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O274" s="75"/>
      <c r="P274" s="75"/>
      <c r="Q274" s="75"/>
      <c r="R274" s="16"/>
      <c r="S274" s="56"/>
      <c r="T274" s="72"/>
      <c r="U274" s="16"/>
      <c r="V274" s="16"/>
      <c r="W274" s="16"/>
      <c r="X274" s="72"/>
    </row>
    <row r="275" spans="1:24" ht="15.75" x14ac:dyDescent="0.25">
      <c r="A275" s="8">
        <v>271</v>
      </c>
      <c r="B275" s="13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5</v>
      </c>
      <c r="G275" s="6">
        <v>2</v>
      </c>
      <c r="H275" s="6">
        <v>5</v>
      </c>
      <c r="I275" s="6">
        <v>3</v>
      </c>
      <c r="J275" s="6">
        <f t="shared" si="12"/>
        <v>15</v>
      </c>
      <c r="K275" s="10">
        <v>70200</v>
      </c>
      <c r="L275" s="57" t="s">
        <v>1111</v>
      </c>
      <c r="M275" s="7">
        <f t="shared" si="13"/>
        <v>21.367521367521366</v>
      </c>
      <c r="N275" s="6" t="str">
        <f t="shared" si="14"/>
        <v>Baixa</v>
      </c>
      <c r="O275" s="75"/>
      <c r="P275" s="75"/>
      <c r="Q275" s="75"/>
      <c r="R275" s="16"/>
      <c r="S275" s="56"/>
      <c r="T275" s="72"/>
      <c r="U275" s="16"/>
      <c r="V275" s="16"/>
      <c r="W275" s="16"/>
      <c r="X275" s="72"/>
    </row>
    <row r="276" spans="1:24" ht="15.75" x14ac:dyDescent="0.25">
      <c r="A276" s="8">
        <v>272</v>
      </c>
      <c r="B276" s="13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6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O276" s="76"/>
      <c r="P276" s="76"/>
      <c r="Q276" s="76"/>
      <c r="R276" s="16"/>
      <c r="S276" s="56"/>
      <c r="T276" s="72"/>
      <c r="U276" s="16"/>
      <c r="V276" s="16"/>
      <c r="W276" s="16"/>
      <c r="X276" s="72"/>
    </row>
    <row r="277" spans="1:24" ht="15.75" x14ac:dyDescent="0.25">
      <c r="A277" s="8">
        <v>273</v>
      </c>
      <c r="B277" s="13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8</v>
      </c>
      <c r="G277" s="6">
        <v>3</v>
      </c>
      <c r="H277" s="6">
        <v>9</v>
      </c>
      <c r="I277" s="6">
        <v>3</v>
      </c>
      <c r="J277" s="6">
        <f t="shared" si="12"/>
        <v>23</v>
      </c>
      <c r="K277" s="10">
        <v>31624</v>
      </c>
      <c r="L277" s="57" t="s">
        <v>1110</v>
      </c>
      <c r="M277" s="7">
        <f t="shared" si="13"/>
        <v>72.729572476600055</v>
      </c>
      <c r="N277" s="6" t="str">
        <f t="shared" si="14"/>
        <v>Baixa</v>
      </c>
      <c r="O277" s="75"/>
      <c r="P277" s="75"/>
      <c r="Q277" s="75"/>
      <c r="R277" s="16"/>
      <c r="S277" s="56"/>
      <c r="T277" s="72"/>
      <c r="U277" s="16"/>
      <c r="V277" s="16"/>
      <c r="W277" s="16"/>
      <c r="X277" s="72"/>
    </row>
    <row r="278" spans="1:24" ht="15.75" x14ac:dyDescent="0.25">
      <c r="A278" s="8">
        <v>274</v>
      </c>
      <c r="B278" s="13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1</v>
      </c>
      <c r="G278" s="6">
        <v>0</v>
      </c>
      <c r="H278" s="6">
        <v>0</v>
      </c>
      <c r="I278" s="6">
        <v>0</v>
      </c>
      <c r="J278" s="6">
        <f t="shared" si="12"/>
        <v>1</v>
      </c>
      <c r="K278" s="10">
        <v>4673</v>
      </c>
      <c r="L278" s="57" t="s">
        <v>1109</v>
      </c>
      <c r="M278" s="7">
        <f t="shared" si="13"/>
        <v>21.399529210357372</v>
      </c>
      <c r="N278" s="6" t="str">
        <f t="shared" si="14"/>
        <v>Baixa</v>
      </c>
      <c r="O278" s="75"/>
      <c r="P278" s="75"/>
      <c r="Q278" s="75"/>
      <c r="R278" s="16"/>
      <c r="S278" s="56"/>
      <c r="T278" s="72"/>
      <c r="U278" s="16"/>
      <c r="V278" s="16"/>
      <c r="W278" s="16"/>
      <c r="X278" s="72"/>
    </row>
    <row r="279" spans="1:24" ht="15.75" x14ac:dyDescent="0.25">
      <c r="A279" s="8">
        <v>275</v>
      </c>
      <c r="B279" s="13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6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O279" s="75"/>
      <c r="P279" s="75"/>
      <c r="Q279" s="75"/>
      <c r="R279" s="16"/>
      <c r="S279" s="56"/>
      <c r="T279" s="72"/>
      <c r="U279" s="16"/>
      <c r="V279" s="16"/>
      <c r="W279" s="16"/>
      <c r="X279" s="72"/>
    </row>
    <row r="280" spans="1:24" ht="15.75" x14ac:dyDescent="0.25">
      <c r="A280" s="8">
        <v>276</v>
      </c>
      <c r="B280" s="13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6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O280" s="75"/>
      <c r="P280" s="75"/>
      <c r="Q280" s="75"/>
      <c r="R280" s="16"/>
      <c r="S280" s="56"/>
      <c r="T280" s="72"/>
      <c r="U280" s="16"/>
      <c r="V280" s="16"/>
      <c r="W280" s="16"/>
      <c r="X280" s="72"/>
    </row>
    <row r="281" spans="1:24" ht="15.75" x14ac:dyDescent="0.25">
      <c r="A281" s="8">
        <v>277</v>
      </c>
      <c r="B281" s="13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1</v>
      </c>
      <c r="G281" s="6">
        <v>0</v>
      </c>
      <c r="H281" s="6">
        <v>0</v>
      </c>
      <c r="I281" s="6">
        <v>0</v>
      </c>
      <c r="J281" s="6">
        <f t="shared" si="12"/>
        <v>1</v>
      </c>
      <c r="K281" s="10">
        <v>3508</v>
      </c>
      <c r="L281" s="57" t="s">
        <v>1109</v>
      </c>
      <c r="M281" s="7">
        <f t="shared" si="13"/>
        <v>28.506271379703534</v>
      </c>
      <c r="N281" s="6" t="str">
        <f t="shared" si="14"/>
        <v>Baixa</v>
      </c>
      <c r="O281" s="76"/>
      <c r="P281" s="76"/>
      <c r="Q281" s="76"/>
      <c r="R281" s="16"/>
      <c r="S281" s="56"/>
      <c r="T281" s="72"/>
      <c r="U281" s="16"/>
      <c r="V281" s="16"/>
      <c r="W281" s="16"/>
      <c r="X281" s="72"/>
    </row>
    <row r="282" spans="1:24" ht="15.75" x14ac:dyDescent="0.25">
      <c r="A282" s="8">
        <v>278</v>
      </c>
      <c r="B282" s="13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6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T282" s="72"/>
      <c r="U282" s="16"/>
      <c r="V282" s="16"/>
      <c r="W282" s="16"/>
      <c r="X282" s="72"/>
    </row>
    <row r="283" spans="1:24" ht="15.75" x14ac:dyDescent="0.25">
      <c r="A283" s="8">
        <v>279</v>
      </c>
      <c r="B283" s="13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6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O283" s="65"/>
      <c r="P283" s="65"/>
      <c r="Q283" s="65"/>
      <c r="R283" s="16"/>
      <c r="S283" s="56"/>
      <c r="T283" s="72"/>
      <c r="U283" s="16"/>
      <c r="V283" s="16"/>
      <c r="W283" s="16"/>
      <c r="X283" s="72"/>
    </row>
    <row r="284" spans="1:24" ht="15.75" x14ac:dyDescent="0.25">
      <c r="A284" s="8">
        <v>280</v>
      </c>
      <c r="B284" s="13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6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O284" s="63"/>
      <c r="P284" s="63"/>
      <c r="Q284" s="63"/>
      <c r="R284" s="16"/>
      <c r="S284" s="56"/>
      <c r="T284" s="72"/>
      <c r="U284" s="16"/>
      <c r="V284" s="16"/>
      <c r="W284" s="16"/>
      <c r="X284" s="72"/>
    </row>
    <row r="285" spans="1:24" ht="15.75" x14ac:dyDescent="0.25">
      <c r="A285" s="8">
        <v>281</v>
      </c>
      <c r="B285" s="13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6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O285" s="58"/>
      <c r="P285" s="58"/>
      <c r="Q285" s="58"/>
      <c r="R285" s="16"/>
      <c r="S285" s="56"/>
      <c r="T285" s="72"/>
      <c r="U285" s="16"/>
      <c r="V285" s="16"/>
      <c r="W285" s="16"/>
      <c r="X285" s="72"/>
    </row>
    <row r="286" spans="1:24" ht="15.75" x14ac:dyDescent="0.25">
      <c r="A286" s="8">
        <v>282</v>
      </c>
      <c r="B286" s="13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6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O286" s="58"/>
      <c r="P286" s="58"/>
      <c r="Q286" s="58"/>
      <c r="R286" s="16"/>
      <c r="S286" s="56"/>
      <c r="T286" s="72"/>
      <c r="U286" s="16"/>
      <c r="V286" s="16"/>
      <c r="W286" s="16"/>
      <c r="X286" s="72"/>
    </row>
    <row r="287" spans="1:24" ht="15.75" x14ac:dyDescent="0.25">
      <c r="A287" s="8">
        <v>283</v>
      </c>
      <c r="B287" s="13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6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O287" s="58"/>
      <c r="P287" s="58"/>
      <c r="Q287" s="58"/>
      <c r="R287" s="16"/>
      <c r="S287" s="56"/>
      <c r="T287" s="72"/>
      <c r="U287" s="16"/>
      <c r="V287" s="16"/>
      <c r="W287" s="16"/>
      <c r="X287" s="72"/>
    </row>
    <row r="288" spans="1:24" ht="15.75" x14ac:dyDescent="0.25">
      <c r="A288" s="8">
        <v>284</v>
      </c>
      <c r="B288" s="13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6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O288" s="58"/>
      <c r="P288" s="58"/>
      <c r="Q288" s="58"/>
      <c r="R288" s="16"/>
      <c r="S288" s="56"/>
      <c r="T288" s="72"/>
      <c r="U288" s="16"/>
      <c r="V288" s="16"/>
      <c r="W288" s="16"/>
      <c r="X288" s="72"/>
    </row>
    <row r="289" spans="1:24" ht="15.75" x14ac:dyDescent="0.25">
      <c r="A289" s="8">
        <v>285</v>
      </c>
      <c r="B289" s="13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6</v>
      </c>
      <c r="G289" s="6">
        <v>0</v>
      </c>
      <c r="H289" s="6">
        <v>0</v>
      </c>
      <c r="I289" s="6">
        <v>0</v>
      </c>
      <c r="J289" s="6">
        <f t="shared" si="12"/>
        <v>6</v>
      </c>
      <c r="K289" s="10">
        <v>7409</v>
      </c>
      <c r="L289" s="57" t="s">
        <v>1109</v>
      </c>
      <c r="M289" s="7">
        <f t="shared" si="13"/>
        <v>80.982588743420166</v>
      </c>
      <c r="N289" s="6" t="str">
        <f t="shared" si="14"/>
        <v>Baixa</v>
      </c>
      <c r="O289" s="76"/>
      <c r="P289" s="76"/>
      <c r="Q289" s="76"/>
      <c r="R289" s="16"/>
      <c r="S289" s="56"/>
      <c r="T289" s="72"/>
      <c r="U289" s="16"/>
      <c r="V289" s="16"/>
      <c r="W289" s="16"/>
      <c r="X289" s="72"/>
    </row>
    <row r="290" spans="1:24" ht="15.75" x14ac:dyDescent="0.25">
      <c r="A290" s="8">
        <v>286</v>
      </c>
      <c r="B290" s="13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7</v>
      </c>
      <c r="G290" s="6">
        <v>8</v>
      </c>
      <c r="H290" s="6">
        <v>5</v>
      </c>
      <c r="I290" s="6">
        <v>4</v>
      </c>
      <c r="J290" s="6">
        <f t="shared" si="12"/>
        <v>24</v>
      </c>
      <c r="K290" s="10">
        <v>15235</v>
      </c>
      <c r="L290" s="57" t="s">
        <v>1109</v>
      </c>
      <c r="M290" s="7">
        <f t="shared" si="13"/>
        <v>157.53199868723334</v>
      </c>
      <c r="N290" s="6" t="str">
        <f t="shared" si="14"/>
        <v>Média</v>
      </c>
      <c r="O290" s="9"/>
      <c r="P290" s="9"/>
      <c r="Q290" s="9"/>
      <c r="R290" s="16"/>
      <c r="S290" s="56"/>
      <c r="T290" s="72"/>
      <c r="U290" s="16"/>
      <c r="V290" s="16"/>
      <c r="W290" s="16"/>
      <c r="X290" s="72"/>
    </row>
    <row r="291" spans="1:24" ht="15.75" x14ac:dyDescent="0.25">
      <c r="A291" s="8">
        <v>287</v>
      </c>
      <c r="B291" s="13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6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O291" s="61"/>
      <c r="P291" s="61"/>
      <c r="Q291" s="61"/>
      <c r="R291" s="16"/>
      <c r="S291" s="56"/>
      <c r="T291" s="72"/>
      <c r="U291" s="16"/>
      <c r="V291" s="16"/>
      <c r="W291" s="16"/>
      <c r="X291" s="72"/>
    </row>
    <row r="292" spans="1:24" ht="15.75" x14ac:dyDescent="0.25">
      <c r="A292" s="8">
        <v>288</v>
      </c>
      <c r="B292" s="13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6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O292" s="54"/>
      <c r="P292" s="54"/>
      <c r="Q292" s="54"/>
      <c r="R292" s="16"/>
      <c r="S292" s="56"/>
      <c r="T292" s="72"/>
      <c r="U292" s="16"/>
      <c r="V292" s="16"/>
      <c r="W292" s="16"/>
      <c r="X292" s="72"/>
    </row>
    <row r="293" spans="1:24" ht="15.75" x14ac:dyDescent="0.25">
      <c r="A293" s="8">
        <v>289</v>
      </c>
      <c r="B293" s="13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6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O293" s="59"/>
      <c r="P293" s="59"/>
      <c r="Q293" s="59"/>
      <c r="R293" s="16"/>
      <c r="S293" s="56"/>
      <c r="T293" s="72"/>
      <c r="U293" s="16"/>
      <c r="V293" s="16"/>
      <c r="W293" s="16"/>
      <c r="X293" s="72"/>
    </row>
    <row r="294" spans="1:24" ht="15.75" x14ac:dyDescent="0.25">
      <c r="A294" s="8">
        <v>290</v>
      </c>
      <c r="B294" s="13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1</v>
      </c>
      <c r="H294" s="6">
        <v>0</v>
      </c>
      <c r="I294" s="6">
        <v>0</v>
      </c>
      <c r="J294" s="6">
        <f t="shared" si="12"/>
        <v>1</v>
      </c>
      <c r="K294" s="10">
        <v>7386</v>
      </c>
      <c r="L294" s="57" t="s">
        <v>1109</v>
      </c>
      <c r="M294" s="7">
        <f t="shared" si="13"/>
        <v>13.539128080151638</v>
      </c>
      <c r="N294" s="6" t="str">
        <f t="shared" si="14"/>
        <v>Baixa</v>
      </c>
      <c r="O294" s="59"/>
      <c r="P294" s="59"/>
      <c r="Q294" s="59"/>
      <c r="R294" s="16"/>
      <c r="S294" s="56"/>
      <c r="T294" s="72"/>
      <c r="U294" s="16"/>
      <c r="V294" s="16"/>
      <c r="W294" s="16"/>
      <c r="X294" s="72"/>
    </row>
    <row r="295" spans="1:24" ht="15.75" x14ac:dyDescent="0.25">
      <c r="A295" s="8">
        <v>291</v>
      </c>
      <c r="B295" s="13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43</v>
      </c>
      <c r="G295" s="6">
        <v>33</v>
      </c>
      <c r="H295" s="6">
        <v>23</v>
      </c>
      <c r="I295" s="6">
        <v>23</v>
      </c>
      <c r="J295" s="6">
        <f t="shared" si="12"/>
        <v>122</v>
      </c>
      <c r="K295" s="10">
        <v>67540</v>
      </c>
      <c r="L295" s="57" t="s">
        <v>1110</v>
      </c>
      <c r="M295" s="7">
        <f t="shared" si="13"/>
        <v>180.63369854900799</v>
      </c>
      <c r="N295" s="6" t="str">
        <f t="shared" si="14"/>
        <v>Média</v>
      </c>
      <c r="O295" s="72"/>
      <c r="P295" s="72"/>
      <c r="Q295" s="72"/>
      <c r="R295" s="16"/>
      <c r="S295" s="56"/>
      <c r="T295" s="72"/>
      <c r="U295" s="16"/>
      <c r="V295" s="16"/>
      <c r="W295" s="16"/>
      <c r="X295" s="72"/>
    </row>
    <row r="296" spans="1:24" ht="15.75" x14ac:dyDescent="0.25">
      <c r="A296" s="8">
        <v>292</v>
      </c>
      <c r="B296" s="13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6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O296" s="76"/>
      <c r="P296" s="76"/>
      <c r="Q296" s="76"/>
      <c r="R296" s="16"/>
      <c r="S296" s="56"/>
      <c r="T296" s="72"/>
      <c r="U296" s="16"/>
      <c r="V296" s="16"/>
      <c r="W296" s="16"/>
      <c r="X296" s="72"/>
    </row>
    <row r="297" spans="1:24" ht="15.75" x14ac:dyDescent="0.25">
      <c r="A297" s="8">
        <v>293</v>
      </c>
      <c r="B297" s="13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6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O297" s="76"/>
      <c r="P297" s="76"/>
      <c r="Q297" s="76"/>
      <c r="R297" s="16"/>
      <c r="S297" s="56"/>
      <c r="T297" s="72"/>
      <c r="U297" s="16"/>
      <c r="V297" s="16"/>
      <c r="W297" s="16"/>
      <c r="X297" s="72"/>
    </row>
    <row r="298" spans="1:24" ht="15.75" x14ac:dyDescent="0.25">
      <c r="A298" s="8">
        <v>294</v>
      </c>
      <c r="B298" s="13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6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O298" s="54"/>
      <c r="P298" s="54"/>
      <c r="Q298" s="54"/>
      <c r="R298" s="16"/>
      <c r="S298" s="56"/>
      <c r="T298" s="72"/>
      <c r="U298" s="16"/>
      <c r="V298" s="16"/>
      <c r="W298" s="16"/>
      <c r="X298" s="72"/>
    </row>
    <row r="299" spans="1:24" ht="15.75" x14ac:dyDescent="0.25">
      <c r="A299" s="8">
        <v>295</v>
      </c>
      <c r="B299" s="13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4</v>
      </c>
      <c r="G299" s="6">
        <v>1</v>
      </c>
      <c r="H299" s="6">
        <v>1</v>
      </c>
      <c r="I299" s="6">
        <v>0</v>
      </c>
      <c r="J299" s="6">
        <f t="shared" si="12"/>
        <v>6</v>
      </c>
      <c r="K299" s="10">
        <v>10343</v>
      </c>
      <c r="L299" s="57" t="s">
        <v>1109</v>
      </c>
      <c r="M299" s="7">
        <f t="shared" si="13"/>
        <v>58.010248477230974</v>
      </c>
      <c r="N299" s="6" t="str">
        <f t="shared" si="14"/>
        <v>Baixa</v>
      </c>
      <c r="O299" s="76"/>
      <c r="P299" s="76"/>
      <c r="Q299" s="76"/>
      <c r="R299" s="16"/>
      <c r="S299" s="56"/>
      <c r="T299" s="72"/>
      <c r="U299" s="16"/>
      <c r="V299" s="16"/>
      <c r="W299" s="16"/>
      <c r="X299" s="72"/>
    </row>
    <row r="300" spans="1:24" ht="15.75" x14ac:dyDescent="0.25">
      <c r="A300" s="8">
        <v>296</v>
      </c>
      <c r="B300" s="13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6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O300" s="55"/>
      <c r="P300" s="55"/>
      <c r="Q300" s="55"/>
      <c r="R300" s="16"/>
      <c r="S300" s="56"/>
      <c r="T300" s="72"/>
      <c r="U300" s="16"/>
      <c r="V300" s="16"/>
      <c r="W300" s="16"/>
      <c r="X300" s="72"/>
    </row>
    <row r="301" spans="1:24" ht="15.75" x14ac:dyDescent="0.25">
      <c r="A301" s="8">
        <v>297</v>
      </c>
      <c r="B301" s="13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4</v>
      </c>
      <c r="G301" s="6">
        <v>0</v>
      </c>
      <c r="H301" s="6">
        <v>4</v>
      </c>
      <c r="I301" s="6">
        <v>2</v>
      </c>
      <c r="J301" s="6">
        <f t="shared" si="12"/>
        <v>10</v>
      </c>
      <c r="K301" s="10">
        <v>26181</v>
      </c>
      <c r="L301" s="57" t="s">
        <v>1110</v>
      </c>
      <c r="M301" s="7">
        <f t="shared" si="13"/>
        <v>38.19563805813376</v>
      </c>
      <c r="N301" s="6" t="str">
        <f t="shared" si="14"/>
        <v>Baixa</v>
      </c>
      <c r="O301" s="76"/>
      <c r="P301" s="76"/>
      <c r="Q301" s="76"/>
      <c r="R301" s="16"/>
      <c r="S301" s="56"/>
      <c r="T301" s="72"/>
      <c r="U301" s="16"/>
      <c r="V301" s="16"/>
      <c r="W301" s="16"/>
      <c r="X301" s="72"/>
    </row>
    <row r="302" spans="1:24" ht="15.75" x14ac:dyDescent="0.25">
      <c r="A302" s="8">
        <v>298</v>
      </c>
      <c r="B302" s="13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2</v>
      </c>
      <c r="G302" s="6">
        <v>6</v>
      </c>
      <c r="H302" s="6">
        <v>2</v>
      </c>
      <c r="I302" s="6">
        <v>1</v>
      </c>
      <c r="J302" s="6">
        <f t="shared" si="12"/>
        <v>11</v>
      </c>
      <c r="K302" s="10">
        <v>5446</v>
      </c>
      <c r="L302" s="57" t="s">
        <v>1109</v>
      </c>
      <c r="M302" s="7">
        <f t="shared" si="13"/>
        <v>201.98310686742565</v>
      </c>
      <c r="N302" s="6" t="str">
        <f t="shared" si="14"/>
        <v>Média</v>
      </c>
      <c r="O302" s="9"/>
      <c r="P302" s="9"/>
      <c r="Q302" s="9"/>
      <c r="R302" s="16"/>
      <c r="S302" s="56"/>
      <c r="T302" s="72"/>
      <c r="U302" s="16"/>
      <c r="V302" s="16"/>
      <c r="W302" s="16"/>
      <c r="X302" s="72"/>
    </row>
    <row r="303" spans="1:24" ht="15.75" x14ac:dyDescent="0.25">
      <c r="A303" s="8">
        <v>299</v>
      </c>
      <c r="B303" s="13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4</v>
      </c>
      <c r="G303" s="6">
        <v>0</v>
      </c>
      <c r="H303" s="6">
        <v>0</v>
      </c>
      <c r="I303" s="6">
        <v>0</v>
      </c>
      <c r="J303" s="6">
        <f t="shared" si="12"/>
        <v>4</v>
      </c>
      <c r="K303" s="10">
        <v>5891</v>
      </c>
      <c r="L303" s="57" t="s">
        <v>1109</v>
      </c>
      <c r="M303" s="7">
        <f t="shared" si="13"/>
        <v>67.900186725513493</v>
      </c>
      <c r="N303" s="6" t="str">
        <f t="shared" si="14"/>
        <v>Baixa</v>
      </c>
      <c r="O303" s="9"/>
      <c r="P303" s="9"/>
      <c r="Q303" s="9"/>
      <c r="R303" s="16"/>
      <c r="S303" s="56"/>
      <c r="T303" s="72"/>
      <c r="U303" s="16"/>
      <c r="V303" s="16"/>
      <c r="W303" s="16"/>
      <c r="X303" s="72"/>
    </row>
    <row r="304" spans="1:24" ht="15.75" x14ac:dyDescent="0.25">
      <c r="A304" s="8">
        <v>300</v>
      </c>
      <c r="B304" s="13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6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O304" s="76"/>
      <c r="P304" s="76"/>
      <c r="Q304" s="76"/>
      <c r="R304" s="16"/>
      <c r="S304" s="56"/>
      <c r="T304" s="72"/>
      <c r="U304" s="16"/>
      <c r="V304" s="16"/>
      <c r="W304" s="16"/>
      <c r="X304" s="72"/>
    </row>
    <row r="305" spans="1:24" ht="15.75" x14ac:dyDescent="0.25">
      <c r="A305" s="8">
        <v>301</v>
      </c>
      <c r="B305" s="13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6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O305" s="64"/>
      <c r="P305" s="64"/>
      <c r="Q305" s="64"/>
      <c r="R305" s="16"/>
      <c r="S305" s="56"/>
      <c r="T305" s="72"/>
      <c r="U305" s="16"/>
      <c r="V305" s="16"/>
      <c r="W305" s="16"/>
      <c r="X305" s="72"/>
    </row>
    <row r="306" spans="1:24" ht="15.75" x14ac:dyDescent="0.25">
      <c r="A306" s="8">
        <v>302</v>
      </c>
      <c r="B306" s="13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1</v>
      </c>
      <c r="G306" s="6">
        <v>0</v>
      </c>
      <c r="H306" s="6">
        <v>0</v>
      </c>
      <c r="I306" s="6">
        <v>1</v>
      </c>
      <c r="J306" s="6">
        <f t="shared" si="12"/>
        <v>2</v>
      </c>
      <c r="K306" s="10">
        <v>17701</v>
      </c>
      <c r="L306" s="57" t="s">
        <v>1109</v>
      </c>
      <c r="M306" s="7">
        <f t="shared" si="13"/>
        <v>11.298796678153776</v>
      </c>
      <c r="N306" s="6" t="str">
        <f t="shared" si="14"/>
        <v>Baixa</v>
      </c>
      <c r="O306" s="72"/>
      <c r="P306" s="72"/>
      <c r="Q306" s="72"/>
      <c r="R306" s="16"/>
      <c r="S306" s="56"/>
      <c r="T306" s="72"/>
      <c r="U306" s="16"/>
      <c r="V306" s="16"/>
      <c r="W306" s="16"/>
      <c r="X306" s="72"/>
    </row>
    <row r="307" spans="1:24" ht="15.75" x14ac:dyDescent="0.25">
      <c r="A307" s="8">
        <v>303</v>
      </c>
      <c r="B307" s="13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1</v>
      </c>
      <c r="G307" s="6">
        <v>2</v>
      </c>
      <c r="H307" s="6">
        <v>0</v>
      </c>
      <c r="I307" s="6">
        <v>2</v>
      </c>
      <c r="J307" s="6">
        <f t="shared" si="12"/>
        <v>5</v>
      </c>
      <c r="K307" s="10">
        <v>4601</v>
      </c>
      <c r="L307" s="57" t="s">
        <v>1109</v>
      </c>
      <c r="M307" s="7">
        <f t="shared" si="13"/>
        <v>108.6720278200391</v>
      </c>
      <c r="N307" s="6" t="str">
        <f t="shared" si="14"/>
        <v>Média</v>
      </c>
      <c r="O307" s="9"/>
      <c r="P307" s="9"/>
      <c r="Q307" s="9"/>
      <c r="R307" s="16"/>
      <c r="S307" s="56"/>
      <c r="T307" s="72"/>
      <c r="U307" s="16"/>
      <c r="V307" s="16"/>
      <c r="W307" s="16"/>
      <c r="X307" s="72"/>
    </row>
    <row r="308" spans="1:24" ht="15.75" x14ac:dyDescent="0.25">
      <c r="A308" s="8">
        <v>304</v>
      </c>
      <c r="B308" s="13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1</v>
      </c>
      <c r="J308" s="6">
        <f t="shared" si="12"/>
        <v>1</v>
      </c>
      <c r="K308" s="10">
        <v>5441</v>
      </c>
      <c r="L308" s="57" t="s">
        <v>1109</v>
      </c>
      <c r="M308" s="7">
        <f t="shared" si="13"/>
        <v>18.37897445322551</v>
      </c>
      <c r="N308" s="6" t="str">
        <f t="shared" si="14"/>
        <v>Baixa</v>
      </c>
      <c r="O308" s="54"/>
      <c r="P308" s="54"/>
      <c r="Q308" s="54"/>
      <c r="R308" s="16"/>
      <c r="S308" s="56"/>
      <c r="T308" s="72"/>
      <c r="U308" s="16"/>
      <c r="V308" s="16"/>
      <c r="W308" s="16"/>
      <c r="X308" s="72"/>
    </row>
    <row r="309" spans="1:24" ht="15.75" x14ac:dyDescent="0.25">
      <c r="A309" s="8">
        <v>305</v>
      </c>
      <c r="B309" s="13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17</v>
      </c>
      <c r="G309" s="6">
        <v>21</v>
      </c>
      <c r="H309" s="6">
        <v>17</v>
      </c>
      <c r="I309" s="6">
        <v>11</v>
      </c>
      <c r="J309" s="6">
        <f t="shared" si="12"/>
        <v>66</v>
      </c>
      <c r="K309" s="10">
        <v>58962</v>
      </c>
      <c r="L309" s="57" t="s">
        <v>1110</v>
      </c>
      <c r="M309" s="7">
        <f t="shared" si="13"/>
        <v>111.9365014755266</v>
      </c>
      <c r="N309" s="6" t="str">
        <f t="shared" si="14"/>
        <v>Média</v>
      </c>
      <c r="O309" s="61"/>
      <c r="P309" s="61"/>
      <c r="Q309" s="61"/>
      <c r="R309" s="16"/>
      <c r="S309" s="56"/>
      <c r="T309" s="72"/>
      <c r="U309" s="16"/>
      <c r="V309" s="16"/>
      <c r="W309" s="16"/>
      <c r="X309" s="72"/>
    </row>
    <row r="310" spans="1:24" ht="15.75" x14ac:dyDescent="0.25">
      <c r="A310" s="8">
        <v>306</v>
      </c>
      <c r="B310" s="13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3</v>
      </c>
      <c r="G310" s="6">
        <v>1</v>
      </c>
      <c r="H310" s="6">
        <v>0</v>
      </c>
      <c r="I310" s="6">
        <v>0</v>
      </c>
      <c r="J310" s="6">
        <f t="shared" si="12"/>
        <v>4</v>
      </c>
      <c r="K310" s="10">
        <v>4304</v>
      </c>
      <c r="L310" s="57" t="s">
        <v>1109</v>
      </c>
      <c r="M310" s="7">
        <f t="shared" si="13"/>
        <v>92.936802973977692</v>
      </c>
      <c r="N310" s="6" t="str">
        <f t="shared" si="14"/>
        <v>Baixa</v>
      </c>
      <c r="O310" s="62"/>
      <c r="P310" s="62"/>
      <c r="Q310" s="62"/>
      <c r="R310" s="16"/>
      <c r="S310" s="56"/>
      <c r="T310" s="72"/>
      <c r="U310" s="16"/>
      <c r="V310" s="16"/>
      <c r="W310" s="16"/>
      <c r="X310" s="72"/>
    </row>
    <row r="311" spans="1:24" ht="15.75" x14ac:dyDescent="0.25">
      <c r="A311" s="8">
        <v>307</v>
      </c>
      <c r="B311" s="13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0</v>
      </c>
      <c r="H311" s="6">
        <v>0</v>
      </c>
      <c r="I311" s="6">
        <v>1</v>
      </c>
      <c r="J311" s="6">
        <f t="shared" si="12"/>
        <v>1</v>
      </c>
      <c r="K311" s="10">
        <v>6844</v>
      </c>
      <c r="L311" s="57" t="s">
        <v>1109</v>
      </c>
      <c r="M311" s="7">
        <f t="shared" si="13"/>
        <v>14.61133839859731</v>
      </c>
      <c r="N311" s="6" t="str">
        <f t="shared" si="14"/>
        <v>Baixa</v>
      </c>
      <c r="O311" s="63"/>
      <c r="P311" s="63"/>
      <c r="Q311" s="63"/>
      <c r="R311" s="16"/>
      <c r="S311" s="56"/>
      <c r="T311" s="72"/>
      <c r="U311" s="16"/>
      <c r="V311" s="16"/>
      <c r="W311" s="16"/>
      <c r="X311" s="72"/>
    </row>
    <row r="312" spans="1:24" ht="15.75" x14ac:dyDescent="0.25">
      <c r="A312" s="8">
        <v>308</v>
      </c>
      <c r="B312" s="13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0</v>
      </c>
      <c r="G312" s="6">
        <v>1</v>
      </c>
      <c r="H312" s="6">
        <v>0</v>
      </c>
      <c r="I312" s="6">
        <v>0</v>
      </c>
      <c r="J312" s="6">
        <f t="shared" si="12"/>
        <v>1</v>
      </c>
      <c r="K312" s="10">
        <v>5122</v>
      </c>
      <c r="L312" s="57" t="s">
        <v>1109</v>
      </c>
      <c r="M312" s="7">
        <f t="shared" si="13"/>
        <v>19.52362358453729</v>
      </c>
      <c r="N312" s="6" t="str">
        <f t="shared" si="14"/>
        <v>Baixa</v>
      </c>
      <c r="O312" s="9"/>
      <c r="P312" s="9"/>
      <c r="Q312" s="9"/>
      <c r="R312" s="16"/>
      <c r="S312" s="56"/>
      <c r="T312" s="72"/>
      <c r="U312" s="16"/>
      <c r="V312" s="16"/>
      <c r="W312" s="16"/>
      <c r="X312" s="72"/>
    </row>
    <row r="313" spans="1:24" ht="15.75" x14ac:dyDescent="0.25">
      <c r="A313" s="8">
        <v>309</v>
      </c>
      <c r="B313" s="13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1</v>
      </c>
      <c r="J313" s="6">
        <f t="shared" si="12"/>
        <v>1</v>
      </c>
      <c r="K313" s="10">
        <v>3136</v>
      </c>
      <c r="L313" s="57" t="s">
        <v>1109</v>
      </c>
      <c r="M313" s="7">
        <f t="shared" si="13"/>
        <v>31.887755102040813</v>
      </c>
      <c r="N313" s="6" t="str">
        <f t="shared" si="14"/>
        <v>Baixa</v>
      </c>
      <c r="O313" s="58"/>
      <c r="P313" s="58"/>
      <c r="Q313" s="58"/>
      <c r="R313" s="16"/>
      <c r="S313" s="56"/>
      <c r="T313" s="72"/>
      <c r="U313" s="16"/>
      <c r="V313" s="16"/>
      <c r="W313" s="16"/>
      <c r="X313" s="72"/>
    </row>
    <row r="314" spans="1:24" ht="15.75" x14ac:dyDescent="0.25">
      <c r="A314" s="8">
        <v>310</v>
      </c>
      <c r="B314" s="13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6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O314" s="59"/>
      <c r="P314" s="59"/>
      <c r="Q314" s="59"/>
      <c r="R314" s="16"/>
      <c r="S314" s="56"/>
      <c r="T314" s="72"/>
      <c r="U314" s="16"/>
      <c r="V314" s="16"/>
      <c r="W314" s="16"/>
      <c r="X314" s="72"/>
    </row>
    <row r="315" spans="1:24" ht="15.75" x14ac:dyDescent="0.25">
      <c r="A315" s="8">
        <v>311</v>
      </c>
      <c r="B315" s="13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6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O315" s="58"/>
      <c r="P315" s="58"/>
      <c r="Q315" s="58"/>
      <c r="R315" s="16"/>
      <c r="S315" s="56"/>
      <c r="T315" s="72"/>
      <c r="U315" s="16"/>
      <c r="V315" s="16"/>
      <c r="W315" s="16"/>
      <c r="X315" s="72"/>
    </row>
    <row r="316" spans="1:24" ht="15.75" x14ac:dyDescent="0.25">
      <c r="A316" s="8">
        <v>312</v>
      </c>
      <c r="B316" s="13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6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O316" s="61"/>
      <c r="P316" s="61"/>
      <c r="Q316" s="61"/>
      <c r="R316" s="16"/>
      <c r="S316" s="56"/>
      <c r="T316" s="72"/>
      <c r="U316" s="16"/>
      <c r="V316" s="16"/>
      <c r="W316" s="16"/>
      <c r="X316" s="72"/>
    </row>
    <row r="317" spans="1:24" ht="15.75" x14ac:dyDescent="0.25">
      <c r="A317" s="8">
        <v>313</v>
      </c>
      <c r="B317" s="13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0</v>
      </c>
      <c r="I317" s="6">
        <v>0</v>
      </c>
      <c r="J317" s="6">
        <f t="shared" si="12"/>
        <v>0</v>
      </c>
      <c r="K317" s="10">
        <v>6145</v>
      </c>
      <c r="L317" s="57" t="s">
        <v>1109</v>
      </c>
      <c r="M317" s="7">
        <f t="shared" si="13"/>
        <v>0</v>
      </c>
      <c r="N317" s="6" t="str">
        <f t="shared" si="14"/>
        <v>Silencioso</v>
      </c>
      <c r="O317" s="65"/>
      <c r="P317" s="65"/>
      <c r="Q317" s="65"/>
      <c r="R317" s="16"/>
      <c r="S317" s="56"/>
      <c r="T317" s="72"/>
      <c r="U317" s="16"/>
      <c r="V317" s="16"/>
      <c r="W317" s="16"/>
      <c r="X317" s="72"/>
    </row>
    <row r="318" spans="1:24" ht="15.75" x14ac:dyDescent="0.25">
      <c r="A318" s="8">
        <v>314</v>
      </c>
      <c r="B318" s="13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2</v>
      </c>
      <c r="I318" s="6">
        <v>0</v>
      </c>
      <c r="J318" s="6">
        <f t="shared" si="12"/>
        <v>2</v>
      </c>
      <c r="K318" s="10">
        <v>11833</v>
      </c>
      <c r="L318" s="57" t="s">
        <v>1109</v>
      </c>
      <c r="M318" s="7">
        <f t="shared" si="13"/>
        <v>16.901884560128455</v>
      </c>
      <c r="N318" s="6" t="str">
        <f t="shared" si="14"/>
        <v>Baixa</v>
      </c>
      <c r="O318" s="61"/>
      <c r="P318" s="61"/>
      <c r="Q318" s="61"/>
      <c r="R318" s="16"/>
      <c r="S318" s="56"/>
      <c r="T318" s="72"/>
      <c r="U318" s="16"/>
      <c r="V318" s="16"/>
      <c r="W318" s="16"/>
      <c r="X318" s="72"/>
    </row>
    <row r="319" spans="1:24" ht="15.75" x14ac:dyDescent="0.25">
      <c r="A319" s="8">
        <v>315</v>
      </c>
      <c r="B319" s="13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98</v>
      </c>
      <c r="G319" s="6">
        <v>81</v>
      </c>
      <c r="H319" s="6">
        <v>56</v>
      </c>
      <c r="I319" s="6">
        <v>32</v>
      </c>
      <c r="J319" s="6">
        <f t="shared" si="12"/>
        <v>267</v>
      </c>
      <c r="K319" s="10">
        <v>278685</v>
      </c>
      <c r="L319" s="57" t="s">
        <v>1112</v>
      </c>
      <c r="M319" s="7">
        <f t="shared" si="13"/>
        <v>95.807094030895087</v>
      </c>
      <c r="N319" s="6" t="str">
        <f t="shared" si="14"/>
        <v>Baixa</v>
      </c>
      <c r="O319" s="60"/>
      <c r="P319" s="60"/>
      <c r="Q319" s="60"/>
      <c r="R319" s="16"/>
      <c r="S319" s="56"/>
      <c r="T319" s="72"/>
      <c r="U319" s="16"/>
      <c r="V319" s="16"/>
      <c r="W319" s="16"/>
      <c r="X319" s="72"/>
    </row>
    <row r="320" spans="1:24" ht="15.75" x14ac:dyDescent="0.25">
      <c r="A320" s="8">
        <v>316</v>
      </c>
      <c r="B320" s="13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6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O320" s="72"/>
      <c r="P320" s="72"/>
      <c r="Q320" s="72"/>
      <c r="R320" s="16"/>
      <c r="S320" s="56"/>
      <c r="T320" s="72"/>
      <c r="U320" s="16"/>
      <c r="V320" s="16"/>
      <c r="W320" s="16"/>
      <c r="X320" s="72"/>
    </row>
    <row r="321" spans="1:24" ht="15.75" x14ac:dyDescent="0.25">
      <c r="A321" s="8">
        <v>317</v>
      </c>
      <c r="B321" s="13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6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T321" s="72"/>
      <c r="U321" s="16"/>
      <c r="V321" s="16"/>
      <c r="W321" s="16"/>
      <c r="X321" s="72"/>
    </row>
    <row r="322" spans="1:24" ht="15.75" x14ac:dyDescent="0.25">
      <c r="A322" s="8">
        <v>318</v>
      </c>
      <c r="B322" s="13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0</v>
      </c>
      <c r="G322" s="6">
        <v>1</v>
      </c>
      <c r="H322" s="6">
        <v>0</v>
      </c>
      <c r="I322" s="6">
        <v>0</v>
      </c>
      <c r="J322" s="6">
        <f t="shared" si="12"/>
        <v>1</v>
      </c>
      <c r="K322" s="10">
        <v>34057</v>
      </c>
      <c r="L322" s="57" t="s">
        <v>1110</v>
      </c>
      <c r="M322" s="7">
        <f t="shared" si="13"/>
        <v>2.9362539272396275</v>
      </c>
      <c r="N322" s="6" t="str">
        <f t="shared" si="14"/>
        <v>Baixa</v>
      </c>
      <c r="O322" s="76"/>
      <c r="P322" s="76"/>
      <c r="Q322" s="76"/>
      <c r="R322" s="16"/>
      <c r="S322" s="56"/>
      <c r="T322" s="72"/>
      <c r="U322" s="16"/>
      <c r="V322" s="16"/>
      <c r="W322" s="16"/>
      <c r="X322" s="72"/>
    </row>
    <row r="323" spans="1:24" ht="15.75" x14ac:dyDescent="0.25">
      <c r="A323" s="8">
        <v>319</v>
      </c>
      <c r="B323" s="13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1</v>
      </c>
      <c r="G323" s="6">
        <v>0</v>
      </c>
      <c r="H323" s="6">
        <v>0</v>
      </c>
      <c r="I323" s="6">
        <v>0</v>
      </c>
      <c r="J323" s="6">
        <f t="shared" si="12"/>
        <v>1</v>
      </c>
      <c r="K323" s="10">
        <v>14233</v>
      </c>
      <c r="L323" s="57" t="s">
        <v>1109</v>
      </c>
      <c r="M323" s="7">
        <f t="shared" si="13"/>
        <v>7.025925665706457</v>
      </c>
      <c r="N323" s="6" t="str">
        <f t="shared" si="14"/>
        <v>Baixa</v>
      </c>
      <c r="O323" s="65"/>
      <c r="P323" s="65"/>
      <c r="Q323" s="65"/>
      <c r="R323" s="16"/>
      <c r="S323" s="56"/>
      <c r="T323" s="72"/>
      <c r="U323" s="16"/>
      <c r="V323" s="16"/>
      <c r="W323" s="16"/>
      <c r="X323" s="72"/>
    </row>
    <row r="324" spans="1:24" ht="15.75" x14ac:dyDescent="0.25">
      <c r="A324" s="8">
        <v>320</v>
      </c>
      <c r="B324" s="13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6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O324" s="76"/>
      <c r="P324" s="76"/>
      <c r="Q324" s="76"/>
      <c r="R324" s="16"/>
      <c r="S324" s="56"/>
      <c r="T324" s="72"/>
      <c r="U324" s="16"/>
      <c r="V324" s="16"/>
      <c r="W324" s="16"/>
      <c r="X324" s="72"/>
    </row>
    <row r="325" spans="1:24" ht="15.75" x14ac:dyDescent="0.25">
      <c r="A325" s="8">
        <v>321</v>
      </c>
      <c r="B325" s="13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1</v>
      </c>
      <c r="I325" s="6">
        <v>0</v>
      </c>
      <c r="J325" s="6">
        <f t="shared" ref="J325:J388" si="15">SUM(F325:I325)</f>
        <v>1</v>
      </c>
      <c r="K325" s="10">
        <v>4954</v>
      </c>
      <c r="L325" s="57" t="s">
        <v>1109</v>
      </c>
      <c r="M325" s="7">
        <f t="shared" ref="M325:M388" si="16">(J325/K325)*100000</f>
        <v>20.185708518368994</v>
      </c>
      <c r="N325" s="6" t="str">
        <f t="shared" si="14"/>
        <v>Baixa</v>
      </c>
      <c r="O325" s="9"/>
      <c r="P325" s="9"/>
      <c r="Q325" s="9"/>
      <c r="R325" s="16"/>
      <c r="S325" s="56"/>
      <c r="T325" s="72"/>
      <c r="U325" s="16"/>
      <c r="V325" s="16"/>
      <c r="W325" s="16"/>
      <c r="X325" s="72"/>
    </row>
    <row r="326" spans="1:24" ht="15.75" x14ac:dyDescent="0.25">
      <c r="A326" s="8">
        <v>322</v>
      </c>
      <c r="B326" s="13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6</v>
      </c>
      <c r="G326" s="6">
        <v>4</v>
      </c>
      <c r="H326" s="6">
        <v>2</v>
      </c>
      <c r="I326" s="6">
        <v>2</v>
      </c>
      <c r="J326" s="6">
        <f t="shared" si="15"/>
        <v>14</v>
      </c>
      <c r="K326" s="10">
        <v>19025</v>
      </c>
      <c r="L326" s="57" t="s">
        <v>1109</v>
      </c>
      <c r="M326" s="7">
        <f t="shared" si="16"/>
        <v>73.587385019710908</v>
      </c>
      <c r="N326" s="6" t="str">
        <f t="shared" ref="N326:N389" si="17">IF(M326=0,"Silencioso",IF(AND(M326&gt;0,M326&lt;100),"Baixa",IF(AND(M326&gt;=100,M326&lt;300),"Média",IF(AND(M326&gt;=300,M326&lt;500),"Alta",IF(M326&gt;=500,"Muito Alta","Avaliar")))))</f>
        <v>Baixa</v>
      </c>
      <c r="R326" s="16"/>
      <c r="S326" s="56"/>
      <c r="T326" s="72"/>
      <c r="U326" s="16"/>
      <c r="V326" s="16"/>
      <c r="W326" s="16"/>
      <c r="X326" s="72"/>
    </row>
    <row r="327" spans="1:24" ht="15.75" x14ac:dyDescent="0.25">
      <c r="A327" s="8">
        <v>323</v>
      </c>
      <c r="B327" s="13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6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T327" s="72"/>
      <c r="U327" s="16"/>
      <c r="V327" s="16"/>
      <c r="W327" s="16"/>
      <c r="X327" s="72"/>
    </row>
    <row r="328" spans="1:24" ht="15.75" x14ac:dyDescent="0.25">
      <c r="A328" s="8">
        <v>324</v>
      </c>
      <c r="B328" s="13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6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O328" s="63"/>
      <c r="P328" s="63"/>
      <c r="Q328" s="63"/>
      <c r="R328" s="16"/>
      <c r="S328" s="56"/>
      <c r="T328" s="72"/>
      <c r="U328" s="16"/>
      <c r="V328" s="16"/>
      <c r="W328" s="16"/>
      <c r="X328" s="72"/>
    </row>
    <row r="329" spans="1:24" ht="15.75" x14ac:dyDescent="0.25">
      <c r="A329" s="8">
        <v>325</v>
      </c>
      <c r="B329" s="13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1</v>
      </c>
      <c r="I329" s="6">
        <v>0</v>
      </c>
      <c r="J329" s="6">
        <f t="shared" si="15"/>
        <v>1</v>
      </c>
      <c r="K329" s="10">
        <v>6591</v>
      </c>
      <c r="L329" s="57" t="s">
        <v>1109</v>
      </c>
      <c r="M329" s="7">
        <f t="shared" si="16"/>
        <v>15.172204521316946</v>
      </c>
      <c r="N329" s="6" t="str">
        <f t="shared" si="17"/>
        <v>Baixa</v>
      </c>
      <c r="O329" s="9"/>
      <c r="P329" s="9"/>
      <c r="Q329" s="9"/>
      <c r="R329" s="16"/>
      <c r="S329" s="56"/>
      <c r="T329" s="72"/>
      <c r="U329" s="16"/>
      <c r="V329" s="16"/>
      <c r="W329" s="16"/>
      <c r="X329" s="72"/>
    </row>
    <row r="330" spans="1:24" ht="15.75" x14ac:dyDescent="0.25">
      <c r="A330" s="8">
        <v>326</v>
      </c>
      <c r="B330" s="13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8</v>
      </c>
      <c r="G330" s="6">
        <v>3</v>
      </c>
      <c r="H330" s="6">
        <v>4</v>
      </c>
      <c r="I330" s="6">
        <v>3</v>
      </c>
      <c r="J330" s="6">
        <f t="shared" si="15"/>
        <v>18</v>
      </c>
      <c r="K330" s="10">
        <v>51750</v>
      </c>
      <c r="L330" s="57" t="s">
        <v>1110</v>
      </c>
      <c r="M330" s="7">
        <f t="shared" si="16"/>
        <v>34.782608695652179</v>
      </c>
      <c r="N330" s="6" t="str">
        <f t="shared" si="17"/>
        <v>Baixa</v>
      </c>
      <c r="O330" s="64"/>
      <c r="P330" s="64"/>
      <c r="Q330" s="64"/>
      <c r="R330" s="16"/>
      <c r="S330" s="56"/>
      <c r="T330" s="72"/>
      <c r="U330" s="16"/>
      <c r="V330" s="16"/>
      <c r="W330" s="16"/>
      <c r="X330" s="72"/>
    </row>
    <row r="331" spans="1:24" ht="15.75" x14ac:dyDescent="0.25">
      <c r="A331" s="8">
        <v>327</v>
      </c>
      <c r="B331" s="13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1</v>
      </c>
      <c r="G331" s="6">
        <v>0</v>
      </c>
      <c r="H331" s="6">
        <v>0</v>
      </c>
      <c r="I331" s="6">
        <v>0</v>
      </c>
      <c r="J331" s="6">
        <f t="shared" si="15"/>
        <v>1</v>
      </c>
      <c r="K331" s="10">
        <v>7105</v>
      </c>
      <c r="L331" s="57" t="s">
        <v>1109</v>
      </c>
      <c r="M331" s="7">
        <f t="shared" si="16"/>
        <v>14.074595355383533</v>
      </c>
      <c r="N331" s="6" t="str">
        <f t="shared" si="17"/>
        <v>Baixa</v>
      </c>
      <c r="O331" s="63"/>
      <c r="P331" s="63"/>
      <c r="Q331" s="63"/>
      <c r="R331" s="16"/>
      <c r="S331" s="56"/>
      <c r="T331" s="72"/>
      <c r="U331" s="16"/>
      <c r="V331" s="16"/>
      <c r="W331" s="16"/>
      <c r="X331" s="72"/>
    </row>
    <row r="332" spans="1:24" ht="15.75" x14ac:dyDescent="0.25">
      <c r="A332" s="8">
        <v>328</v>
      </c>
      <c r="B332" s="13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1</v>
      </c>
      <c r="I332" s="6">
        <v>0</v>
      </c>
      <c r="J332" s="6">
        <f t="shared" si="15"/>
        <v>1</v>
      </c>
      <c r="K332" s="10">
        <v>7971</v>
      </c>
      <c r="L332" s="57" t="s">
        <v>1109</v>
      </c>
      <c r="M332" s="7">
        <f t="shared" si="16"/>
        <v>12.545477355413375</v>
      </c>
      <c r="N332" s="6" t="str">
        <f t="shared" si="17"/>
        <v>Baixa</v>
      </c>
      <c r="O332" s="59"/>
      <c r="P332" s="59"/>
      <c r="Q332" s="59"/>
      <c r="R332" s="16"/>
      <c r="S332" s="56"/>
      <c r="T332" s="72"/>
      <c r="U332" s="16"/>
      <c r="V332" s="16"/>
      <c r="W332" s="16"/>
      <c r="X332" s="72"/>
    </row>
    <row r="333" spans="1:24" ht="15.75" x14ac:dyDescent="0.25">
      <c r="A333" s="8">
        <v>329</v>
      </c>
      <c r="B333" s="13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6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O333" s="55"/>
      <c r="P333" s="55"/>
      <c r="Q333" s="55"/>
      <c r="R333" s="16"/>
      <c r="S333" s="56"/>
      <c r="T333" s="72"/>
      <c r="U333" s="16"/>
      <c r="V333" s="16"/>
      <c r="W333" s="16"/>
      <c r="X333" s="72"/>
    </row>
    <row r="334" spans="1:24" ht="15.75" x14ac:dyDescent="0.25">
      <c r="A334" s="8">
        <v>330</v>
      </c>
      <c r="B334" s="13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6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O334" s="9"/>
      <c r="P334" s="9"/>
      <c r="Q334" s="9"/>
      <c r="R334" s="16"/>
      <c r="S334" s="56"/>
      <c r="T334" s="72"/>
      <c r="U334" s="16"/>
      <c r="V334" s="16"/>
      <c r="W334" s="16"/>
      <c r="X334" s="72"/>
    </row>
    <row r="335" spans="1:24" ht="15.75" x14ac:dyDescent="0.25">
      <c r="A335" s="8">
        <v>331</v>
      </c>
      <c r="B335" s="13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6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O335" s="73"/>
      <c r="P335" s="73"/>
      <c r="Q335" s="73"/>
      <c r="R335" s="16"/>
      <c r="S335" s="56"/>
      <c r="T335" s="72"/>
      <c r="U335" s="16"/>
      <c r="V335" s="16"/>
      <c r="W335" s="16"/>
      <c r="X335" s="72"/>
    </row>
    <row r="336" spans="1:24" ht="15.75" x14ac:dyDescent="0.25">
      <c r="A336" s="8">
        <v>332</v>
      </c>
      <c r="B336" s="13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6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O336" s="76"/>
      <c r="P336" s="76"/>
      <c r="Q336" s="76"/>
      <c r="R336" s="16"/>
      <c r="S336" s="56"/>
      <c r="T336" s="72"/>
      <c r="U336" s="16"/>
      <c r="V336" s="16"/>
      <c r="W336" s="16"/>
      <c r="X336" s="72"/>
    </row>
    <row r="337" spans="1:24" ht="15.75" x14ac:dyDescent="0.25">
      <c r="A337" s="8">
        <v>333</v>
      </c>
      <c r="B337" s="13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6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O337" s="65"/>
      <c r="P337" s="65"/>
      <c r="Q337" s="65"/>
      <c r="R337" s="16"/>
      <c r="S337" s="56"/>
      <c r="T337" s="72"/>
      <c r="U337" s="16"/>
      <c r="V337" s="16"/>
      <c r="W337" s="16"/>
      <c r="X337" s="72"/>
    </row>
    <row r="338" spans="1:24" ht="15.75" x14ac:dyDescent="0.25">
      <c r="A338" s="8">
        <v>334</v>
      </c>
      <c r="B338" s="13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2</v>
      </c>
      <c r="G338" s="6">
        <v>2</v>
      </c>
      <c r="H338" s="6">
        <v>5</v>
      </c>
      <c r="I338" s="6">
        <v>2</v>
      </c>
      <c r="J338" s="6">
        <f t="shared" si="15"/>
        <v>11</v>
      </c>
      <c r="K338" s="10">
        <v>25035</v>
      </c>
      <c r="L338" s="57" t="s">
        <v>1110</v>
      </c>
      <c r="M338" s="7">
        <f t="shared" si="16"/>
        <v>43.938486119432795</v>
      </c>
      <c r="N338" s="6" t="str">
        <f t="shared" si="17"/>
        <v>Baixa</v>
      </c>
      <c r="O338" s="55"/>
      <c r="P338" s="55"/>
      <c r="Q338" s="55"/>
      <c r="R338" s="16"/>
      <c r="S338" s="56"/>
      <c r="T338" s="72"/>
      <c r="U338" s="16"/>
      <c r="V338" s="16"/>
      <c r="W338" s="16"/>
      <c r="X338" s="72"/>
    </row>
    <row r="339" spans="1:24" ht="15.75" x14ac:dyDescent="0.25">
      <c r="A339" s="8">
        <v>335</v>
      </c>
      <c r="B339" s="13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6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T339" s="72"/>
      <c r="U339" s="16"/>
      <c r="V339" s="16"/>
      <c r="W339" s="16"/>
      <c r="X339" s="72"/>
    </row>
    <row r="340" spans="1:24" ht="15.75" x14ac:dyDescent="0.25">
      <c r="A340" s="8">
        <v>336</v>
      </c>
      <c r="B340" s="13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6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T340" s="72"/>
      <c r="U340" s="16"/>
      <c r="V340" s="16"/>
      <c r="W340" s="16"/>
      <c r="X340" s="72"/>
    </row>
    <row r="341" spans="1:24" ht="15.75" x14ac:dyDescent="0.25">
      <c r="A341" s="8">
        <v>337</v>
      </c>
      <c r="B341" s="13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6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O341" s="65"/>
      <c r="P341" s="65"/>
      <c r="Q341" s="65"/>
      <c r="R341" s="16"/>
      <c r="S341" s="56"/>
      <c r="T341" s="72"/>
      <c r="U341" s="16"/>
      <c r="V341" s="16"/>
      <c r="W341" s="16"/>
      <c r="X341" s="72"/>
    </row>
    <row r="342" spans="1:24" ht="15.75" x14ac:dyDescent="0.25">
      <c r="A342" s="8">
        <v>338</v>
      </c>
      <c r="B342" s="13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21</v>
      </c>
      <c r="G342" s="6">
        <v>12</v>
      </c>
      <c r="H342" s="6">
        <v>23</v>
      </c>
      <c r="I342" s="6">
        <v>30</v>
      </c>
      <c r="J342" s="6">
        <f t="shared" si="15"/>
        <v>86</v>
      </c>
      <c r="K342" s="10">
        <v>179015</v>
      </c>
      <c r="L342" s="57" t="s">
        <v>1112</v>
      </c>
      <c r="M342" s="7">
        <f t="shared" si="16"/>
        <v>48.040666983213697</v>
      </c>
      <c r="N342" s="6" t="str">
        <f t="shared" si="17"/>
        <v>Baixa</v>
      </c>
      <c r="O342" s="9"/>
      <c r="P342" s="9"/>
      <c r="Q342" s="9"/>
      <c r="R342" s="16"/>
      <c r="S342" s="56"/>
      <c r="T342" s="72"/>
      <c r="U342" s="16"/>
      <c r="V342" s="16"/>
      <c r="W342" s="16"/>
      <c r="X342" s="72"/>
    </row>
    <row r="343" spans="1:24" ht="15.75" x14ac:dyDescent="0.25">
      <c r="A343" s="8">
        <v>339</v>
      </c>
      <c r="B343" s="13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6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O343" s="58"/>
      <c r="P343" s="58"/>
      <c r="Q343" s="58"/>
      <c r="R343" s="16"/>
      <c r="S343" s="56"/>
      <c r="T343" s="72"/>
      <c r="U343" s="16"/>
      <c r="V343" s="16"/>
      <c r="W343" s="16"/>
      <c r="X343" s="72"/>
    </row>
    <row r="344" spans="1:24" ht="15.75" x14ac:dyDescent="0.25">
      <c r="A344" s="8">
        <v>340</v>
      </c>
      <c r="B344" s="13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6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O344" s="60"/>
      <c r="P344" s="60"/>
      <c r="Q344" s="60"/>
      <c r="R344" s="16"/>
      <c r="S344" s="56"/>
      <c r="T344" s="72"/>
      <c r="U344" s="16"/>
      <c r="V344" s="16"/>
      <c r="W344" s="16"/>
      <c r="X344" s="72"/>
    </row>
    <row r="345" spans="1:24" ht="15.75" x14ac:dyDescent="0.25">
      <c r="A345" s="8">
        <v>341</v>
      </c>
      <c r="B345" s="13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2</v>
      </c>
      <c r="G345" s="6">
        <v>4</v>
      </c>
      <c r="H345" s="6">
        <v>1</v>
      </c>
      <c r="I345" s="6">
        <v>0</v>
      </c>
      <c r="J345" s="6">
        <f t="shared" si="15"/>
        <v>7</v>
      </c>
      <c r="K345" s="10">
        <v>11879</v>
      </c>
      <c r="L345" s="57" t="s">
        <v>1109</v>
      </c>
      <c r="M345" s="7">
        <f t="shared" si="16"/>
        <v>58.927519151443725</v>
      </c>
      <c r="N345" s="6" t="str">
        <f t="shared" si="17"/>
        <v>Baixa</v>
      </c>
      <c r="O345" s="9"/>
      <c r="P345" s="9"/>
      <c r="Q345" s="9"/>
      <c r="R345" s="16"/>
      <c r="S345" s="56"/>
      <c r="T345" s="72"/>
      <c r="U345" s="16"/>
      <c r="V345" s="16"/>
      <c r="W345" s="16"/>
      <c r="X345" s="72"/>
    </row>
    <row r="346" spans="1:24" ht="15.75" x14ac:dyDescent="0.25">
      <c r="A346" s="8">
        <v>342</v>
      </c>
      <c r="B346" s="13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6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T346" s="72"/>
      <c r="U346" s="16"/>
      <c r="V346" s="16"/>
      <c r="W346" s="16"/>
      <c r="X346" s="72"/>
    </row>
    <row r="347" spans="1:24" ht="15.75" x14ac:dyDescent="0.25">
      <c r="A347" s="8">
        <v>343</v>
      </c>
      <c r="B347" s="13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11</v>
      </c>
      <c r="G347" s="6">
        <v>15</v>
      </c>
      <c r="H347" s="6">
        <v>5</v>
      </c>
      <c r="I347" s="6">
        <v>2</v>
      </c>
      <c r="J347" s="6">
        <f t="shared" si="15"/>
        <v>33</v>
      </c>
      <c r="K347" s="10">
        <v>10709</v>
      </c>
      <c r="L347" s="57" t="s">
        <v>1109</v>
      </c>
      <c r="M347" s="7">
        <f t="shared" si="16"/>
        <v>308.15202166402094</v>
      </c>
      <c r="N347" s="6" t="str">
        <f t="shared" si="17"/>
        <v>Alta</v>
      </c>
      <c r="O347" s="58"/>
      <c r="P347" s="58"/>
      <c r="Q347" s="58"/>
      <c r="R347" s="16"/>
      <c r="S347" s="56"/>
      <c r="T347" s="72"/>
      <c r="U347" s="16"/>
      <c r="V347" s="16"/>
      <c r="W347" s="16"/>
      <c r="X347" s="72"/>
    </row>
    <row r="348" spans="1:24" ht="15.75" x14ac:dyDescent="0.25">
      <c r="A348" s="8">
        <v>344</v>
      </c>
      <c r="B348" s="13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3</v>
      </c>
      <c r="G348" s="6">
        <v>2</v>
      </c>
      <c r="H348" s="6">
        <v>2</v>
      </c>
      <c r="I348" s="6">
        <v>0</v>
      </c>
      <c r="J348" s="6">
        <f t="shared" si="15"/>
        <v>7</v>
      </c>
      <c r="K348" s="10">
        <v>7971</v>
      </c>
      <c r="L348" s="57" t="s">
        <v>1109</v>
      </c>
      <c r="M348" s="7">
        <f t="shared" si="16"/>
        <v>87.818341487893619</v>
      </c>
      <c r="N348" s="6" t="str">
        <f t="shared" si="17"/>
        <v>Baixa</v>
      </c>
      <c r="O348" s="63"/>
      <c r="P348" s="63"/>
      <c r="Q348" s="63"/>
      <c r="R348" s="16"/>
      <c r="S348" s="56"/>
      <c r="T348" s="72"/>
      <c r="U348" s="16"/>
      <c r="V348" s="16"/>
      <c r="W348" s="16"/>
      <c r="X348" s="72"/>
    </row>
    <row r="349" spans="1:24" ht="15.75" x14ac:dyDescent="0.25">
      <c r="A349" s="8">
        <v>345</v>
      </c>
      <c r="B349" s="13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6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O349" s="60"/>
      <c r="P349" s="60"/>
      <c r="Q349" s="60"/>
      <c r="R349" s="16"/>
      <c r="S349" s="56"/>
      <c r="T349" s="72"/>
      <c r="U349" s="16"/>
      <c r="V349" s="16"/>
      <c r="W349" s="16"/>
      <c r="X349" s="72"/>
    </row>
    <row r="350" spans="1:24" ht="15.75" x14ac:dyDescent="0.25">
      <c r="A350" s="8">
        <v>346</v>
      </c>
      <c r="B350" s="13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1</v>
      </c>
      <c r="G350" s="6">
        <v>0</v>
      </c>
      <c r="H350" s="6">
        <v>1</v>
      </c>
      <c r="I350" s="6">
        <v>0</v>
      </c>
      <c r="J350" s="6">
        <f t="shared" si="15"/>
        <v>2</v>
      </c>
      <c r="K350" s="10">
        <v>12303</v>
      </c>
      <c r="L350" s="57" t="s">
        <v>1109</v>
      </c>
      <c r="M350" s="7">
        <f t="shared" si="16"/>
        <v>16.25619767536373</v>
      </c>
      <c r="N350" s="6" t="str">
        <f t="shared" si="17"/>
        <v>Baixa</v>
      </c>
      <c r="O350" s="55"/>
      <c r="P350" s="55"/>
      <c r="Q350" s="55"/>
      <c r="R350" s="16"/>
      <c r="S350" s="56"/>
      <c r="T350" s="72"/>
      <c r="U350" s="16"/>
      <c r="V350" s="16"/>
      <c r="W350" s="16"/>
      <c r="X350" s="72"/>
    </row>
    <row r="351" spans="1:24" ht="15.75" x14ac:dyDescent="0.25">
      <c r="A351" s="8">
        <v>347</v>
      </c>
      <c r="B351" s="13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6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O351" s="55"/>
      <c r="P351" s="55"/>
      <c r="Q351" s="55"/>
      <c r="R351" s="16"/>
      <c r="S351" s="56"/>
      <c r="T351" s="72"/>
      <c r="U351" s="16"/>
      <c r="V351" s="16"/>
      <c r="W351" s="16"/>
      <c r="X351" s="72"/>
    </row>
    <row r="352" spans="1:24" ht="15.75" x14ac:dyDescent="0.25">
      <c r="A352" s="8">
        <v>348</v>
      </c>
      <c r="B352" s="13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6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O352" s="55"/>
      <c r="P352" s="55"/>
      <c r="Q352" s="55"/>
      <c r="R352" s="16"/>
      <c r="S352" s="56"/>
      <c r="T352" s="72"/>
      <c r="U352" s="16"/>
      <c r="V352" s="16"/>
      <c r="W352" s="16"/>
      <c r="X352" s="72"/>
    </row>
    <row r="353" spans="1:24" ht="15.75" x14ac:dyDescent="0.25">
      <c r="A353" s="8">
        <v>349</v>
      </c>
      <c r="B353" s="13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6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O353" s="58"/>
      <c r="P353" s="58"/>
      <c r="Q353" s="58"/>
      <c r="R353" s="16"/>
      <c r="S353" s="56"/>
      <c r="T353" s="72"/>
      <c r="U353" s="16"/>
      <c r="V353" s="16"/>
      <c r="W353" s="16"/>
      <c r="X353" s="72"/>
    </row>
    <row r="354" spans="1:24" ht="15.75" x14ac:dyDescent="0.25">
      <c r="A354" s="8">
        <v>350</v>
      </c>
      <c r="B354" s="13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1</v>
      </c>
      <c r="I354" s="6">
        <v>0</v>
      </c>
      <c r="J354" s="6">
        <f t="shared" si="15"/>
        <v>1</v>
      </c>
      <c r="K354" s="10">
        <v>6829</v>
      </c>
      <c r="L354" s="57" t="s">
        <v>1109</v>
      </c>
      <c r="M354" s="7">
        <f t="shared" si="16"/>
        <v>14.64343242055938</v>
      </c>
      <c r="N354" s="6" t="str">
        <f t="shared" si="17"/>
        <v>Baixa</v>
      </c>
      <c r="O354" s="75"/>
      <c r="P354" s="75"/>
      <c r="Q354" s="75"/>
      <c r="R354" s="16"/>
      <c r="S354" s="56"/>
      <c r="T354" s="72"/>
      <c r="U354" s="16"/>
      <c r="V354" s="16"/>
      <c r="W354" s="16"/>
      <c r="X354" s="72"/>
    </row>
    <row r="355" spans="1:24" ht="15.75" x14ac:dyDescent="0.25">
      <c r="A355" s="8">
        <v>351</v>
      </c>
      <c r="B355" s="13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6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T355" s="72"/>
      <c r="U355" s="16"/>
      <c r="V355" s="16"/>
      <c r="W355" s="16"/>
      <c r="X355" s="72"/>
    </row>
    <row r="356" spans="1:24" ht="15.75" x14ac:dyDescent="0.25">
      <c r="A356" s="8">
        <v>352</v>
      </c>
      <c r="B356" s="13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2</v>
      </c>
      <c r="G356" s="6">
        <v>3</v>
      </c>
      <c r="H356" s="6">
        <v>4</v>
      </c>
      <c r="I356" s="6">
        <v>1</v>
      </c>
      <c r="J356" s="6">
        <f t="shared" si="15"/>
        <v>10</v>
      </c>
      <c r="K356" s="10">
        <v>24204</v>
      </c>
      <c r="L356" s="57" t="s">
        <v>1109</v>
      </c>
      <c r="M356" s="7">
        <f t="shared" si="16"/>
        <v>41.315485043794411</v>
      </c>
      <c r="N356" s="6" t="str">
        <f t="shared" si="17"/>
        <v>Baixa</v>
      </c>
      <c r="O356" s="55"/>
      <c r="P356" s="55"/>
      <c r="Q356" s="55"/>
      <c r="R356" s="16"/>
      <c r="S356" s="56"/>
      <c r="T356" s="72"/>
      <c r="U356" s="16"/>
      <c r="V356" s="16"/>
      <c r="W356" s="16"/>
      <c r="X356" s="72"/>
    </row>
    <row r="357" spans="1:24" ht="15.75" x14ac:dyDescent="0.25">
      <c r="A357" s="8">
        <v>353</v>
      </c>
      <c r="B357" s="13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2</v>
      </c>
      <c r="I357" s="6">
        <v>1</v>
      </c>
      <c r="J357" s="6">
        <f t="shared" si="15"/>
        <v>3</v>
      </c>
      <c r="K357" s="10">
        <v>6228</v>
      </c>
      <c r="L357" s="57" t="s">
        <v>1109</v>
      </c>
      <c r="M357" s="7">
        <f t="shared" si="16"/>
        <v>48.169556840077071</v>
      </c>
      <c r="N357" s="6" t="str">
        <f t="shared" si="17"/>
        <v>Baixa</v>
      </c>
      <c r="O357" s="9"/>
      <c r="P357" s="9"/>
      <c r="Q357" s="9"/>
      <c r="R357" s="16"/>
      <c r="S357" s="56"/>
      <c r="T357" s="72"/>
      <c r="U357" s="16"/>
      <c r="V357" s="16"/>
      <c r="W357" s="16"/>
      <c r="X357" s="72"/>
    </row>
    <row r="358" spans="1:24" ht="15.75" x14ac:dyDescent="0.25">
      <c r="A358" s="8">
        <v>354</v>
      </c>
      <c r="B358" s="13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1</v>
      </c>
      <c r="G358" s="6">
        <v>0</v>
      </c>
      <c r="H358" s="6">
        <v>1</v>
      </c>
      <c r="I358" s="6">
        <v>1</v>
      </c>
      <c r="J358" s="6">
        <f t="shared" si="15"/>
        <v>3</v>
      </c>
      <c r="K358" s="10">
        <v>7467</v>
      </c>
      <c r="L358" s="57" t="s">
        <v>1109</v>
      </c>
      <c r="M358" s="7">
        <f t="shared" si="16"/>
        <v>40.176777822418643</v>
      </c>
      <c r="N358" s="6" t="str">
        <f t="shared" si="17"/>
        <v>Baixa</v>
      </c>
      <c r="O358" s="60"/>
      <c r="P358" s="60"/>
      <c r="Q358" s="60"/>
      <c r="R358" s="16"/>
      <c r="S358" s="56"/>
      <c r="T358" s="72"/>
      <c r="U358" s="16"/>
      <c r="V358" s="16"/>
      <c r="W358" s="16"/>
      <c r="X358" s="72"/>
    </row>
    <row r="359" spans="1:24" ht="15.75" x14ac:dyDescent="0.25">
      <c r="A359" s="8">
        <v>355</v>
      </c>
      <c r="B359" s="13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2</v>
      </c>
      <c r="G359" s="6">
        <v>2</v>
      </c>
      <c r="H359" s="6">
        <v>1</v>
      </c>
      <c r="I359" s="6">
        <v>1</v>
      </c>
      <c r="J359" s="6">
        <f t="shared" si="15"/>
        <v>6</v>
      </c>
      <c r="K359" s="10">
        <v>18438</v>
      </c>
      <c r="L359" s="57" t="s">
        <v>1109</v>
      </c>
      <c r="M359" s="7">
        <f t="shared" si="16"/>
        <v>32.541490400260329</v>
      </c>
      <c r="N359" s="6" t="str">
        <f t="shared" si="17"/>
        <v>Baixa</v>
      </c>
      <c r="O359" s="9"/>
      <c r="P359" s="9"/>
      <c r="Q359" s="9"/>
      <c r="R359" s="16"/>
      <c r="S359" s="56"/>
      <c r="T359" s="72"/>
      <c r="U359" s="16"/>
      <c r="V359" s="16"/>
      <c r="W359" s="16"/>
      <c r="X359" s="72"/>
    </row>
    <row r="360" spans="1:24" ht="15.75" x14ac:dyDescent="0.25">
      <c r="A360" s="8">
        <v>356</v>
      </c>
      <c r="B360" s="13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6</v>
      </c>
      <c r="G360" s="6">
        <v>3</v>
      </c>
      <c r="H360" s="6">
        <v>3</v>
      </c>
      <c r="I360" s="6">
        <v>1</v>
      </c>
      <c r="J360" s="6">
        <f t="shared" si="15"/>
        <v>13</v>
      </c>
      <c r="K360" s="10">
        <v>19717</v>
      </c>
      <c r="L360" s="57" t="s">
        <v>1109</v>
      </c>
      <c r="M360" s="7">
        <f t="shared" si="16"/>
        <v>65.932951260333724</v>
      </c>
      <c r="N360" s="6" t="str">
        <f t="shared" si="17"/>
        <v>Baixa</v>
      </c>
      <c r="O360" s="65"/>
      <c r="P360" s="65"/>
      <c r="Q360" s="65"/>
      <c r="R360" s="16"/>
      <c r="S360" s="56"/>
      <c r="T360" s="72"/>
      <c r="U360" s="16"/>
      <c r="V360" s="16"/>
      <c r="W360" s="16"/>
      <c r="X360" s="72"/>
    </row>
    <row r="361" spans="1:24" ht="15.75" x14ac:dyDescent="0.25">
      <c r="A361" s="8">
        <v>357</v>
      </c>
      <c r="B361" s="13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71</v>
      </c>
      <c r="G361" s="6">
        <v>58</v>
      </c>
      <c r="H361" s="6">
        <v>49</v>
      </c>
      <c r="I361" s="6">
        <v>30</v>
      </c>
      <c r="J361" s="6">
        <f t="shared" si="15"/>
        <v>208</v>
      </c>
      <c r="K361" s="10">
        <v>261344</v>
      </c>
      <c r="L361" s="57" t="s">
        <v>1112</v>
      </c>
      <c r="M361" s="7">
        <f t="shared" si="16"/>
        <v>79.588588220888951</v>
      </c>
      <c r="N361" s="6" t="str">
        <f t="shared" si="17"/>
        <v>Baixa</v>
      </c>
      <c r="O361" s="72"/>
      <c r="P361" s="72"/>
      <c r="Q361" s="72"/>
      <c r="R361" s="16"/>
      <c r="S361" s="56"/>
      <c r="T361" s="72"/>
      <c r="U361" s="16"/>
      <c r="V361" s="16"/>
      <c r="W361" s="16"/>
      <c r="X361" s="72"/>
    </row>
    <row r="362" spans="1:24" ht="15.75" x14ac:dyDescent="0.25">
      <c r="A362" s="8">
        <v>358</v>
      </c>
      <c r="B362" s="13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12</v>
      </c>
      <c r="G362" s="6">
        <v>4</v>
      </c>
      <c r="H362" s="6">
        <v>4</v>
      </c>
      <c r="I362" s="6">
        <v>2</v>
      </c>
      <c r="J362" s="6">
        <f t="shared" si="15"/>
        <v>22</v>
      </c>
      <c r="K362" s="10">
        <v>4217</v>
      </c>
      <c r="L362" s="57" t="s">
        <v>1109</v>
      </c>
      <c r="M362" s="7">
        <f t="shared" si="16"/>
        <v>521.69788949490157</v>
      </c>
      <c r="N362" s="6" t="str">
        <f t="shared" si="17"/>
        <v>Muito Alta</v>
      </c>
      <c r="R362" s="16"/>
      <c r="S362" s="56"/>
      <c r="T362" s="72"/>
      <c r="U362" s="16"/>
      <c r="V362" s="16"/>
      <c r="W362" s="16"/>
      <c r="X362" s="72"/>
    </row>
    <row r="363" spans="1:24" ht="15.75" x14ac:dyDescent="0.25">
      <c r="A363" s="8">
        <v>359</v>
      </c>
      <c r="B363" s="13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6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T363" s="72"/>
      <c r="U363" s="16"/>
      <c r="V363" s="16"/>
      <c r="W363" s="16"/>
      <c r="X363" s="72"/>
    </row>
    <row r="364" spans="1:24" ht="15.75" x14ac:dyDescent="0.25">
      <c r="A364" s="8">
        <v>360</v>
      </c>
      <c r="B364" s="13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2</v>
      </c>
      <c r="G364" s="6">
        <v>1</v>
      </c>
      <c r="H364" s="6">
        <v>2</v>
      </c>
      <c r="I364" s="6">
        <v>0</v>
      </c>
      <c r="J364" s="6">
        <f t="shared" si="15"/>
        <v>5</v>
      </c>
      <c r="K364" s="10">
        <v>6944</v>
      </c>
      <c r="L364" s="57" t="s">
        <v>1109</v>
      </c>
      <c r="M364" s="7">
        <f t="shared" si="16"/>
        <v>72.004608294930875</v>
      </c>
      <c r="N364" s="6" t="str">
        <f t="shared" si="17"/>
        <v>Baixa</v>
      </c>
      <c r="O364" s="72"/>
      <c r="P364" s="72"/>
      <c r="Q364" s="72"/>
      <c r="R364" s="16"/>
      <c r="S364" s="56"/>
      <c r="T364" s="72"/>
      <c r="U364" s="16"/>
      <c r="V364" s="16"/>
      <c r="W364" s="16"/>
      <c r="X364" s="72"/>
    </row>
    <row r="365" spans="1:24" ht="15.75" x14ac:dyDescent="0.25">
      <c r="A365" s="8">
        <v>361</v>
      </c>
      <c r="B365" s="13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24</v>
      </c>
      <c r="G365" s="6">
        <v>11</v>
      </c>
      <c r="H365" s="6">
        <v>24</v>
      </c>
      <c r="I365" s="6">
        <v>10</v>
      </c>
      <c r="J365" s="6">
        <f t="shared" si="15"/>
        <v>69</v>
      </c>
      <c r="K365" s="10">
        <v>119186</v>
      </c>
      <c r="L365" s="57" t="s">
        <v>1112</v>
      </c>
      <c r="M365" s="7">
        <f t="shared" si="16"/>
        <v>57.892705519104588</v>
      </c>
      <c r="N365" s="6" t="str">
        <f t="shared" si="17"/>
        <v>Baixa</v>
      </c>
      <c r="O365" s="54"/>
      <c r="P365" s="54"/>
      <c r="Q365" s="54"/>
      <c r="R365" s="16"/>
      <c r="S365" s="56"/>
      <c r="T365" s="72"/>
      <c r="U365" s="16"/>
      <c r="V365" s="16"/>
      <c r="W365" s="16"/>
      <c r="X365" s="72"/>
    </row>
    <row r="366" spans="1:24" ht="15.75" x14ac:dyDescent="0.25">
      <c r="A366" s="8">
        <v>362</v>
      </c>
      <c r="B366" s="13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2</v>
      </c>
      <c r="G366" s="6">
        <v>0</v>
      </c>
      <c r="H366" s="6">
        <v>2</v>
      </c>
      <c r="I366" s="6">
        <v>0</v>
      </c>
      <c r="J366" s="6">
        <f t="shared" si="15"/>
        <v>4</v>
      </c>
      <c r="K366" s="10">
        <v>11446</v>
      </c>
      <c r="L366" s="57" t="s">
        <v>1109</v>
      </c>
      <c r="M366" s="7">
        <f t="shared" si="16"/>
        <v>34.946706272933774</v>
      </c>
      <c r="N366" s="6" t="str">
        <f t="shared" si="17"/>
        <v>Baixa</v>
      </c>
      <c r="O366" s="72"/>
      <c r="P366" s="72"/>
      <c r="Q366" s="72"/>
      <c r="R366" s="16"/>
      <c r="S366" s="56"/>
      <c r="T366" s="72"/>
      <c r="U366" s="16"/>
      <c r="V366" s="16"/>
      <c r="W366" s="16"/>
      <c r="X366" s="72"/>
    </row>
    <row r="367" spans="1:24" ht="15.75" x14ac:dyDescent="0.25">
      <c r="A367" s="8">
        <v>363</v>
      </c>
      <c r="B367" s="13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6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O367" s="58"/>
      <c r="P367" s="58"/>
      <c r="Q367" s="58"/>
      <c r="R367" s="16"/>
      <c r="S367" s="56"/>
      <c r="T367" s="72"/>
      <c r="U367" s="16"/>
      <c r="V367" s="16"/>
      <c r="W367" s="16"/>
      <c r="X367" s="72"/>
    </row>
    <row r="368" spans="1:24" ht="15.75" x14ac:dyDescent="0.25">
      <c r="A368" s="8">
        <v>364</v>
      </c>
      <c r="B368" s="13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6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T368" s="72"/>
      <c r="U368" s="16"/>
      <c r="V368" s="16"/>
      <c r="W368" s="16"/>
      <c r="X368" s="72"/>
    </row>
    <row r="369" spans="1:24" ht="15.75" x14ac:dyDescent="0.25">
      <c r="A369" s="8">
        <v>365</v>
      </c>
      <c r="B369" s="13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1</v>
      </c>
      <c r="I369" s="6">
        <v>0</v>
      </c>
      <c r="J369" s="6">
        <f t="shared" si="15"/>
        <v>1</v>
      </c>
      <c r="K369" s="10">
        <v>18142</v>
      </c>
      <c r="L369" s="57" t="s">
        <v>1109</v>
      </c>
      <c r="M369" s="7">
        <f t="shared" si="16"/>
        <v>5.512071436445817</v>
      </c>
      <c r="N369" s="6" t="str">
        <f t="shared" si="17"/>
        <v>Baixa</v>
      </c>
      <c r="O369" s="72"/>
      <c r="P369" s="72"/>
      <c r="Q369" s="72"/>
      <c r="R369" s="16"/>
      <c r="S369" s="56"/>
      <c r="T369" s="72"/>
      <c r="U369" s="16"/>
      <c r="V369" s="16"/>
      <c r="W369" s="16"/>
      <c r="X369" s="72"/>
    </row>
    <row r="370" spans="1:24" ht="15.75" x14ac:dyDescent="0.25">
      <c r="A370" s="8">
        <v>366</v>
      </c>
      <c r="B370" s="13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1</v>
      </c>
      <c r="J370" s="6">
        <f t="shared" si="15"/>
        <v>1</v>
      </c>
      <c r="K370" s="10">
        <v>13278</v>
      </c>
      <c r="L370" s="57" t="s">
        <v>1109</v>
      </c>
      <c r="M370" s="7">
        <f t="shared" si="16"/>
        <v>7.5312547070341918</v>
      </c>
      <c r="N370" s="6" t="str">
        <f t="shared" si="17"/>
        <v>Baixa</v>
      </c>
      <c r="O370" s="61"/>
      <c r="P370" s="61"/>
      <c r="Q370" s="61"/>
      <c r="R370" s="16"/>
      <c r="S370" s="56"/>
      <c r="T370" s="72"/>
      <c r="U370" s="16"/>
      <c r="V370" s="16"/>
      <c r="W370" s="16"/>
      <c r="X370" s="72"/>
    </row>
    <row r="371" spans="1:24" ht="15.75" x14ac:dyDescent="0.25">
      <c r="A371" s="8">
        <v>367</v>
      </c>
      <c r="B371" s="13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3</v>
      </c>
      <c r="G371" s="6">
        <v>4</v>
      </c>
      <c r="H371" s="6">
        <v>3</v>
      </c>
      <c r="I371" s="6">
        <v>1</v>
      </c>
      <c r="J371" s="6">
        <f t="shared" si="15"/>
        <v>11</v>
      </c>
      <c r="K371" s="10">
        <v>12681</v>
      </c>
      <c r="L371" s="57" t="s">
        <v>1109</v>
      </c>
      <c r="M371" s="7">
        <f t="shared" si="16"/>
        <v>86.743947638198875</v>
      </c>
      <c r="N371" s="6" t="str">
        <f t="shared" si="17"/>
        <v>Baixa</v>
      </c>
      <c r="O371" s="59"/>
      <c r="P371" s="59"/>
      <c r="Q371" s="59"/>
      <c r="R371" s="16"/>
      <c r="S371" s="56"/>
      <c r="T371" s="72"/>
      <c r="U371" s="16"/>
      <c r="V371" s="16"/>
      <c r="W371" s="16"/>
      <c r="X371" s="72"/>
    </row>
    <row r="372" spans="1:24" ht="15.75" x14ac:dyDescent="0.25">
      <c r="A372" s="8">
        <v>368</v>
      </c>
      <c r="B372" s="13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18</v>
      </c>
      <c r="G372" s="6">
        <v>5</v>
      </c>
      <c r="H372" s="6">
        <v>1</v>
      </c>
      <c r="I372" s="6">
        <v>3</v>
      </c>
      <c r="J372" s="6">
        <f t="shared" si="15"/>
        <v>27</v>
      </c>
      <c r="K372" s="10">
        <v>96389</v>
      </c>
      <c r="L372" s="57" t="s">
        <v>1111</v>
      </c>
      <c r="M372" s="7">
        <f t="shared" si="16"/>
        <v>28.011495087613731</v>
      </c>
      <c r="N372" s="6" t="str">
        <f t="shared" si="17"/>
        <v>Baixa</v>
      </c>
      <c r="O372" s="72"/>
      <c r="P372" s="72"/>
      <c r="Q372" s="72"/>
      <c r="R372" s="16"/>
      <c r="S372" s="56"/>
      <c r="T372" s="72"/>
      <c r="U372" s="16"/>
      <c r="V372" s="16"/>
      <c r="W372" s="16"/>
      <c r="X372" s="72"/>
    </row>
    <row r="373" spans="1:24" ht="15.75" x14ac:dyDescent="0.25">
      <c r="A373" s="8">
        <v>369</v>
      </c>
      <c r="B373" s="13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1</v>
      </c>
      <c r="G373" s="6">
        <v>1</v>
      </c>
      <c r="H373" s="6">
        <v>0</v>
      </c>
      <c r="I373" s="6">
        <v>0</v>
      </c>
      <c r="J373" s="6">
        <f t="shared" si="15"/>
        <v>2</v>
      </c>
      <c r="K373" s="10">
        <v>34527</v>
      </c>
      <c r="L373" s="57" t="s">
        <v>1110</v>
      </c>
      <c r="M373" s="7">
        <f t="shared" si="16"/>
        <v>5.7925681350826883</v>
      </c>
      <c r="N373" s="6" t="str">
        <f t="shared" si="17"/>
        <v>Baixa</v>
      </c>
      <c r="O373" s="61"/>
      <c r="P373" s="61"/>
      <c r="Q373" s="61"/>
      <c r="R373" s="16"/>
      <c r="S373" s="56"/>
      <c r="T373" s="72"/>
      <c r="U373" s="16"/>
      <c r="V373" s="16"/>
      <c r="W373" s="16"/>
      <c r="X373" s="72"/>
    </row>
    <row r="374" spans="1:24" ht="15.75" x14ac:dyDescent="0.25">
      <c r="A374" s="8">
        <v>370</v>
      </c>
      <c r="B374" s="13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1</v>
      </c>
      <c r="G374" s="6">
        <v>1</v>
      </c>
      <c r="H374" s="6">
        <v>0</v>
      </c>
      <c r="I374" s="6">
        <v>0</v>
      </c>
      <c r="J374" s="6">
        <f t="shared" si="15"/>
        <v>2</v>
      </c>
      <c r="K374" s="10">
        <v>4333</v>
      </c>
      <c r="L374" s="57" t="s">
        <v>1109</v>
      </c>
      <c r="M374" s="7">
        <f t="shared" si="16"/>
        <v>46.157396722824835</v>
      </c>
      <c r="N374" s="6" t="str">
        <f t="shared" si="17"/>
        <v>Baixa</v>
      </c>
      <c r="O374" s="65"/>
      <c r="P374" s="65"/>
      <c r="Q374" s="65"/>
      <c r="R374" s="16"/>
      <c r="S374" s="56"/>
      <c r="T374" s="72"/>
      <c r="U374" s="16"/>
      <c r="V374" s="16"/>
      <c r="W374" s="16"/>
      <c r="X374" s="72"/>
    </row>
    <row r="375" spans="1:24" ht="15.75" x14ac:dyDescent="0.25">
      <c r="A375" s="8">
        <v>371</v>
      </c>
      <c r="B375" s="13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1</v>
      </c>
      <c r="G375" s="6">
        <v>2</v>
      </c>
      <c r="H375" s="6">
        <v>2</v>
      </c>
      <c r="I375" s="6">
        <v>3</v>
      </c>
      <c r="J375" s="6">
        <f t="shared" si="15"/>
        <v>8</v>
      </c>
      <c r="K375" s="10">
        <v>23212</v>
      </c>
      <c r="L375" s="57" t="s">
        <v>1109</v>
      </c>
      <c r="M375" s="7">
        <f t="shared" si="16"/>
        <v>34.46493193175943</v>
      </c>
      <c r="N375" s="6" t="str">
        <f t="shared" si="17"/>
        <v>Baixa</v>
      </c>
      <c r="O375" s="9"/>
      <c r="P375" s="9"/>
      <c r="Q375" s="9"/>
      <c r="R375" s="16"/>
      <c r="S375" s="56"/>
      <c r="T375" s="72"/>
      <c r="U375" s="16"/>
      <c r="V375" s="16"/>
      <c r="W375" s="16"/>
      <c r="X375" s="72"/>
    </row>
    <row r="376" spans="1:24" ht="15.75" x14ac:dyDescent="0.25">
      <c r="A376" s="8">
        <v>372</v>
      </c>
      <c r="B376" s="13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6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O376" s="63"/>
      <c r="P376" s="63"/>
      <c r="Q376" s="63"/>
      <c r="R376" s="16"/>
      <c r="S376" s="56"/>
      <c r="T376" s="72"/>
      <c r="U376" s="16"/>
      <c r="V376" s="16"/>
      <c r="W376" s="16"/>
      <c r="X376" s="72"/>
    </row>
    <row r="377" spans="1:24" ht="15.75" x14ac:dyDescent="0.25">
      <c r="A377" s="8">
        <v>373</v>
      </c>
      <c r="B377" s="13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1</v>
      </c>
      <c r="J377" s="6">
        <f t="shared" si="15"/>
        <v>1</v>
      </c>
      <c r="K377" s="10">
        <v>10229</v>
      </c>
      <c r="L377" s="57" t="s">
        <v>1109</v>
      </c>
      <c r="M377" s="7">
        <f t="shared" si="16"/>
        <v>9.7761266986020132</v>
      </c>
      <c r="N377" s="6" t="str">
        <f t="shared" si="17"/>
        <v>Baixa</v>
      </c>
      <c r="O377" s="73"/>
      <c r="P377" s="73"/>
      <c r="Q377" s="73"/>
      <c r="R377" s="16"/>
      <c r="S377" s="56"/>
      <c r="T377" s="72"/>
      <c r="U377" s="16"/>
      <c r="V377" s="16"/>
      <c r="W377" s="16"/>
      <c r="X377" s="72"/>
    </row>
    <row r="378" spans="1:24" ht="15.75" x14ac:dyDescent="0.25">
      <c r="A378" s="8">
        <v>374</v>
      </c>
      <c r="B378" s="13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6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O378" s="58"/>
      <c r="P378" s="58"/>
      <c r="Q378" s="58"/>
      <c r="R378" s="16"/>
      <c r="S378" s="56"/>
      <c r="T378" s="72"/>
      <c r="U378" s="16"/>
      <c r="V378" s="16"/>
      <c r="W378" s="16"/>
      <c r="X378" s="72"/>
    </row>
    <row r="379" spans="1:24" ht="15.75" x14ac:dyDescent="0.25">
      <c r="A379" s="8">
        <v>375</v>
      </c>
      <c r="B379" s="13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6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O379" s="58"/>
      <c r="P379" s="58"/>
      <c r="Q379" s="58"/>
      <c r="R379" s="16"/>
      <c r="S379" s="56"/>
      <c r="T379" s="72"/>
      <c r="U379" s="16"/>
      <c r="V379" s="16"/>
      <c r="W379" s="16"/>
      <c r="X379" s="72"/>
    </row>
    <row r="380" spans="1:24" ht="15.75" x14ac:dyDescent="0.25">
      <c r="A380" s="8">
        <v>376</v>
      </c>
      <c r="B380" s="13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6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O380" s="65"/>
      <c r="P380" s="65"/>
      <c r="Q380" s="65"/>
      <c r="R380" s="16"/>
      <c r="S380" s="56"/>
      <c r="T380" s="72"/>
      <c r="U380" s="16"/>
      <c r="V380" s="16"/>
      <c r="W380" s="16"/>
      <c r="X380" s="72"/>
    </row>
    <row r="381" spans="1:24" ht="15.75" x14ac:dyDescent="0.25">
      <c r="A381" s="8">
        <v>377</v>
      </c>
      <c r="B381" s="13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6</v>
      </c>
      <c r="G381" s="6">
        <v>4</v>
      </c>
      <c r="H381" s="6">
        <v>4</v>
      </c>
      <c r="I381" s="6">
        <v>2</v>
      </c>
      <c r="J381" s="6">
        <f t="shared" si="15"/>
        <v>16</v>
      </c>
      <c r="K381" s="10">
        <v>21096</v>
      </c>
      <c r="L381" s="57" t="s">
        <v>1109</v>
      </c>
      <c r="M381" s="7">
        <f t="shared" si="16"/>
        <v>75.843761850587782</v>
      </c>
      <c r="N381" s="6" t="str">
        <f t="shared" si="17"/>
        <v>Baixa</v>
      </c>
      <c r="O381" s="76"/>
      <c r="P381" s="76"/>
      <c r="Q381" s="76"/>
      <c r="R381" s="16"/>
      <c r="S381" s="56"/>
      <c r="T381" s="72"/>
      <c r="U381" s="16"/>
      <c r="V381" s="16"/>
      <c r="W381" s="16"/>
      <c r="X381" s="72"/>
    </row>
    <row r="382" spans="1:24" ht="15.75" x14ac:dyDescent="0.25">
      <c r="A382" s="8">
        <v>378</v>
      </c>
      <c r="B382" s="13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7</v>
      </c>
      <c r="G382" s="6">
        <v>3</v>
      </c>
      <c r="H382" s="6">
        <v>2</v>
      </c>
      <c r="I382" s="6">
        <v>4</v>
      </c>
      <c r="J382" s="6">
        <f t="shared" si="15"/>
        <v>16</v>
      </c>
      <c r="K382" s="10">
        <v>15102</v>
      </c>
      <c r="L382" s="57" t="s">
        <v>1109</v>
      </c>
      <c r="M382" s="7">
        <f t="shared" si="16"/>
        <v>105.9462322871143</v>
      </c>
      <c r="N382" s="6" t="str">
        <f t="shared" si="17"/>
        <v>Média</v>
      </c>
      <c r="O382" s="73"/>
      <c r="P382" s="73"/>
      <c r="Q382" s="73"/>
      <c r="R382" s="16"/>
      <c r="S382" s="56"/>
      <c r="T382" s="72"/>
      <c r="U382" s="16"/>
      <c r="V382" s="16"/>
      <c r="W382" s="16"/>
      <c r="X382" s="72"/>
    </row>
    <row r="383" spans="1:24" ht="15.75" x14ac:dyDescent="0.25">
      <c r="A383" s="8">
        <v>379</v>
      </c>
      <c r="B383" s="13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5</v>
      </c>
      <c r="G383" s="6">
        <v>1</v>
      </c>
      <c r="H383" s="6">
        <v>1</v>
      </c>
      <c r="I383" s="6">
        <v>0</v>
      </c>
      <c r="J383" s="6">
        <f t="shared" si="15"/>
        <v>7</v>
      </c>
      <c r="K383" s="10">
        <v>21763</v>
      </c>
      <c r="L383" s="57" t="s">
        <v>1109</v>
      </c>
      <c r="M383" s="7">
        <f t="shared" si="16"/>
        <v>32.1646831778707</v>
      </c>
      <c r="N383" s="6" t="str">
        <f t="shared" si="17"/>
        <v>Baixa</v>
      </c>
      <c r="O383" s="75"/>
      <c r="P383" s="75"/>
      <c r="Q383" s="75"/>
      <c r="R383" s="16"/>
      <c r="S383" s="56"/>
      <c r="T383" s="72"/>
      <c r="U383" s="16"/>
      <c r="V383" s="16"/>
      <c r="W383" s="16"/>
      <c r="X383" s="72"/>
    </row>
    <row r="384" spans="1:24" ht="15.75" x14ac:dyDescent="0.25">
      <c r="A384" s="8">
        <v>380</v>
      </c>
      <c r="B384" s="13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6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O384" s="64"/>
      <c r="P384" s="64"/>
      <c r="Q384" s="64"/>
      <c r="R384" s="16"/>
      <c r="S384" s="56"/>
      <c r="T384" s="72"/>
      <c r="U384" s="16"/>
      <c r="V384" s="16"/>
      <c r="W384" s="16"/>
      <c r="X384" s="72"/>
    </row>
    <row r="385" spans="1:24" ht="15.75" x14ac:dyDescent="0.25">
      <c r="A385" s="8">
        <v>381</v>
      </c>
      <c r="B385" s="13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1</v>
      </c>
      <c r="G385" s="6">
        <v>0</v>
      </c>
      <c r="H385" s="6">
        <v>0</v>
      </c>
      <c r="I385" s="6">
        <v>0</v>
      </c>
      <c r="J385" s="6">
        <f t="shared" si="15"/>
        <v>1</v>
      </c>
      <c r="K385" s="10">
        <v>11037</v>
      </c>
      <c r="L385" s="57" t="s">
        <v>1109</v>
      </c>
      <c r="M385" s="7">
        <f t="shared" si="16"/>
        <v>9.0604330887016395</v>
      </c>
      <c r="N385" s="6" t="str">
        <f t="shared" si="17"/>
        <v>Baixa</v>
      </c>
      <c r="O385" s="75"/>
      <c r="P385" s="75"/>
      <c r="Q385" s="75"/>
      <c r="R385" s="16"/>
      <c r="S385" s="56"/>
      <c r="T385" s="72"/>
      <c r="U385" s="16"/>
      <c r="V385" s="16"/>
      <c r="W385" s="16"/>
      <c r="X385" s="72"/>
    </row>
    <row r="386" spans="1:24" ht="15.75" x14ac:dyDescent="0.25">
      <c r="A386" s="8">
        <v>382</v>
      </c>
      <c r="B386" s="13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1</v>
      </c>
      <c r="G386" s="6">
        <v>0</v>
      </c>
      <c r="H386" s="6">
        <v>2</v>
      </c>
      <c r="I386" s="6">
        <v>4</v>
      </c>
      <c r="J386" s="6">
        <f t="shared" si="15"/>
        <v>7</v>
      </c>
      <c r="K386" s="10">
        <v>16014</v>
      </c>
      <c r="L386" s="57" t="s">
        <v>1109</v>
      </c>
      <c r="M386" s="7">
        <f t="shared" si="16"/>
        <v>43.711752216810289</v>
      </c>
      <c r="N386" s="6" t="str">
        <f t="shared" si="17"/>
        <v>Baixa</v>
      </c>
      <c r="R386" s="16"/>
      <c r="S386" s="56"/>
      <c r="T386" s="72"/>
      <c r="U386" s="16"/>
      <c r="V386" s="16"/>
      <c r="W386" s="16"/>
      <c r="X386" s="72"/>
    </row>
    <row r="387" spans="1:24" ht="15.75" x14ac:dyDescent="0.25">
      <c r="A387" s="8">
        <v>383</v>
      </c>
      <c r="B387" s="13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10</v>
      </c>
      <c r="G387" s="6">
        <v>1</v>
      </c>
      <c r="H387" s="6">
        <v>1</v>
      </c>
      <c r="I387" s="6">
        <v>4</v>
      </c>
      <c r="J387" s="6">
        <f t="shared" si="15"/>
        <v>16</v>
      </c>
      <c r="K387" s="10">
        <v>92561</v>
      </c>
      <c r="L387" s="57" t="s">
        <v>1111</v>
      </c>
      <c r="M387" s="7">
        <f t="shared" si="16"/>
        <v>17.28589794837999</v>
      </c>
      <c r="N387" s="6" t="str">
        <f t="shared" si="17"/>
        <v>Baixa</v>
      </c>
      <c r="O387" s="65"/>
      <c r="P387" s="65"/>
      <c r="Q387" s="65"/>
      <c r="R387" s="16"/>
      <c r="S387" s="56"/>
      <c r="T387" s="72"/>
      <c r="U387" s="16"/>
      <c r="V387" s="16"/>
      <c r="W387" s="16"/>
      <c r="X387" s="72"/>
    </row>
    <row r="388" spans="1:24" ht="15.75" x14ac:dyDescent="0.25">
      <c r="A388" s="8">
        <v>384</v>
      </c>
      <c r="B388" s="13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6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O388" s="58"/>
      <c r="P388" s="58"/>
      <c r="Q388" s="58"/>
      <c r="R388" s="16"/>
      <c r="S388" s="56"/>
      <c r="T388" s="72"/>
      <c r="U388" s="16"/>
      <c r="V388" s="16"/>
      <c r="W388" s="16"/>
      <c r="X388" s="72"/>
    </row>
    <row r="389" spans="1:24" ht="15.75" x14ac:dyDescent="0.25">
      <c r="A389" s="8">
        <v>385</v>
      </c>
      <c r="B389" s="13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8</v>
      </c>
      <c r="G389" s="6">
        <v>4</v>
      </c>
      <c r="H389" s="6">
        <v>3</v>
      </c>
      <c r="I389" s="6">
        <v>1</v>
      </c>
      <c r="J389" s="6">
        <f t="shared" ref="J389:J452" si="18">SUM(F389:I389)</f>
        <v>16</v>
      </c>
      <c r="K389" s="10">
        <v>14956</v>
      </c>
      <c r="L389" s="57" t="s">
        <v>1109</v>
      </c>
      <c r="M389" s="7">
        <f t="shared" ref="M389:M452" si="19">(J389/K389)*100000</f>
        <v>106.98047606311847</v>
      </c>
      <c r="N389" s="6" t="str">
        <f t="shared" si="17"/>
        <v>Média</v>
      </c>
      <c r="O389" s="76"/>
      <c r="P389" s="76"/>
      <c r="Q389" s="76"/>
      <c r="R389" s="16"/>
      <c r="S389" s="56"/>
      <c r="T389" s="72"/>
      <c r="U389" s="16"/>
      <c r="V389" s="16"/>
      <c r="W389" s="16"/>
      <c r="X389" s="72"/>
    </row>
    <row r="390" spans="1:24" ht="15.75" x14ac:dyDescent="0.25">
      <c r="A390" s="8">
        <v>386</v>
      </c>
      <c r="B390" s="13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1</v>
      </c>
      <c r="G390" s="6">
        <v>1</v>
      </c>
      <c r="H390" s="6">
        <v>1</v>
      </c>
      <c r="I390" s="6">
        <v>0</v>
      </c>
      <c r="J390" s="6">
        <f t="shared" si="18"/>
        <v>3</v>
      </c>
      <c r="K390" s="10">
        <v>6039</v>
      </c>
      <c r="L390" s="57" t="s">
        <v>1109</v>
      </c>
      <c r="M390" s="7">
        <f t="shared" si="19"/>
        <v>49.677098857426728</v>
      </c>
      <c r="N390" s="6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9"/>
      <c r="P390" s="9"/>
      <c r="Q390" s="9"/>
      <c r="R390" s="16"/>
      <c r="S390" s="56"/>
      <c r="T390" s="72"/>
      <c r="U390" s="16"/>
      <c r="V390" s="16"/>
      <c r="W390" s="16"/>
      <c r="X390" s="72"/>
    </row>
    <row r="391" spans="1:24" ht="15.75" x14ac:dyDescent="0.25">
      <c r="A391" s="8">
        <v>387</v>
      </c>
      <c r="B391" s="13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24</v>
      </c>
      <c r="G391" s="6">
        <v>16</v>
      </c>
      <c r="H391" s="6">
        <v>12</v>
      </c>
      <c r="I391" s="6">
        <v>11</v>
      </c>
      <c r="J391" s="6">
        <f t="shared" si="18"/>
        <v>63</v>
      </c>
      <c r="K391" s="10">
        <v>104067</v>
      </c>
      <c r="L391" s="57" t="s">
        <v>1112</v>
      </c>
      <c r="M391" s="7">
        <f t="shared" si="19"/>
        <v>60.537922684424451</v>
      </c>
      <c r="N391" s="6" t="str">
        <f t="shared" si="20"/>
        <v>Baixa</v>
      </c>
      <c r="O391" s="75"/>
      <c r="P391" s="75"/>
      <c r="Q391" s="75"/>
      <c r="R391" s="16"/>
      <c r="S391" s="56"/>
      <c r="T391" s="72"/>
      <c r="U391" s="16"/>
      <c r="V391" s="16"/>
      <c r="W391" s="16"/>
      <c r="X391" s="72"/>
    </row>
    <row r="392" spans="1:24" ht="15.75" x14ac:dyDescent="0.25">
      <c r="A392" s="8">
        <v>388</v>
      </c>
      <c r="B392" s="13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6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O392" s="55"/>
      <c r="P392" s="55"/>
      <c r="Q392" s="55"/>
      <c r="R392" s="16"/>
      <c r="S392" s="56"/>
      <c r="T392" s="72"/>
      <c r="U392" s="16"/>
      <c r="V392" s="16"/>
      <c r="W392" s="16"/>
      <c r="X392" s="72"/>
    </row>
    <row r="393" spans="1:24" ht="15.75" x14ac:dyDescent="0.25">
      <c r="A393" s="8">
        <v>389</v>
      </c>
      <c r="B393" s="13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22</v>
      </c>
      <c r="G393" s="6">
        <v>14</v>
      </c>
      <c r="H393" s="6">
        <v>15</v>
      </c>
      <c r="I393" s="6">
        <v>8</v>
      </c>
      <c r="J393" s="6">
        <f t="shared" si="18"/>
        <v>59</v>
      </c>
      <c r="K393" s="10">
        <v>38822</v>
      </c>
      <c r="L393" s="57" t="s">
        <v>1110</v>
      </c>
      <c r="M393" s="7">
        <f t="shared" si="19"/>
        <v>151.9756838905775</v>
      </c>
      <c r="N393" s="6" t="str">
        <f t="shared" si="20"/>
        <v>Média</v>
      </c>
      <c r="O393" s="58"/>
      <c r="P393" s="58"/>
      <c r="Q393" s="58"/>
      <c r="R393" s="16"/>
      <c r="S393" s="56"/>
      <c r="T393" s="72"/>
      <c r="U393" s="16"/>
      <c r="V393" s="16"/>
      <c r="W393" s="16"/>
      <c r="X393" s="72"/>
    </row>
    <row r="394" spans="1:24" ht="15.75" x14ac:dyDescent="0.25">
      <c r="A394" s="8">
        <v>390</v>
      </c>
      <c r="B394" s="13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6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O394" s="55"/>
      <c r="P394" s="55"/>
      <c r="Q394" s="55"/>
      <c r="R394" s="16"/>
      <c r="S394" s="56"/>
      <c r="T394" s="72"/>
      <c r="U394" s="16"/>
      <c r="V394" s="16"/>
      <c r="W394" s="16"/>
      <c r="X394" s="72"/>
    </row>
    <row r="395" spans="1:24" ht="15.75" x14ac:dyDescent="0.25">
      <c r="A395" s="8">
        <v>391</v>
      </c>
      <c r="B395" s="13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1</v>
      </c>
      <c r="G395" s="6">
        <v>3</v>
      </c>
      <c r="H395" s="6">
        <v>1</v>
      </c>
      <c r="I395" s="6">
        <v>1</v>
      </c>
      <c r="J395" s="6">
        <f t="shared" si="18"/>
        <v>6</v>
      </c>
      <c r="K395" s="10">
        <v>19858</v>
      </c>
      <c r="L395" s="57" t="s">
        <v>1109</v>
      </c>
      <c r="M395" s="7">
        <f t="shared" si="19"/>
        <v>30.214523114110182</v>
      </c>
      <c r="N395" s="6" t="str">
        <f t="shared" si="20"/>
        <v>Baixa</v>
      </c>
      <c r="O395" s="65"/>
      <c r="P395" s="65"/>
      <c r="Q395" s="65"/>
      <c r="R395" s="16"/>
      <c r="S395" s="56"/>
      <c r="T395" s="72"/>
      <c r="U395" s="16"/>
      <c r="V395" s="16"/>
      <c r="W395" s="16"/>
      <c r="X395" s="72"/>
    </row>
    <row r="396" spans="1:24" ht="15.75" x14ac:dyDescent="0.25">
      <c r="A396" s="8">
        <v>392</v>
      </c>
      <c r="B396" s="13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2</v>
      </c>
      <c r="H396" s="6">
        <v>1</v>
      </c>
      <c r="I396" s="6">
        <v>0</v>
      </c>
      <c r="J396" s="6">
        <f t="shared" si="18"/>
        <v>3</v>
      </c>
      <c r="K396" s="10">
        <v>12329</v>
      </c>
      <c r="L396" s="57" t="s">
        <v>1109</v>
      </c>
      <c r="M396" s="7">
        <f t="shared" si="19"/>
        <v>24.332873712385432</v>
      </c>
      <c r="N396" s="6" t="str">
        <f t="shared" si="20"/>
        <v>Baixa</v>
      </c>
      <c r="O396" s="9"/>
      <c r="P396" s="9"/>
      <c r="Q396" s="9"/>
      <c r="R396" s="16"/>
      <c r="S396" s="56"/>
      <c r="T396" s="72"/>
      <c r="U396" s="16"/>
      <c r="V396" s="16"/>
      <c r="W396" s="16"/>
      <c r="X396" s="72"/>
    </row>
    <row r="397" spans="1:24" ht="15.75" x14ac:dyDescent="0.25">
      <c r="A397" s="8">
        <v>393</v>
      </c>
      <c r="B397" s="13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1</v>
      </c>
      <c r="J397" s="6">
        <f t="shared" si="18"/>
        <v>1</v>
      </c>
      <c r="K397" s="10">
        <v>7681</v>
      </c>
      <c r="L397" s="57" t="s">
        <v>1109</v>
      </c>
      <c r="M397" s="7">
        <f t="shared" si="19"/>
        <v>13.019138133055591</v>
      </c>
      <c r="N397" s="6" t="str">
        <f t="shared" si="20"/>
        <v>Baixa</v>
      </c>
      <c r="O397" s="72"/>
      <c r="P397" s="72"/>
      <c r="Q397" s="72"/>
      <c r="R397" s="16"/>
      <c r="S397" s="56"/>
      <c r="T397" s="72"/>
      <c r="U397" s="16"/>
      <c r="V397" s="16"/>
      <c r="W397" s="16"/>
      <c r="X397" s="72"/>
    </row>
    <row r="398" spans="1:24" ht="15.75" x14ac:dyDescent="0.25">
      <c r="A398" s="8">
        <v>394</v>
      </c>
      <c r="B398" s="13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1</v>
      </c>
      <c r="J398" s="6">
        <f t="shared" si="18"/>
        <v>1</v>
      </c>
      <c r="K398" s="10">
        <v>25684</v>
      </c>
      <c r="L398" s="57" t="s">
        <v>1110</v>
      </c>
      <c r="M398" s="7">
        <f t="shared" si="19"/>
        <v>3.8934745366765302</v>
      </c>
      <c r="N398" s="6" t="str">
        <f t="shared" si="20"/>
        <v>Baixa</v>
      </c>
      <c r="O398" s="73"/>
      <c r="P398" s="73"/>
      <c r="Q398" s="73"/>
      <c r="R398" s="16"/>
      <c r="S398" s="56"/>
      <c r="T398" s="72"/>
      <c r="U398" s="16"/>
      <c r="V398" s="16"/>
      <c r="W398" s="16"/>
      <c r="X398" s="72"/>
    </row>
    <row r="399" spans="1:24" ht="15.75" x14ac:dyDescent="0.25">
      <c r="A399" s="8">
        <v>395</v>
      </c>
      <c r="B399" s="13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1</v>
      </c>
      <c r="G399" s="6">
        <v>0</v>
      </c>
      <c r="H399" s="6">
        <v>0</v>
      </c>
      <c r="I399" s="6">
        <v>0</v>
      </c>
      <c r="J399" s="6">
        <f t="shared" si="18"/>
        <v>1</v>
      </c>
      <c r="K399" s="10">
        <v>3124</v>
      </c>
      <c r="L399" s="57" t="s">
        <v>1109</v>
      </c>
      <c r="M399" s="7">
        <f t="shared" si="19"/>
        <v>32.010243277848907</v>
      </c>
      <c r="N399" s="6" t="str">
        <f t="shared" si="20"/>
        <v>Baixa</v>
      </c>
      <c r="O399" s="9"/>
      <c r="P399" s="9"/>
      <c r="Q399" s="9"/>
      <c r="R399" s="16"/>
      <c r="S399" s="56"/>
      <c r="T399" s="72"/>
      <c r="U399" s="16"/>
      <c r="V399" s="16"/>
      <c r="W399" s="16"/>
      <c r="X399" s="72"/>
    </row>
    <row r="400" spans="1:24" ht="15.75" x14ac:dyDescent="0.25">
      <c r="A400" s="8">
        <v>396</v>
      </c>
      <c r="B400" s="13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5</v>
      </c>
      <c r="G400" s="6">
        <v>7</v>
      </c>
      <c r="H400" s="6">
        <v>7</v>
      </c>
      <c r="I400" s="6">
        <v>0</v>
      </c>
      <c r="J400" s="6">
        <f t="shared" si="18"/>
        <v>19</v>
      </c>
      <c r="K400" s="10">
        <v>38413</v>
      </c>
      <c r="L400" s="57" t="s">
        <v>1110</v>
      </c>
      <c r="M400" s="7">
        <f t="shared" si="19"/>
        <v>49.462421576028945</v>
      </c>
      <c r="N400" s="6" t="str">
        <f t="shared" si="20"/>
        <v>Baixa</v>
      </c>
      <c r="O400" s="55"/>
      <c r="P400" s="55"/>
      <c r="Q400" s="55"/>
      <c r="R400" s="16"/>
      <c r="S400" s="56"/>
      <c r="T400" s="72"/>
      <c r="U400" s="16"/>
      <c r="V400" s="16"/>
      <c r="W400" s="16"/>
      <c r="X400" s="72"/>
    </row>
    <row r="401" spans="1:24" ht="15.75" x14ac:dyDescent="0.25">
      <c r="A401" s="8">
        <v>397</v>
      </c>
      <c r="B401" s="13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6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O401" s="72"/>
      <c r="P401" s="72"/>
      <c r="Q401" s="72"/>
      <c r="R401" s="16"/>
      <c r="S401" s="56"/>
      <c r="T401" s="72"/>
      <c r="U401" s="16"/>
      <c r="V401" s="16"/>
      <c r="W401" s="16"/>
      <c r="X401" s="72"/>
    </row>
    <row r="402" spans="1:24" ht="15.75" x14ac:dyDescent="0.25">
      <c r="A402" s="8">
        <v>398</v>
      </c>
      <c r="B402" s="13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3</v>
      </c>
      <c r="G402" s="6">
        <v>1</v>
      </c>
      <c r="H402" s="6">
        <v>2</v>
      </c>
      <c r="I402" s="6">
        <v>2</v>
      </c>
      <c r="J402" s="6">
        <f t="shared" si="18"/>
        <v>8</v>
      </c>
      <c r="K402" s="10">
        <v>71265</v>
      </c>
      <c r="L402" s="57" t="s">
        <v>1111</v>
      </c>
      <c r="M402" s="7">
        <f t="shared" si="19"/>
        <v>11.225706868729391</v>
      </c>
      <c r="N402" s="6" t="str">
        <f t="shared" si="20"/>
        <v>Baixa</v>
      </c>
      <c r="O402" s="60"/>
      <c r="P402" s="60"/>
      <c r="Q402" s="60"/>
      <c r="R402" s="16"/>
      <c r="S402" s="56"/>
      <c r="T402" s="72"/>
      <c r="U402" s="16"/>
      <c r="V402" s="16"/>
      <c r="W402" s="16"/>
      <c r="X402" s="72"/>
    </row>
    <row r="403" spans="1:24" ht="15.75" x14ac:dyDescent="0.25">
      <c r="A403" s="8">
        <v>399</v>
      </c>
      <c r="B403" s="13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2</v>
      </c>
      <c r="J403" s="6">
        <f t="shared" si="18"/>
        <v>2</v>
      </c>
      <c r="K403" s="10">
        <v>67628</v>
      </c>
      <c r="L403" s="57" t="s">
        <v>1110</v>
      </c>
      <c r="M403" s="7">
        <f t="shared" si="19"/>
        <v>2.9573549417401077</v>
      </c>
      <c r="N403" s="6" t="str">
        <f t="shared" si="20"/>
        <v>Baixa</v>
      </c>
      <c r="O403" s="72"/>
      <c r="P403" s="72"/>
      <c r="Q403" s="72"/>
      <c r="R403" s="16"/>
      <c r="S403" s="56"/>
      <c r="T403" s="72"/>
      <c r="U403" s="16"/>
      <c r="V403" s="16"/>
      <c r="W403" s="16"/>
      <c r="X403" s="72"/>
    </row>
    <row r="404" spans="1:24" ht="15.75" x14ac:dyDescent="0.25">
      <c r="A404" s="8">
        <v>400</v>
      </c>
      <c r="B404" s="13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6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O404" s="55"/>
      <c r="P404" s="55"/>
      <c r="Q404" s="55"/>
      <c r="R404" s="16"/>
      <c r="S404" s="56"/>
      <c r="T404" s="72"/>
      <c r="U404" s="16"/>
      <c r="V404" s="16"/>
      <c r="W404" s="16"/>
      <c r="X404" s="72"/>
    </row>
    <row r="405" spans="1:24" ht="15.75" x14ac:dyDescent="0.25">
      <c r="A405" s="8">
        <v>401</v>
      </c>
      <c r="B405" s="13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6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O405" s="72"/>
      <c r="P405" s="72"/>
      <c r="Q405" s="72"/>
      <c r="R405" s="16"/>
      <c r="S405" s="56"/>
      <c r="T405" s="72"/>
      <c r="U405" s="16"/>
      <c r="V405" s="16"/>
      <c r="W405" s="16"/>
      <c r="X405" s="72"/>
    </row>
    <row r="406" spans="1:24" ht="15.75" x14ac:dyDescent="0.25">
      <c r="A406" s="8">
        <v>402</v>
      </c>
      <c r="B406" s="13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6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O406" s="59"/>
      <c r="P406" s="59"/>
      <c r="Q406" s="59"/>
      <c r="R406" s="16"/>
      <c r="S406" s="56"/>
      <c r="T406" s="72"/>
      <c r="U406" s="16"/>
      <c r="V406" s="16"/>
      <c r="W406" s="16"/>
      <c r="X406" s="72"/>
    </row>
    <row r="407" spans="1:24" ht="15.75" x14ac:dyDescent="0.25">
      <c r="A407" s="8">
        <v>403</v>
      </c>
      <c r="B407" s="13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6</v>
      </c>
      <c r="G407" s="6">
        <v>8</v>
      </c>
      <c r="H407" s="6">
        <v>5</v>
      </c>
      <c r="I407" s="6">
        <v>8</v>
      </c>
      <c r="J407" s="6">
        <f t="shared" si="18"/>
        <v>27</v>
      </c>
      <c r="K407" s="10">
        <v>7645</v>
      </c>
      <c r="L407" s="57" t="s">
        <v>1109</v>
      </c>
      <c r="M407" s="7">
        <f t="shared" si="19"/>
        <v>353.17200784826684</v>
      </c>
      <c r="N407" s="6" t="str">
        <f t="shared" si="20"/>
        <v>Alta</v>
      </c>
      <c r="O407" s="75"/>
      <c r="P407" s="75"/>
      <c r="Q407" s="75"/>
      <c r="R407" s="16"/>
      <c r="S407" s="56"/>
      <c r="T407" s="72"/>
      <c r="U407" s="16"/>
      <c r="V407" s="16"/>
      <c r="W407" s="16"/>
      <c r="X407" s="72"/>
    </row>
    <row r="408" spans="1:24" ht="15.75" x14ac:dyDescent="0.25">
      <c r="A408" s="8">
        <v>404</v>
      </c>
      <c r="B408" s="13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6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O408" s="72"/>
      <c r="P408" s="72"/>
      <c r="Q408" s="72"/>
      <c r="R408" s="16"/>
      <c r="S408" s="56"/>
      <c r="T408" s="72"/>
      <c r="U408" s="16"/>
      <c r="V408" s="16"/>
      <c r="W408" s="16"/>
      <c r="X408" s="72"/>
    </row>
    <row r="409" spans="1:24" ht="15.75" x14ac:dyDescent="0.25">
      <c r="A409" s="8">
        <v>405</v>
      </c>
      <c r="B409" s="13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6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O409" s="76"/>
      <c r="P409" s="76"/>
      <c r="Q409" s="76"/>
      <c r="R409" s="16"/>
      <c r="S409" s="56"/>
      <c r="T409" s="72"/>
      <c r="U409" s="16"/>
      <c r="V409" s="16"/>
      <c r="W409" s="16"/>
      <c r="X409" s="72"/>
    </row>
    <row r="410" spans="1:24" ht="15.75" x14ac:dyDescent="0.25">
      <c r="A410" s="8">
        <v>406</v>
      </c>
      <c r="B410" s="13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3</v>
      </c>
      <c r="G410" s="6">
        <v>0</v>
      </c>
      <c r="H410" s="6">
        <v>0</v>
      </c>
      <c r="I410" s="6">
        <v>0</v>
      </c>
      <c r="J410" s="6">
        <f t="shared" si="18"/>
        <v>3</v>
      </c>
      <c r="K410" s="10">
        <v>5215</v>
      </c>
      <c r="L410" s="57" t="s">
        <v>1109</v>
      </c>
      <c r="M410" s="7">
        <f t="shared" si="19"/>
        <v>57.526366251198461</v>
      </c>
      <c r="N410" s="6" t="str">
        <f t="shared" si="20"/>
        <v>Baixa</v>
      </c>
      <c r="O410" s="72"/>
      <c r="P410" s="72"/>
      <c r="Q410" s="72"/>
      <c r="R410" s="16"/>
      <c r="S410" s="56"/>
      <c r="T410" s="72"/>
      <c r="U410" s="16"/>
      <c r="V410" s="16"/>
      <c r="W410" s="16"/>
      <c r="X410" s="72"/>
    </row>
    <row r="411" spans="1:24" ht="15.75" x14ac:dyDescent="0.25">
      <c r="A411" s="8">
        <v>407</v>
      </c>
      <c r="B411" s="13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25</v>
      </c>
      <c r="G411" s="6">
        <v>13</v>
      </c>
      <c r="H411" s="6">
        <v>8</v>
      </c>
      <c r="I411" s="6">
        <v>12</v>
      </c>
      <c r="J411" s="6">
        <f t="shared" si="18"/>
        <v>58</v>
      </c>
      <c r="K411" s="10">
        <v>25305</v>
      </c>
      <c r="L411" s="57" t="s">
        <v>1110</v>
      </c>
      <c r="M411" s="7">
        <f t="shared" si="19"/>
        <v>229.20371468089311</v>
      </c>
      <c r="N411" s="6" t="str">
        <f t="shared" si="20"/>
        <v>Média</v>
      </c>
      <c r="O411" s="75"/>
      <c r="P411" s="75"/>
      <c r="Q411" s="75"/>
      <c r="R411" s="16"/>
      <c r="S411" s="56"/>
      <c r="T411" s="72"/>
      <c r="U411" s="16"/>
      <c r="V411" s="16"/>
      <c r="W411" s="16"/>
      <c r="X411" s="72"/>
    </row>
    <row r="412" spans="1:24" ht="15.75" x14ac:dyDescent="0.25">
      <c r="A412" s="8">
        <v>408</v>
      </c>
      <c r="B412" s="13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6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O412" s="61"/>
      <c r="P412" s="61"/>
      <c r="Q412" s="61"/>
      <c r="R412" s="16"/>
      <c r="S412" s="56"/>
      <c r="T412" s="72"/>
      <c r="U412" s="16"/>
      <c r="V412" s="16"/>
      <c r="W412" s="16"/>
      <c r="X412" s="72"/>
    </row>
    <row r="413" spans="1:24" ht="15.75" x14ac:dyDescent="0.25">
      <c r="A413" s="8">
        <v>409</v>
      </c>
      <c r="B413" s="13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6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O413" s="72"/>
      <c r="P413" s="72"/>
      <c r="Q413" s="72"/>
      <c r="R413" s="16"/>
      <c r="S413" s="56"/>
      <c r="T413" s="72"/>
      <c r="U413" s="16"/>
      <c r="V413" s="16"/>
      <c r="W413" s="16"/>
      <c r="X413" s="72"/>
    </row>
    <row r="414" spans="1:24" ht="15.75" x14ac:dyDescent="0.25">
      <c r="A414" s="8">
        <v>410</v>
      </c>
      <c r="B414" s="13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6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O414" s="73"/>
      <c r="P414" s="73"/>
      <c r="Q414" s="73"/>
      <c r="R414" s="16"/>
      <c r="S414" s="56"/>
      <c r="T414" s="72"/>
      <c r="U414" s="16"/>
      <c r="V414" s="16"/>
      <c r="W414" s="16"/>
      <c r="X414" s="72"/>
    </row>
    <row r="415" spans="1:24" ht="15.75" x14ac:dyDescent="0.25">
      <c r="A415" s="8">
        <v>411</v>
      </c>
      <c r="B415" s="13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11</v>
      </c>
      <c r="G415" s="6">
        <v>6</v>
      </c>
      <c r="H415" s="6">
        <v>8</v>
      </c>
      <c r="I415" s="6">
        <v>8</v>
      </c>
      <c r="J415" s="6">
        <f t="shared" si="18"/>
        <v>33</v>
      </c>
      <c r="K415" s="10">
        <v>79387</v>
      </c>
      <c r="L415" s="57" t="s">
        <v>1111</v>
      </c>
      <c r="M415" s="7">
        <f t="shared" si="19"/>
        <v>41.568518775114313</v>
      </c>
      <c r="N415" s="6" t="str">
        <f t="shared" si="20"/>
        <v>Baixa</v>
      </c>
      <c r="O415" s="9"/>
      <c r="P415" s="9"/>
      <c r="Q415" s="9"/>
      <c r="R415" s="16"/>
      <c r="S415" s="56"/>
      <c r="T415" s="72"/>
      <c r="U415" s="16"/>
      <c r="V415" s="16"/>
      <c r="W415" s="16"/>
      <c r="X415" s="72"/>
    </row>
    <row r="416" spans="1:24" ht="15.75" x14ac:dyDescent="0.25">
      <c r="A416" s="8">
        <v>412</v>
      </c>
      <c r="B416" s="13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6</v>
      </c>
      <c r="G416" s="6">
        <v>4</v>
      </c>
      <c r="H416" s="6">
        <v>4</v>
      </c>
      <c r="I416" s="6">
        <v>1</v>
      </c>
      <c r="J416" s="6">
        <f t="shared" si="18"/>
        <v>15</v>
      </c>
      <c r="K416" s="10">
        <v>48561</v>
      </c>
      <c r="L416" s="57" t="s">
        <v>1110</v>
      </c>
      <c r="M416" s="7">
        <f t="shared" si="19"/>
        <v>30.888984987953297</v>
      </c>
      <c r="N416" s="6" t="str">
        <f t="shared" si="20"/>
        <v>Baixa</v>
      </c>
      <c r="O416" s="9"/>
      <c r="P416" s="9"/>
      <c r="Q416" s="9"/>
      <c r="R416" s="16"/>
      <c r="S416" s="56"/>
      <c r="T416" s="72"/>
      <c r="U416" s="16"/>
      <c r="V416" s="16"/>
      <c r="W416" s="16"/>
      <c r="X416" s="72"/>
    </row>
    <row r="417" spans="1:24" ht="15.75" x14ac:dyDescent="0.25">
      <c r="A417" s="8">
        <v>413</v>
      </c>
      <c r="B417" s="13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6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O417" s="58"/>
      <c r="P417" s="58"/>
      <c r="Q417" s="58"/>
      <c r="R417" s="16"/>
      <c r="S417" s="56"/>
      <c r="T417" s="72"/>
      <c r="U417" s="16"/>
      <c r="V417" s="16"/>
      <c r="W417" s="16"/>
      <c r="X417" s="72"/>
    </row>
    <row r="418" spans="1:24" ht="15.75" x14ac:dyDescent="0.25">
      <c r="A418" s="8">
        <v>414</v>
      </c>
      <c r="B418" s="13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11</v>
      </c>
      <c r="G418" s="6">
        <v>2</v>
      </c>
      <c r="H418" s="6">
        <v>0</v>
      </c>
      <c r="I418" s="6">
        <v>0</v>
      </c>
      <c r="J418" s="6">
        <f t="shared" si="18"/>
        <v>13</v>
      </c>
      <c r="K418" s="10">
        <v>10780</v>
      </c>
      <c r="L418" s="57" t="s">
        <v>1109</v>
      </c>
      <c r="M418" s="7">
        <f t="shared" si="19"/>
        <v>120.59369202226345</v>
      </c>
      <c r="N418" s="6" t="str">
        <f t="shared" si="20"/>
        <v>Média</v>
      </c>
      <c r="O418" s="65"/>
      <c r="P418" s="65"/>
      <c r="Q418" s="65"/>
      <c r="R418" s="16"/>
      <c r="S418" s="56"/>
      <c r="T418" s="72"/>
      <c r="U418" s="16"/>
      <c r="V418" s="16"/>
      <c r="W418" s="16"/>
      <c r="X418" s="72"/>
    </row>
    <row r="419" spans="1:24" ht="15.75" x14ac:dyDescent="0.25">
      <c r="A419" s="8">
        <v>415</v>
      </c>
      <c r="B419" s="13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6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O419" s="65"/>
      <c r="P419" s="65"/>
      <c r="Q419" s="65"/>
      <c r="R419" s="16"/>
      <c r="S419" s="56"/>
      <c r="T419" s="72"/>
      <c r="U419" s="16"/>
      <c r="V419" s="16"/>
      <c r="W419" s="16"/>
      <c r="X419" s="72"/>
    </row>
    <row r="420" spans="1:24" ht="15.75" x14ac:dyDescent="0.25">
      <c r="A420" s="8">
        <v>416</v>
      </c>
      <c r="B420" s="13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6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O420" s="73"/>
      <c r="P420" s="73"/>
      <c r="Q420" s="73"/>
      <c r="R420" s="16"/>
      <c r="S420" s="56"/>
      <c r="T420" s="72"/>
      <c r="U420" s="16"/>
      <c r="V420" s="16"/>
      <c r="W420" s="16"/>
      <c r="X420" s="72"/>
    </row>
    <row r="421" spans="1:24" ht="15.75" x14ac:dyDescent="0.25">
      <c r="A421" s="8">
        <v>417</v>
      </c>
      <c r="B421" s="13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6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O421" s="75"/>
      <c r="P421" s="9"/>
      <c r="Q421" s="9"/>
      <c r="R421" s="16"/>
      <c r="S421" s="56"/>
      <c r="T421" s="72"/>
      <c r="U421" s="16"/>
      <c r="V421" s="16"/>
      <c r="W421" s="16"/>
      <c r="X421" s="72"/>
    </row>
    <row r="422" spans="1:24" ht="15.75" x14ac:dyDescent="0.25">
      <c r="A422" s="8">
        <v>418</v>
      </c>
      <c r="B422" s="13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1</v>
      </c>
      <c r="G422" s="6">
        <v>1</v>
      </c>
      <c r="H422" s="6">
        <v>2</v>
      </c>
      <c r="I422" s="6">
        <v>0</v>
      </c>
      <c r="J422" s="6">
        <f t="shared" si="18"/>
        <v>4</v>
      </c>
      <c r="K422" s="10">
        <v>26484</v>
      </c>
      <c r="L422" s="57" t="s">
        <v>1110</v>
      </c>
      <c r="M422" s="7">
        <f t="shared" si="19"/>
        <v>15.103458692040478</v>
      </c>
      <c r="N422" s="6" t="str">
        <f t="shared" si="20"/>
        <v>Baixa</v>
      </c>
      <c r="O422" s="55"/>
      <c r="P422" s="55"/>
      <c r="Q422" s="55"/>
      <c r="R422" s="16"/>
      <c r="S422" s="56"/>
      <c r="T422" s="72"/>
      <c r="U422" s="16"/>
      <c r="V422" s="16"/>
      <c r="W422" s="16"/>
      <c r="X422" s="72"/>
    </row>
    <row r="423" spans="1:24" ht="15.75" x14ac:dyDescent="0.25">
      <c r="A423" s="8">
        <v>419</v>
      </c>
      <c r="B423" s="13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2</v>
      </c>
      <c r="G423" s="6">
        <v>2</v>
      </c>
      <c r="H423" s="6">
        <v>1</v>
      </c>
      <c r="I423" s="6">
        <v>2</v>
      </c>
      <c r="J423" s="6">
        <f t="shared" si="18"/>
        <v>7</v>
      </c>
      <c r="K423" s="10">
        <v>564310</v>
      </c>
      <c r="L423" s="57" t="s">
        <v>1113</v>
      </c>
      <c r="M423" s="7">
        <f t="shared" si="19"/>
        <v>1.2404529425315871</v>
      </c>
      <c r="N423" s="6" t="str">
        <f t="shared" si="20"/>
        <v>Baixa</v>
      </c>
      <c r="O423" s="76"/>
      <c r="P423" s="76"/>
      <c r="Q423" s="76"/>
      <c r="R423" s="16"/>
      <c r="S423" s="56"/>
      <c r="T423" s="72"/>
      <c r="U423" s="16"/>
      <c r="V423" s="16"/>
      <c r="W423" s="16"/>
      <c r="X423" s="72"/>
    </row>
    <row r="424" spans="1:24" ht="15.75" x14ac:dyDescent="0.25">
      <c r="A424" s="8">
        <v>420</v>
      </c>
      <c r="B424" s="13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6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O424" s="65"/>
      <c r="P424" s="65"/>
      <c r="Q424" s="65"/>
      <c r="R424" s="16"/>
      <c r="S424" s="56"/>
      <c r="T424" s="72"/>
      <c r="U424" s="16"/>
      <c r="V424" s="16"/>
      <c r="W424" s="16"/>
      <c r="X424" s="72"/>
    </row>
    <row r="425" spans="1:24" ht="15.75" x14ac:dyDescent="0.25">
      <c r="A425" s="8">
        <v>421</v>
      </c>
      <c r="B425" s="13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1</v>
      </c>
      <c r="G425" s="6">
        <v>0</v>
      </c>
      <c r="H425" s="6">
        <v>1</v>
      </c>
      <c r="I425" s="6">
        <v>1</v>
      </c>
      <c r="J425" s="6">
        <f t="shared" si="18"/>
        <v>3</v>
      </c>
      <c r="K425" s="10">
        <v>10441</v>
      </c>
      <c r="L425" s="57" t="s">
        <v>1109</v>
      </c>
      <c r="M425" s="7">
        <f t="shared" si="19"/>
        <v>28.732879992337899</v>
      </c>
      <c r="N425" s="6" t="str">
        <f t="shared" si="20"/>
        <v>Baixa</v>
      </c>
      <c r="O425" s="59"/>
      <c r="P425" s="59"/>
      <c r="Q425" s="59"/>
      <c r="R425" s="16"/>
      <c r="S425" s="56"/>
      <c r="T425" s="72"/>
      <c r="U425" s="16"/>
      <c r="V425" s="16"/>
      <c r="W425" s="16"/>
      <c r="X425" s="72"/>
    </row>
    <row r="426" spans="1:24" ht="15.75" x14ac:dyDescent="0.25">
      <c r="A426" s="8">
        <v>422</v>
      </c>
      <c r="B426" s="13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4</v>
      </c>
      <c r="G426" s="6">
        <v>1</v>
      </c>
      <c r="H426" s="6">
        <v>0</v>
      </c>
      <c r="I426" s="6">
        <v>0</v>
      </c>
      <c r="J426" s="6">
        <f t="shared" si="18"/>
        <v>5</v>
      </c>
      <c r="K426" s="10">
        <v>5733</v>
      </c>
      <c r="L426" s="57" t="s">
        <v>1109</v>
      </c>
      <c r="M426" s="7">
        <f t="shared" si="19"/>
        <v>87.214372928658648</v>
      </c>
      <c r="N426" s="6" t="str">
        <f t="shared" si="20"/>
        <v>Baixa</v>
      </c>
      <c r="O426" s="58"/>
      <c r="P426" s="58"/>
      <c r="Q426" s="58"/>
      <c r="R426" s="16"/>
      <c r="S426" s="56"/>
      <c r="T426" s="72"/>
      <c r="U426" s="16"/>
      <c r="V426" s="16"/>
      <c r="W426" s="16"/>
      <c r="X426" s="72"/>
    </row>
    <row r="427" spans="1:24" ht="15.75" x14ac:dyDescent="0.25">
      <c r="A427" s="8">
        <v>423</v>
      </c>
      <c r="B427" s="13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1</v>
      </c>
      <c r="G427" s="6">
        <v>0</v>
      </c>
      <c r="H427" s="6">
        <v>1</v>
      </c>
      <c r="I427" s="6">
        <v>0</v>
      </c>
      <c r="J427" s="6">
        <f t="shared" si="18"/>
        <v>2</v>
      </c>
      <c r="K427" s="10">
        <v>18026</v>
      </c>
      <c r="L427" s="57" t="s">
        <v>1109</v>
      </c>
      <c r="M427" s="7">
        <f t="shared" si="19"/>
        <v>11.095084877399312</v>
      </c>
      <c r="N427" s="6" t="str">
        <f t="shared" si="20"/>
        <v>Baixa</v>
      </c>
      <c r="O427" s="75"/>
      <c r="P427" s="75"/>
      <c r="Q427" s="75"/>
      <c r="R427" s="16"/>
      <c r="S427" s="56"/>
      <c r="T427" s="72"/>
      <c r="U427" s="16"/>
      <c r="V427" s="16"/>
      <c r="W427" s="16"/>
      <c r="X427" s="72"/>
    </row>
    <row r="428" spans="1:24" ht="15.75" x14ac:dyDescent="0.25">
      <c r="A428" s="8">
        <v>424</v>
      </c>
      <c r="B428" s="13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1</v>
      </c>
      <c r="J428" s="6">
        <f t="shared" si="18"/>
        <v>1</v>
      </c>
      <c r="K428" s="10">
        <v>7627</v>
      </c>
      <c r="L428" s="57" t="s">
        <v>1109</v>
      </c>
      <c r="M428" s="7">
        <f t="shared" si="19"/>
        <v>13.111315064901008</v>
      </c>
      <c r="N428" s="6" t="str">
        <f t="shared" si="20"/>
        <v>Baixa</v>
      </c>
      <c r="O428" s="58"/>
      <c r="P428" s="58"/>
      <c r="Q428" s="58"/>
      <c r="R428" s="16"/>
      <c r="S428" s="56"/>
      <c r="T428" s="72"/>
      <c r="U428" s="16"/>
      <c r="V428" s="16"/>
      <c r="W428" s="16"/>
      <c r="X428" s="72"/>
    </row>
    <row r="429" spans="1:24" ht="15.75" x14ac:dyDescent="0.25">
      <c r="A429" s="8">
        <v>425</v>
      </c>
      <c r="B429" s="13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9</v>
      </c>
      <c r="G429" s="6">
        <v>4</v>
      </c>
      <c r="H429" s="6">
        <v>1</v>
      </c>
      <c r="I429" s="6">
        <v>1</v>
      </c>
      <c r="J429" s="6">
        <f t="shared" si="18"/>
        <v>15</v>
      </c>
      <c r="K429" s="10">
        <v>51601</v>
      </c>
      <c r="L429" s="57" t="s">
        <v>1110</v>
      </c>
      <c r="M429" s="7">
        <f t="shared" si="19"/>
        <v>29.069204085192144</v>
      </c>
      <c r="N429" s="6" t="str">
        <f t="shared" si="20"/>
        <v>Baixa</v>
      </c>
      <c r="O429" s="9"/>
      <c r="P429" s="9"/>
      <c r="Q429" s="9"/>
      <c r="R429" s="16"/>
      <c r="S429" s="56"/>
      <c r="T429" s="72"/>
      <c r="U429" s="16"/>
      <c r="V429" s="16"/>
      <c r="W429" s="16"/>
      <c r="X429" s="72"/>
    </row>
    <row r="430" spans="1:24" ht="15.75" x14ac:dyDescent="0.25">
      <c r="A430" s="8">
        <v>426</v>
      </c>
      <c r="B430" s="13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6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O430" s="72"/>
      <c r="P430" s="72"/>
      <c r="Q430" s="72"/>
      <c r="R430" s="16"/>
      <c r="S430" s="56"/>
      <c r="T430" s="72"/>
      <c r="U430" s="16"/>
      <c r="V430" s="16"/>
      <c r="W430" s="16"/>
      <c r="X430" s="72"/>
    </row>
    <row r="431" spans="1:24" ht="15.75" x14ac:dyDescent="0.25">
      <c r="A431" s="8">
        <v>427</v>
      </c>
      <c r="B431" s="13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2</v>
      </c>
      <c r="H431" s="6">
        <v>2</v>
      </c>
      <c r="I431" s="6">
        <v>0</v>
      </c>
      <c r="J431" s="6">
        <f t="shared" si="18"/>
        <v>4</v>
      </c>
      <c r="K431" s="10">
        <v>12953</v>
      </c>
      <c r="L431" s="57" t="s">
        <v>1109</v>
      </c>
      <c r="M431" s="7">
        <f t="shared" si="19"/>
        <v>30.880877016907281</v>
      </c>
      <c r="N431" s="6" t="str">
        <f t="shared" si="20"/>
        <v>Baixa</v>
      </c>
      <c r="O431" s="58"/>
      <c r="P431" s="58"/>
      <c r="Q431" s="58"/>
      <c r="R431" s="16"/>
      <c r="S431" s="56"/>
      <c r="T431" s="72"/>
      <c r="U431" s="16"/>
      <c r="V431" s="16"/>
      <c r="W431" s="16"/>
      <c r="X431" s="72"/>
    </row>
    <row r="432" spans="1:24" ht="15.75" x14ac:dyDescent="0.25">
      <c r="A432" s="8">
        <v>428</v>
      </c>
      <c r="B432" s="13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2</v>
      </c>
      <c r="G432" s="6">
        <v>2</v>
      </c>
      <c r="H432" s="6">
        <v>1</v>
      </c>
      <c r="I432" s="6">
        <v>2</v>
      </c>
      <c r="J432" s="6">
        <f t="shared" si="18"/>
        <v>7</v>
      </c>
      <c r="K432" s="10">
        <v>17991</v>
      </c>
      <c r="L432" s="57" t="s">
        <v>1109</v>
      </c>
      <c r="M432" s="7">
        <f t="shared" si="19"/>
        <v>38.908343060419099</v>
      </c>
      <c r="N432" s="6" t="str">
        <f t="shared" si="20"/>
        <v>Baixa</v>
      </c>
      <c r="O432" s="55"/>
      <c r="P432" s="55"/>
      <c r="Q432" s="55"/>
      <c r="R432" s="16"/>
      <c r="S432" s="56"/>
      <c r="T432" s="72"/>
      <c r="U432" s="16"/>
      <c r="V432" s="16"/>
      <c r="W432" s="16"/>
      <c r="X432" s="72"/>
    </row>
    <row r="433" spans="1:24" ht="15.75" x14ac:dyDescent="0.25">
      <c r="A433" s="8">
        <v>429</v>
      </c>
      <c r="B433" s="13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2</v>
      </c>
      <c r="G433" s="6">
        <v>1</v>
      </c>
      <c r="H433" s="6">
        <v>5</v>
      </c>
      <c r="I433" s="6">
        <v>2</v>
      </c>
      <c r="J433" s="6">
        <f t="shared" si="18"/>
        <v>10</v>
      </c>
      <c r="K433" s="10">
        <v>9454</v>
      </c>
      <c r="L433" s="57" t="s">
        <v>1109</v>
      </c>
      <c r="M433" s="7">
        <f t="shared" si="19"/>
        <v>105.77533319229957</v>
      </c>
      <c r="N433" s="6" t="str">
        <f t="shared" si="20"/>
        <v>Média</v>
      </c>
      <c r="O433" s="9"/>
      <c r="P433" s="9"/>
      <c r="Q433" s="9"/>
      <c r="R433" s="16"/>
      <c r="S433" s="56"/>
      <c r="T433" s="72"/>
      <c r="U433" s="16"/>
      <c r="V433" s="16"/>
      <c r="W433" s="16"/>
      <c r="X433" s="72"/>
    </row>
    <row r="434" spans="1:24" ht="15.75" x14ac:dyDescent="0.25">
      <c r="A434" s="8">
        <v>430</v>
      </c>
      <c r="B434" s="13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9</v>
      </c>
      <c r="G434" s="6">
        <v>8</v>
      </c>
      <c r="H434" s="6">
        <v>3</v>
      </c>
      <c r="I434" s="6">
        <v>6</v>
      </c>
      <c r="J434" s="6">
        <f t="shared" si="18"/>
        <v>26</v>
      </c>
      <c r="K434" s="10">
        <v>63359</v>
      </c>
      <c r="L434" s="57" t="s">
        <v>1110</v>
      </c>
      <c r="M434" s="7">
        <f t="shared" si="19"/>
        <v>41.036001199513876</v>
      </c>
      <c r="N434" s="6" t="str">
        <f t="shared" si="20"/>
        <v>Baixa</v>
      </c>
      <c r="O434" s="9"/>
      <c r="P434" s="9"/>
      <c r="Q434" s="9"/>
      <c r="R434" s="16"/>
      <c r="S434" s="56"/>
      <c r="T434" s="72"/>
      <c r="U434" s="16"/>
      <c r="V434" s="16"/>
      <c r="W434" s="16"/>
      <c r="X434" s="72"/>
    </row>
    <row r="435" spans="1:24" ht="15.75" x14ac:dyDescent="0.25">
      <c r="A435" s="8">
        <v>431</v>
      </c>
      <c r="B435" s="13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1</v>
      </c>
      <c r="I435" s="6">
        <v>1</v>
      </c>
      <c r="J435" s="6">
        <f t="shared" si="18"/>
        <v>2</v>
      </c>
      <c r="K435" s="10">
        <v>19928</v>
      </c>
      <c r="L435" s="57" t="s">
        <v>1109</v>
      </c>
      <c r="M435" s="7">
        <f t="shared" si="19"/>
        <v>10.036130068245685</v>
      </c>
      <c r="N435" s="6" t="str">
        <f t="shared" si="20"/>
        <v>Baixa</v>
      </c>
      <c r="O435" s="72"/>
      <c r="P435" s="72"/>
      <c r="Q435" s="72"/>
      <c r="R435" s="16"/>
      <c r="S435" s="56"/>
      <c r="T435" s="72"/>
      <c r="U435" s="16"/>
      <c r="V435" s="16"/>
      <c r="W435" s="16"/>
      <c r="X435" s="72"/>
    </row>
    <row r="436" spans="1:24" ht="15.75" x14ac:dyDescent="0.25">
      <c r="A436" s="8">
        <v>432</v>
      </c>
      <c r="B436" s="13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6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O436" s="44"/>
      <c r="P436" s="44"/>
      <c r="Q436" s="44"/>
      <c r="R436" s="16"/>
      <c r="S436" s="56"/>
      <c r="T436" s="72"/>
      <c r="U436" s="16"/>
      <c r="V436" s="16"/>
      <c r="W436" s="16"/>
      <c r="X436" s="72"/>
    </row>
    <row r="437" spans="1:24" ht="15.75" x14ac:dyDescent="0.25">
      <c r="A437" s="8">
        <v>433</v>
      </c>
      <c r="B437" s="13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6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O437" s="64"/>
      <c r="P437" s="64"/>
      <c r="Q437" s="64"/>
      <c r="R437" s="16"/>
      <c r="S437" s="56"/>
      <c r="T437" s="72"/>
      <c r="U437" s="16"/>
      <c r="V437" s="16"/>
      <c r="W437" s="16"/>
      <c r="X437" s="72"/>
    </row>
    <row r="438" spans="1:24" ht="15.75" x14ac:dyDescent="0.25">
      <c r="A438" s="8">
        <v>434</v>
      </c>
      <c r="B438" s="13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6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O438" s="65"/>
      <c r="P438" s="65"/>
      <c r="Q438" s="65"/>
      <c r="R438" s="16"/>
      <c r="S438" s="56"/>
      <c r="T438" s="72"/>
      <c r="U438" s="16"/>
      <c r="V438" s="16"/>
      <c r="W438" s="16"/>
      <c r="X438" s="72"/>
    </row>
    <row r="439" spans="1:24" ht="15.75" x14ac:dyDescent="0.25">
      <c r="A439" s="8">
        <v>435</v>
      </c>
      <c r="B439" s="13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0</v>
      </c>
      <c r="G439" s="6">
        <v>0</v>
      </c>
      <c r="H439" s="6">
        <v>0</v>
      </c>
      <c r="I439" s="6">
        <v>1</v>
      </c>
      <c r="J439" s="6">
        <f t="shared" si="18"/>
        <v>1</v>
      </c>
      <c r="K439" s="10">
        <v>6522</v>
      </c>
      <c r="L439" s="57" t="s">
        <v>1109</v>
      </c>
      <c r="M439" s="7">
        <f t="shared" si="19"/>
        <v>15.332720024532353</v>
      </c>
      <c r="N439" s="6" t="str">
        <f t="shared" si="20"/>
        <v>Baixa</v>
      </c>
      <c r="O439" s="9"/>
      <c r="P439" s="9"/>
      <c r="Q439" s="9"/>
      <c r="R439" s="16"/>
      <c r="S439" s="56"/>
      <c r="T439" s="72"/>
      <c r="U439" s="16"/>
      <c r="V439" s="16"/>
      <c r="W439" s="16"/>
      <c r="X439" s="72"/>
    </row>
    <row r="440" spans="1:24" ht="15.75" x14ac:dyDescent="0.25">
      <c r="A440" s="8">
        <v>436</v>
      </c>
      <c r="B440" s="13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2</v>
      </c>
      <c r="G440" s="6">
        <v>0</v>
      </c>
      <c r="H440" s="6">
        <v>0</v>
      </c>
      <c r="I440" s="6">
        <v>0</v>
      </c>
      <c r="J440" s="6">
        <f t="shared" si="18"/>
        <v>2</v>
      </c>
      <c r="K440" s="10">
        <v>102728</v>
      </c>
      <c r="L440" s="57" t="s">
        <v>1112</v>
      </c>
      <c r="M440" s="7">
        <f t="shared" si="19"/>
        <v>1.94688887158321</v>
      </c>
      <c r="N440" s="6" t="str">
        <f t="shared" si="20"/>
        <v>Baixa</v>
      </c>
      <c r="O440" s="55"/>
      <c r="P440" s="55"/>
      <c r="Q440" s="55"/>
      <c r="R440" s="16"/>
      <c r="S440" s="56"/>
      <c r="T440" s="72"/>
      <c r="U440" s="16"/>
      <c r="V440" s="16"/>
      <c r="W440" s="16"/>
      <c r="X440" s="72"/>
    </row>
    <row r="441" spans="1:24" ht="15.75" x14ac:dyDescent="0.25">
      <c r="A441" s="8">
        <v>437</v>
      </c>
      <c r="B441" s="13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6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O441" s="63"/>
      <c r="P441" s="63"/>
      <c r="Q441" s="63"/>
      <c r="R441" s="16"/>
      <c r="S441" s="56"/>
      <c r="T441" s="72"/>
      <c r="U441" s="16"/>
      <c r="V441" s="16"/>
      <c r="W441" s="16"/>
      <c r="X441" s="72"/>
    </row>
    <row r="442" spans="1:24" ht="15.75" x14ac:dyDescent="0.25">
      <c r="A442" s="8">
        <v>438</v>
      </c>
      <c r="B442" s="13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2</v>
      </c>
      <c r="H442" s="6">
        <v>0</v>
      </c>
      <c r="I442" s="6">
        <v>0</v>
      </c>
      <c r="J442" s="6">
        <f t="shared" si="18"/>
        <v>2</v>
      </c>
      <c r="K442" s="10">
        <v>4915</v>
      </c>
      <c r="L442" s="57" t="s">
        <v>1109</v>
      </c>
      <c r="M442" s="7">
        <f t="shared" si="19"/>
        <v>40.691759918616476</v>
      </c>
      <c r="N442" s="6" t="str">
        <f t="shared" si="20"/>
        <v>Baixa</v>
      </c>
      <c r="O442" s="73"/>
      <c r="P442" s="73"/>
      <c r="Q442" s="73"/>
      <c r="R442" s="16"/>
      <c r="S442" s="56"/>
      <c r="T442" s="72"/>
      <c r="U442" s="16"/>
      <c r="V442" s="16"/>
      <c r="W442" s="16"/>
      <c r="X442" s="72"/>
    </row>
    <row r="443" spans="1:24" ht="15.75" x14ac:dyDescent="0.25">
      <c r="A443" s="8">
        <v>439</v>
      </c>
      <c r="B443" s="13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2</v>
      </c>
      <c r="G443" s="6">
        <v>2</v>
      </c>
      <c r="H443" s="6">
        <v>0</v>
      </c>
      <c r="I443" s="6">
        <v>1</v>
      </c>
      <c r="J443" s="6">
        <f t="shared" si="18"/>
        <v>5</v>
      </c>
      <c r="K443" s="10">
        <v>52532</v>
      </c>
      <c r="L443" s="57" t="s">
        <v>1110</v>
      </c>
      <c r="M443" s="7">
        <f t="shared" si="19"/>
        <v>9.5180080712708435</v>
      </c>
      <c r="N443" s="6" t="str">
        <f t="shared" si="20"/>
        <v>Baixa</v>
      </c>
      <c r="O443" s="76"/>
      <c r="P443" s="76"/>
      <c r="Q443" s="76"/>
      <c r="R443" s="16"/>
      <c r="S443" s="56"/>
      <c r="T443" s="72"/>
      <c r="U443" s="16"/>
      <c r="V443" s="16"/>
      <c r="W443" s="16"/>
      <c r="X443" s="72"/>
    </row>
    <row r="444" spans="1:24" ht="15.75" x14ac:dyDescent="0.25">
      <c r="A444" s="8">
        <v>440</v>
      </c>
      <c r="B444" s="13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6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O444" s="72"/>
      <c r="P444" s="72"/>
      <c r="Q444" s="72"/>
      <c r="R444" s="16"/>
      <c r="S444" s="56"/>
      <c r="T444" s="72"/>
      <c r="U444" s="16"/>
      <c r="V444" s="16"/>
      <c r="W444" s="16"/>
      <c r="X444" s="72"/>
    </row>
    <row r="445" spans="1:24" ht="15.75" x14ac:dyDescent="0.25">
      <c r="A445" s="8">
        <v>441</v>
      </c>
      <c r="B445" s="13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6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O445" s="59"/>
      <c r="P445" s="59"/>
      <c r="Q445" s="59"/>
      <c r="R445" s="16"/>
      <c r="S445" s="56"/>
      <c r="T445" s="72"/>
      <c r="U445" s="16"/>
      <c r="V445" s="16"/>
      <c r="W445" s="16"/>
      <c r="X445" s="72"/>
    </row>
    <row r="446" spans="1:24" ht="15.75" x14ac:dyDescent="0.25">
      <c r="A446" s="8">
        <v>442</v>
      </c>
      <c r="B446" s="13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13</v>
      </c>
      <c r="G446" s="6">
        <v>0</v>
      </c>
      <c r="H446" s="6">
        <v>8</v>
      </c>
      <c r="I446" s="6">
        <v>2</v>
      </c>
      <c r="J446" s="6">
        <f t="shared" si="18"/>
        <v>23</v>
      </c>
      <c r="K446" s="10">
        <v>7481</v>
      </c>
      <c r="L446" s="57" t="s">
        <v>1109</v>
      </c>
      <c r="M446" s="7">
        <f t="shared" si="19"/>
        <v>307.44552867263735</v>
      </c>
      <c r="N446" s="6" t="str">
        <f t="shared" si="20"/>
        <v>Alta</v>
      </c>
      <c r="O446" s="9"/>
      <c r="P446" s="9"/>
      <c r="Q446" s="9"/>
      <c r="R446" s="16"/>
      <c r="S446" s="56"/>
      <c r="T446" s="72"/>
      <c r="U446" s="16"/>
      <c r="V446" s="16"/>
      <c r="W446" s="16"/>
      <c r="X446" s="72"/>
    </row>
    <row r="447" spans="1:24" ht="15.75" x14ac:dyDescent="0.25">
      <c r="A447" s="8">
        <v>443</v>
      </c>
      <c r="B447" s="13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1</v>
      </c>
      <c r="G447" s="6">
        <v>1</v>
      </c>
      <c r="H447" s="6">
        <v>0</v>
      </c>
      <c r="I447" s="6">
        <v>0</v>
      </c>
      <c r="J447" s="6">
        <f t="shared" si="18"/>
        <v>2</v>
      </c>
      <c r="K447" s="10">
        <v>9008</v>
      </c>
      <c r="L447" s="57" t="s">
        <v>1109</v>
      </c>
      <c r="M447" s="7">
        <f t="shared" si="19"/>
        <v>22.202486678507995</v>
      </c>
      <c r="N447" s="6" t="str">
        <f t="shared" si="20"/>
        <v>Baixa</v>
      </c>
      <c r="O447" s="55"/>
      <c r="P447" s="55"/>
      <c r="Q447" s="55"/>
      <c r="R447" s="16"/>
      <c r="S447" s="56"/>
      <c r="T447" s="72"/>
      <c r="U447" s="16"/>
      <c r="V447" s="16"/>
      <c r="W447" s="16"/>
      <c r="X447" s="72"/>
    </row>
    <row r="448" spans="1:24" ht="15.75" x14ac:dyDescent="0.25">
      <c r="A448" s="8">
        <v>444</v>
      </c>
      <c r="B448" s="13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6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O448" s="61"/>
      <c r="P448" s="61"/>
      <c r="Q448" s="61"/>
      <c r="R448" s="16"/>
      <c r="S448" s="56"/>
      <c r="T448" s="72"/>
      <c r="U448" s="16"/>
      <c r="V448" s="16"/>
      <c r="W448" s="16"/>
      <c r="X448" s="72"/>
    </row>
    <row r="449" spans="1:24" ht="15.75" x14ac:dyDescent="0.25">
      <c r="A449" s="8">
        <v>445</v>
      </c>
      <c r="B449" s="13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6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T449" s="72"/>
      <c r="U449" s="16"/>
      <c r="V449" s="16"/>
      <c r="W449" s="16"/>
      <c r="X449" s="72"/>
    </row>
    <row r="450" spans="1:24" ht="15.75" x14ac:dyDescent="0.25">
      <c r="A450" s="8">
        <v>446</v>
      </c>
      <c r="B450" s="13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6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O450" s="64"/>
      <c r="P450" s="64"/>
      <c r="Q450" s="64"/>
      <c r="R450" s="16"/>
      <c r="S450" s="56"/>
      <c r="T450" s="72"/>
      <c r="U450" s="16"/>
      <c r="V450" s="16"/>
      <c r="W450" s="16"/>
      <c r="X450" s="72"/>
    </row>
    <row r="451" spans="1:24" ht="15.75" x14ac:dyDescent="0.25">
      <c r="A451" s="8">
        <v>447</v>
      </c>
      <c r="B451" s="13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1</v>
      </c>
      <c r="G451" s="6">
        <v>0</v>
      </c>
      <c r="H451" s="6">
        <v>0</v>
      </c>
      <c r="I451" s="6">
        <v>1</v>
      </c>
      <c r="J451" s="6">
        <f t="shared" si="18"/>
        <v>2</v>
      </c>
      <c r="K451" s="10">
        <v>18172</v>
      </c>
      <c r="L451" s="57" t="s">
        <v>1109</v>
      </c>
      <c r="M451" s="7">
        <f t="shared" si="19"/>
        <v>11.00594320933304</v>
      </c>
      <c r="N451" s="6" t="str">
        <f t="shared" si="20"/>
        <v>Baixa</v>
      </c>
      <c r="O451" s="9"/>
      <c r="P451" s="9"/>
      <c r="Q451" s="9"/>
      <c r="R451" s="16"/>
      <c r="S451" s="56"/>
      <c r="T451" s="72"/>
      <c r="U451" s="16"/>
      <c r="V451" s="16"/>
      <c r="W451" s="16"/>
      <c r="X451" s="72"/>
    </row>
    <row r="452" spans="1:24" ht="15.75" x14ac:dyDescent="0.25">
      <c r="A452" s="8">
        <v>448</v>
      </c>
      <c r="B452" s="13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1</v>
      </c>
      <c r="G452" s="6">
        <v>1</v>
      </c>
      <c r="H452" s="6">
        <v>0</v>
      </c>
      <c r="I452" s="6">
        <v>0</v>
      </c>
      <c r="J452" s="6">
        <f t="shared" si="18"/>
        <v>2</v>
      </c>
      <c r="K452" s="10">
        <v>7110</v>
      </c>
      <c r="L452" s="57" t="s">
        <v>1109</v>
      </c>
      <c r="M452" s="7">
        <f t="shared" si="19"/>
        <v>28.129395218002813</v>
      </c>
      <c r="N452" s="6" t="str">
        <f t="shared" si="20"/>
        <v>Baixa</v>
      </c>
      <c r="O452" s="75"/>
      <c r="P452" s="75"/>
      <c r="Q452" s="75"/>
      <c r="R452" s="16"/>
      <c r="S452" s="56"/>
      <c r="T452" s="72"/>
      <c r="U452" s="16"/>
      <c r="V452" s="16"/>
      <c r="W452" s="16"/>
      <c r="X452" s="72"/>
    </row>
    <row r="453" spans="1:24" ht="15.75" x14ac:dyDescent="0.25">
      <c r="A453" s="8">
        <v>449</v>
      </c>
      <c r="B453" s="13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6">
        <f t="shared" ref="J453:J516" si="21">SUM(F453:I453)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si="20"/>
        <v>Silencioso</v>
      </c>
      <c r="O453" s="75"/>
      <c r="P453" s="75"/>
      <c r="Q453" s="75"/>
      <c r="R453" s="16"/>
      <c r="S453" s="56"/>
      <c r="T453" s="72"/>
      <c r="U453" s="16"/>
      <c r="V453" s="16"/>
      <c r="W453" s="16"/>
      <c r="X453" s="72"/>
    </row>
    <row r="454" spans="1:24" ht="15.75" x14ac:dyDescent="0.25">
      <c r="A454" s="8">
        <v>450</v>
      </c>
      <c r="B454" s="13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1</v>
      </c>
      <c r="H454" s="6">
        <v>0</v>
      </c>
      <c r="I454" s="6">
        <v>1</v>
      </c>
      <c r="J454" s="6">
        <f t="shared" si="21"/>
        <v>2</v>
      </c>
      <c r="K454" s="10">
        <v>5087</v>
      </c>
      <c r="L454" s="57" t="s">
        <v>1109</v>
      </c>
      <c r="M454" s="7">
        <f t="shared" si="22"/>
        <v>39.315903282877926</v>
      </c>
      <c r="N454" s="6" t="str">
        <f t="shared" ref="N454:N517" si="23">IF(M454=0,"Silencioso",IF(AND(M454&gt;0,M454&lt;100),"Baixa",IF(AND(M454&gt;=100,M454&lt;300),"Média",IF(AND(M454&gt;=300,M454&lt;500),"Alta",IF(M454&gt;=500,"Muito Alta","Avaliar")))))</f>
        <v>Baixa</v>
      </c>
      <c r="O454" s="76"/>
      <c r="P454" s="76"/>
      <c r="Q454" s="76"/>
      <c r="R454" s="16"/>
      <c r="S454" s="56"/>
      <c r="T454" s="72"/>
      <c r="U454" s="16"/>
      <c r="V454" s="16"/>
      <c r="W454" s="16"/>
      <c r="X454" s="72"/>
    </row>
    <row r="455" spans="1:24" ht="15.75" x14ac:dyDescent="0.25">
      <c r="A455" s="8">
        <v>451</v>
      </c>
      <c r="B455" s="13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4</v>
      </c>
      <c r="G455" s="6">
        <v>1</v>
      </c>
      <c r="H455" s="6">
        <v>1</v>
      </c>
      <c r="I455" s="6">
        <v>6</v>
      </c>
      <c r="J455" s="6">
        <f t="shared" si="21"/>
        <v>12</v>
      </c>
      <c r="K455" s="10">
        <v>18700</v>
      </c>
      <c r="L455" s="57" t="s">
        <v>1109</v>
      </c>
      <c r="M455" s="7">
        <f t="shared" si="22"/>
        <v>64.171122994652407</v>
      </c>
      <c r="N455" s="6" t="str">
        <f t="shared" si="23"/>
        <v>Baixa</v>
      </c>
      <c r="O455" s="65"/>
      <c r="P455" s="65"/>
      <c r="Q455" s="65"/>
      <c r="R455" s="16"/>
      <c r="S455" s="56"/>
      <c r="T455" s="72"/>
      <c r="U455" s="16"/>
      <c r="V455" s="16"/>
      <c r="W455" s="16"/>
      <c r="X455" s="72"/>
    </row>
    <row r="456" spans="1:24" ht="15.75" x14ac:dyDescent="0.25">
      <c r="A456" s="8">
        <v>452</v>
      </c>
      <c r="B456" s="13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2</v>
      </c>
      <c r="G456" s="6">
        <v>0</v>
      </c>
      <c r="H456" s="6">
        <v>0</v>
      </c>
      <c r="I456" s="6">
        <v>1</v>
      </c>
      <c r="J456" s="6">
        <f t="shared" si="21"/>
        <v>3</v>
      </c>
      <c r="K456" s="10">
        <v>6532</v>
      </c>
      <c r="L456" s="57" t="s">
        <v>1109</v>
      </c>
      <c r="M456" s="7">
        <f t="shared" si="22"/>
        <v>45.927740355174528</v>
      </c>
      <c r="N456" s="6" t="str">
        <f t="shared" si="23"/>
        <v>Baixa</v>
      </c>
      <c r="O456" s="9"/>
      <c r="P456" s="9"/>
      <c r="Q456" s="9"/>
      <c r="R456" s="16"/>
      <c r="S456" s="56"/>
      <c r="T456" s="72"/>
      <c r="U456" s="16"/>
      <c r="V456" s="16"/>
      <c r="W456" s="16"/>
      <c r="X456" s="72"/>
    </row>
    <row r="457" spans="1:24" ht="15.75" x14ac:dyDescent="0.25">
      <c r="A457" s="8">
        <v>453</v>
      </c>
      <c r="B457" s="13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1</v>
      </c>
      <c r="G457" s="6">
        <v>2</v>
      </c>
      <c r="H457" s="6">
        <v>2</v>
      </c>
      <c r="I457" s="6">
        <v>0</v>
      </c>
      <c r="J457" s="6">
        <f t="shared" si="21"/>
        <v>5</v>
      </c>
      <c r="K457" s="10">
        <v>18594</v>
      </c>
      <c r="L457" s="57" t="s">
        <v>1109</v>
      </c>
      <c r="M457" s="7">
        <f t="shared" si="22"/>
        <v>26.890394750994943</v>
      </c>
      <c r="N457" s="6" t="str">
        <f t="shared" si="23"/>
        <v>Baixa</v>
      </c>
      <c r="O457" s="9"/>
      <c r="P457" s="9"/>
      <c r="Q457" s="9"/>
      <c r="R457" s="16"/>
      <c r="S457" s="56"/>
      <c r="T457" s="72"/>
      <c r="U457" s="16"/>
      <c r="V457" s="16"/>
      <c r="W457" s="16"/>
      <c r="X457" s="72"/>
    </row>
    <row r="458" spans="1:24" ht="15.75" x14ac:dyDescent="0.25">
      <c r="A458" s="8">
        <v>454</v>
      </c>
      <c r="B458" s="13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5</v>
      </c>
      <c r="G458" s="6">
        <v>4</v>
      </c>
      <c r="H458" s="6">
        <v>0</v>
      </c>
      <c r="I458" s="6">
        <v>5</v>
      </c>
      <c r="J458" s="6">
        <f t="shared" si="21"/>
        <v>14</v>
      </c>
      <c r="K458" s="10">
        <v>89256</v>
      </c>
      <c r="L458" s="57" t="s">
        <v>1111</v>
      </c>
      <c r="M458" s="7">
        <f t="shared" si="22"/>
        <v>15.685220041229721</v>
      </c>
      <c r="N458" s="6" t="str">
        <f t="shared" si="23"/>
        <v>Baixa</v>
      </c>
      <c r="O458" s="64"/>
      <c r="P458" s="64"/>
      <c r="Q458" s="64"/>
      <c r="R458" s="16"/>
      <c r="S458" s="56"/>
      <c r="T458" s="72"/>
      <c r="U458" s="16"/>
      <c r="V458" s="16"/>
      <c r="W458" s="16"/>
      <c r="X458" s="72"/>
    </row>
    <row r="459" spans="1:24" ht="15.75" x14ac:dyDescent="0.25">
      <c r="A459" s="8">
        <v>455</v>
      </c>
      <c r="B459" s="13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8</v>
      </c>
      <c r="G459" s="6">
        <v>8</v>
      </c>
      <c r="H459" s="6">
        <v>4</v>
      </c>
      <c r="I459" s="6">
        <v>0</v>
      </c>
      <c r="J459" s="6">
        <f t="shared" si="21"/>
        <v>20</v>
      </c>
      <c r="K459" s="10">
        <v>22608</v>
      </c>
      <c r="L459" s="57" t="s">
        <v>1109</v>
      </c>
      <c r="M459" s="7">
        <f t="shared" si="22"/>
        <v>88.46426043878273</v>
      </c>
      <c r="N459" s="6" t="str">
        <f t="shared" si="23"/>
        <v>Baixa</v>
      </c>
      <c r="O459" s="72"/>
      <c r="P459" s="72"/>
      <c r="Q459" s="72"/>
      <c r="R459" s="16"/>
      <c r="S459" s="56"/>
      <c r="T459" s="72"/>
      <c r="U459" s="16"/>
      <c r="V459" s="16"/>
      <c r="W459" s="16"/>
      <c r="X459" s="72"/>
    </row>
    <row r="460" spans="1:24" ht="15.75" x14ac:dyDescent="0.25">
      <c r="A460" s="8">
        <v>456</v>
      </c>
      <c r="B460" s="13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10</v>
      </c>
      <c r="G460" s="6">
        <v>8</v>
      </c>
      <c r="H460" s="6">
        <v>1</v>
      </c>
      <c r="I460" s="6">
        <v>10</v>
      </c>
      <c r="J460" s="6">
        <f t="shared" si="21"/>
        <v>29</v>
      </c>
      <c r="K460" s="10">
        <v>27640</v>
      </c>
      <c r="L460" s="57" t="s">
        <v>1110</v>
      </c>
      <c r="M460" s="7">
        <f t="shared" si="22"/>
        <v>104.92040520984081</v>
      </c>
      <c r="N460" s="6" t="str">
        <f t="shared" si="23"/>
        <v>Média</v>
      </c>
      <c r="O460" s="44"/>
      <c r="P460" s="44"/>
      <c r="Q460" s="44"/>
      <c r="R460" s="16"/>
      <c r="S460" s="56"/>
      <c r="T460" s="72"/>
      <c r="U460" s="16"/>
      <c r="V460" s="16"/>
      <c r="W460" s="16"/>
      <c r="X460" s="72"/>
    </row>
    <row r="461" spans="1:24" ht="15.75" x14ac:dyDescent="0.25">
      <c r="A461" s="8">
        <v>457</v>
      </c>
      <c r="B461" s="13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6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O461" s="76"/>
      <c r="P461" s="76"/>
      <c r="Q461" s="76"/>
      <c r="R461" s="16"/>
      <c r="S461" s="56"/>
      <c r="T461" s="72"/>
      <c r="U461" s="16"/>
      <c r="V461" s="16"/>
      <c r="W461" s="16"/>
      <c r="X461" s="72"/>
    </row>
    <row r="462" spans="1:24" ht="15.75" x14ac:dyDescent="0.25">
      <c r="A462" s="8">
        <v>458</v>
      </c>
      <c r="B462" s="13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1</v>
      </c>
      <c r="G462" s="6">
        <v>0</v>
      </c>
      <c r="H462" s="6">
        <v>1</v>
      </c>
      <c r="I462" s="6">
        <v>0</v>
      </c>
      <c r="J462" s="6">
        <f t="shared" si="21"/>
        <v>2</v>
      </c>
      <c r="K462" s="10">
        <v>7904</v>
      </c>
      <c r="L462" s="57" t="s">
        <v>1109</v>
      </c>
      <c r="M462" s="7">
        <f t="shared" si="22"/>
        <v>25.303643724696357</v>
      </c>
      <c r="N462" s="6" t="str">
        <f t="shared" si="23"/>
        <v>Baixa</v>
      </c>
      <c r="O462" s="9"/>
      <c r="P462" s="9"/>
      <c r="Q462" s="9"/>
      <c r="R462" s="16"/>
      <c r="S462" s="56"/>
      <c r="T462" s="72"/>
      <c r="U462" s="16"/>
      <c r="V462" s="16"/>
      <c r="W462" s="16"/>
      <c r="X462" s="72"/>
    </row>
    <row r="463" spans="1:24" ht="15.75" x14ac:dyDescent="0.25">
      <c r="A463" s="8">
        <v>459</v>
      </c>
      <c r="B463" s="13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1</v>
      </c>
      <c r="I463" s="6">
        <v>0</v>
      </c>
      <c r="J463" s="6">
        <f t="shared" si="21"/>
        <v>1</v>
      </c>
      <c r="K463" s="10">
        <v>14136</v>
      </c>
      <c r="L463" s="57" t="s">
        <v>1109</v>
      </c>
      <c r="M463" s="7">
        <f t="shared" si="22"/>
        <v>7.074136955291455</v>
      </c>
      <c r="N463" s="6" t="str">
        <f t="shared" si="23"/>
        <v>Baixa</v>
      </c>
      <c r="O463" s="72"/>
      <c r="P463" s="72"/>
      <c r="Q463" s="72"/>
      <c r="R463" s="16"/>
      <c r="S463" s="56"/>
      <c r="T463" s="72"/>
      <c r="U463" s="16"/>
      <c r="V463" s="16"/>
      <c r="W463" s="16"/>
      <c r="X463" s="72"/>
    </row>
    <row r="464" spans="1:24" ht="15.75" x14ac:dyDescent="0.25">
      <c r="A464" s="8">
        <v>460</v>
      </c>
      <c r="B464" s="13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6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R464" s="16"/>
      <c r="S464" s="56"/>
      <c r="T464" s="72"/>
      <c r="U464" s="16"/>
      <c r="V464" s="16"/>
      <c r="W464" s="16"/>
      <c r="X464" s="72"/>
    </row>
    <row r="465" spans="1:24" ht="15.75" x14ac:dyDescent="0.25">
      <c r="A465" s="8">
        <v>461</v>
      </c>
      <c r="B465" s="13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1</v>
      </c>
      <c r="G465" s="6">
        <v>2</v>
      </c>
      <c r="H465" s="6">
        <v>1</v>
      </c>
      <c r="I465" s="6">
        <v>0</v>
      </c>
      <c r="J465" s="6">
        <f t="shared" si="21"/>
        <v>4</v>
      </c>
      <c r="K465" s="10">
        <v>4134</v>
      </c>
      <c r="L465" s="57" t="s">
        <v>1109</v>
      </c>
      <c r="M465" s="7">
        <f t="shared" si="22"/>
        <v>96.758587324625054</v>
      </c>
      <c r="N465" s="6" t="str">
        <f t="shared" si="23"/>
        <v>Baixa</v>
      </c>
      <c r="O465" s="65"/>
      <c r="P465" s="65"/>
      <c r="Q465" s="65"/>
      <c r="R465" s="16"/>
      <c r="S465" s="56"/>
      <c r="T465" s="72"/>
      <c r="U465" s="16"/>
      <c r="V465" s="16"/>
      <c r="W465" s="16"/>
      <c r="X465" s="72"/>
    </row>
    <row r="466" spans="1:24" ht="15.75" x14ac:dyDescent="0.25">
      <c r="A466" s="8">
        <v>462</v>
      </c>
      <c r="B466" s="13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4</v>
      </c>
      <c r="J466" s="6">
        <f t="shared" si="21"/>
        <v>4</v>
      </c>
      <c r="K466" s="10">
        <v>15207</v>
      </c>
      <c r="L466" s="57" t="s">
        <v>1109</v>
      </c>
      <c r="M466" s="7">
        <f t="shared" si="22"/>
        <v>26.303675938712434</v>
      </c>
      <c r="N466" s="6" t="str">
        <f t="shared" si="23"/>
        <v>Baixa</v>
      </c>
      <c r="O466" s="9"/>
      <c r="P466" s="9"/>
      <c r="Q466" s="9"/>
      <c r="R466" s="16"/>
      <c r="S466" s="56"/>
      <c r="T466" s="72"/>
      <c r="U466" s="16"/>
      <c r="V466" s="16"/>
      <c r="W466" s="16"/>
      <c r="X466" s="72"/>
    </row>
    <row r="467" spans="1:24" ht="15.75" x14ac:dyDescent="0.25">
      <c r="A467" s="8">
        <v>463</v>
      </c>
      <c r="B467" s="13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6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T467" s="72"/>
      <c r="U467" s="16"/>
      <c r="V467" s="16"/>
      <c r="W467" s="16"/>
      <c r="X467" s="72"/>
    </row>
    <row r="468" spans="1:24" ht="15.75" x14ac:dyDescent="0.25">
      <c r="A468" s="8">
        <v>464</v>
      </c>
      <c r="B468" s="13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3</v>
      </c>
      <c r="G468" s="6">
        <v>0</v>
      </c>
      <c r="H468" s="6">
        <v>0</v>
      </c>
      <c r="I468" s="6">
        <v>0</v>
      </c>
      <c r="J468" s="6">
        <f t="shared" si="21"/>
        <v>3</v>
      </c>
      <c r="K468" s="10">
        <v>4044</v>
      </c>
      <c r="L468" s="57" t="s">
        <v>1109</v>
      </c>
      <c r="M468" s="7">
        <f t="shared" si="22"/>
        <v>74.183976261127597</v>
      </c>
      <c r="N468" s="6" t="str">
        <f t="shared" si="23"/>
        <v>Baixa</v>
      </c>
      <c r="O468" s="9"/>
      <c r="P468" s="9"/>
      <c r="Q468" s="9"/>
      <c r="R468" s="16"/>
      <c r="S468" s="56"/>
      <c r="T468" s="72"/>
      <c r="U468" s="16"/>
      <c r="V468" s="16"/>
      <c r="W468" s="16"/>
      <c r="X468" s="72"/>
    </row>
    <row r="469" spans="1:24" ht="15.75" x14ac:dyDescent="0.25">
      <c r="A469" s="8">
        <v>465</v>
      </c>
      <c r="B469" s="13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6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R469" s="16"/>
      <c r="S469" s="56"/>
      <c r="T469" s="72"/>
      <c r="U469" s="16"/>
      <c r="V469" s="16"/>
      <c r="W469" s="16"/>
      <c r="X469" s="72"/>
    </row>
    <row r="470" spans="1:24" ht="15.75" x14ac:dyDescent="0.25">
      <c r="A470" s="8">
        <v>466</v>
      </c>
      <c r="B470" s="13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1</v>
      </c>
      <c r="G470" s="6">
        <v>1</v>
      </c>
      <c r="H470" s="6">
        <v>0</v>
      </c>
      <c r="I470" s="6">
        <v>0</v>
      </c>
      <c r="J470" s="6">
        <f t="shared" si="21"/>
        <v>2</v>
      </c>
      <c r="K470" s="10">
        <v>13330</v>
      </c>
      <c r="L470" s="57" t="s">
        <v>1109</v>
      </c>
      <c r="M470" s="7">
        <f t="shared" si="22"/>
        <v>15.003750937734434</v>
      </c>
      <c r="N470" s="6" t="str">
        <f t="shared" si="23"/>
        <v>Baixa</v>
      </c>
      <c r="O470" s="9"/>
      <c r="P470" s="9"/>
      <c r="Q470" s="9"/>
      <c r="R470" s="16"/>
      <c r="S470" s="56"/>
      <c r="T470" s="72"/>
      <c r="U470" s="16"/>
      <c r="V470" s="16"/>
      <c r="W470" s="16"/>
      <c r="X470" s="72"/>
    </row>
    <row r="471" spans="1:24" ht="15.75" x14ac:dyDescent="0.25">
      <c r="A471" s="8">
        <v>467</v>
      </c>
      <c r="B471" s="13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6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T471" s="72"/>
      <c r="U471" s="16"/>
      <c r="V471" s="16"/>
      <c r="W471" s="16"/>
      <c r="X471" s="72"/>
    </row>
    <row r="472" spans="1:24" ht="15.75" x14ac:dyDescent="0.25">
      <c r="A472" s="8">
        <v>468</v>
      </c>
      <c r="B472" s="13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5</v>
      </c>
      <c r="G472" s="6">
        <v>7</v>
      </c>
      <c r="H472" s="6">
        <v>1</v>
      </c>
      <c r="I472" s="6">
        <v>0</v>
      </c>
      <c r="J472" s="6">
        <f t="shared" si="21"/>
        <v>13</v>
      </c>
      <c r="K472" s="10">
        <v>8526</v>
      </c>
      <c r="L472" s="57" t="s">
        <v>1109</v>
      </c>
      <c r="M472" s="7">
        <f t="shared" si="22"/>
        <v>152.47478301665492</v>
      </c>
      <c r="N472" s="6" t="str">
        <f t="shared" si="23"/>
        <v>Média</v>
      </c>
      <c r="R472" s="16"/>
      <c r="S472" s="56"/>
      <c r="T472" s="72"/>
      <c r="U472" s="16"/>
      <c r="V472" s="16"/>
      <c r="W472" s="16"/>
      <c r="X472" s="72"/>
    </row>
    <row r="473" spans="1:24" ht="15.75" x14ac:dyDescent="0.25">
      <c r="A473" s="8">
        <v>469</v>
      </c>
      <c r="B473" s="13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6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O473" s="55"/>
      <c r="P473" s="55"/>
      <c r="Q473" s="55"/>
      <c r="R473" s="16"/>
      <c r="S473" s="56"/>
      <c r="T473" s="72"/>
      <c r="U473" s="16"/>
      <c r="V473" s="16"/>
      <c r="W473" s="16"/>
      <c r="X473" s="72"/>
    </row>
    <row r="474" spans="1:24" ht="15.75" x14ac:dyDescent="0.25">
      <c r="A474" s="8">
        <v>470</v>
      </c>
      <c r="B474" s="13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7</v>
      </c>
      <c r="G474" s="6">
        <v>1</v>
      </c>
      <c r="H474" s="6">
        <v>1</v>
      </c>
      <c r="I474" s="6">
        <v>0</v>
      </c>
      <c r="J474" s="6">
        <f t="shared" si="21"/>
        <v>9</v>
      </c>
      <c r="K474" s="10">
        <v>30798</v>
      </c>
      <c r="L474" s="57" t="s">
        <v>1110</v>
      </c>
      <c r="M474" s="7">
        <f t="shared" si="22"/>
        <v>29.22267679719462</v>
      </c>
      <c r="N474" s="6" t="str">
        <f t="shared" si="23"/>
        <v>Baixa</v>
      </c>
      <c r="O474" s="76"/>
      <c r="P474" s="76"/>
      <c r="Q474" s="76"/>
      <c r="R474" s="16"/>
      <c r="S474" s="56"/>
      <c r="T474" s="72"/>
      <c r="U474" s="16"/>
      <c r="V474" s="16"/>
      <c r="W474" s="16"/>
      <c r="X474" s="72"/>
    </row>
    <row r="475" spans="1:24" ht="15.75" x14ac:dyDescent="0.25">
      <c r="A475" s="8">
        <v>471</v>
      </c>
      <c r="B475" s="13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6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O475" s="54"/>
      <c r="P475" s="54"/>
      <c r="Q475" s="54"/>
      <c r="R475" s="16"/>
      <c r="S475" s="56"/>
      <c r="T475" s="72"/>
      <c r="U475" s="16"/>
      <c r="V475" s="16"/>
      <c r="W475" s="16"/>
      <c r="X475" s="72"/>
    </row>
    <row r="476" spans="1:24" ht="15.75" x14ac:dyDescent="0.25">
      <c r="A476" s="8">
        <v>472</v>
      </c>
      <c r="B476" s="13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6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O476" s="72"/>
      <c r="P476" s="72"/>
      <c r="Q476" s="72"/>
      <c r="R476" s="16"/>
      <c r="S476" s="56"/>
      <c r="T476" s="72"/>
      <c r="U476" s="16"/>
      <c r="V476" s="16"/>
      <c r="W476" s="16"/>
      <c r="X476" s="72"/>
    </row>
    <row r="477" spans="1:24" ht="15.75" x14ac:dyDescent="0.25">
      <c r="A477" s="8">
        <v>473</v>
      </c>
      <c r="B477" s="13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0</v>
      </c>
      <c r="H477" s="6">
        <v>0</v>
      </c>
      <c r="I477" s="6">
        <v>0</v>
      </c>
      <c r="J477" s="6">
        <f t="shared" si="21"/>
        <v>0</v>
      </c>
      <c r="K477" s="10">
        <v>11050</v>
      </c>
      <c r="L477" s="57" t="s">
        <v>1109</v>
      </c>
      <c r="M477" s="7">
        <f t="shared" si="22"/>
        <v>0</v>
      </c>
      <c r="N477" s="6" t="str">
        <f t="shared" si="23"/>
        <v>Silencioso</v>
      </c>
      <c r="O477" s="72"/>
      <c r="P477" s="72"/>
      <c r="Q477" s="72"/>
      <c r="R477" s="16"/>
      <c r="S477" s="56"/>
      <c r="T477" s="72"/>
      <c r="U477" s="16"/>
      <c r="V477" s="16"/>
      <c r="W477" s="16"/>
      <c r="X477" s="72"/>
    </row>
    <row r="478" spans="1:24" ht="15.75" x14ac:dyDescent="0.25">
      <c r="A478" s="8">
        <v>474</v>
      </c>
      <c r="B478" s="13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6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O478" s="75"/>
      <c r="P478" s="75"/>
      <c r="Q478" s="75"/>
      <c r="R478" s="16"/>
      <c r="S478" s="56"/>
      <c r="T478" s="72"/>
      <c r="U478" s="16"/>
      <c r="V478" s="16"/>
      <c r="W478" s="16"/>
      <c r="X478" s="72"/>
    </row>
    <row r="479" spans="1:24" ht="15.75" x14ac:dyDescent="0.25">
      <c r="A479" s="8">
        <v>475</v>
      </c>
      <c r="B479" s="13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1</v>
      </c>
      <c r="I479" s="6">
        <v>0</v>
      </c>
      <c r="J479" s="6">
        <f t="shared" si="21"/>
        <v>1</v>
      </c>
      <c r="K479" s="10">
        <v>12508</v>
      </c>
      <c r="L479" s="57" t="s">
        <v>1109</v>
      </c>
      <c r="M479" s="7">
        <f t="shared" si="22"/>
        <v>7.9948832747041898</v>
      </c>
      <c r="N479" s="6" t="str">
        <f t="shared" si="23"/>
        <v>Baixa</v>
      </c>
      <c r="O479" s="9"/>
      <c r="P479" s="9"/>
      <c r="Q479" s="9"/>
      <c r="R479" s="16"/>
      <c r="S479" s="56"/>
      <c r="T479" s="72"/>
      <c r="U479" s="16"/>
      <c r="V479" s="16"/>
      <c r="W479" s="16"/>
      <c r="X479" s="72"/>
    </row>
    <row r="480" spans="1:24" ht="15.75" x14ac:dyDescent="0.25">
      <c r="A480" s="8">
        <v>476</v>
      </c>
      <c r="B480" s="13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4</v>
      </c>
      <c r="G480" s="6">
        <v>1</v>
      </c>
      <c r="H480" s="6">
        <v>0</v>
      </c>
      <c r="I480" s="6">
        <v>0</v>
      </c>
      <c r="J480" s="6">
        <f t="shared" si="21"/>
        <v>5</v>
      </c>
      <c r="K480" s="10">
        <v>37473</v>
      </c>
      <c r="L480" s="57" t="s">
        <v>1110</v>
      </c>
      <c r="M480" s="7">
        <f t="shared" si="22"/>
        <v>13.342940250313561</v>
      </c>
      <c r="N480" s="6" t="str">
        <f t="shared" si="23"/>
        <v>Baixa</v>
      </c>
      <c r="O480" s="73"/>
      <c r="P480" s="73"/>
      <c r="Q480" s="73"/>
      <c r="R480" s="16"/>
      <c r="S480" s="56"/>
      <c r="T480" s="72"/>
      <c r="U480" s="16"/>
      <c r="V480" s="16"/>
      <c r="W480" s="16"/>
      <c r="X480" s="72"/>
    </row>
    <row r="481" spans="1:24" ht="15.75" x14ac:dyDescent="0.25">
      <c r="A481" s="8">
        <v>477</v>
      </c>
      <c r="B481" s="13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6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O481" s="75"/>
      <c r="P481" s="75"/>
      <c r="Q481" s="75"/>
      <c r="R481" s="16"/>
      <c r="S481" s="56"/>
      <c r="T481" s="72"/>
      <c r="U481" s="16"/>
      <c r="V481" s="16"/>
      <c r="W481" s="16"/>
      <c r="X481" s="72"/>
    </row>
    <row r="482" spans="1:24" ht="15.75" x14ac:dyDescent="0.25">
      <c r="A482" s="8">
        <v>478</v>
      </c>
      <c r="B482" s="13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6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O482" s="65"/>
      <c r="P482" s="65"/>
      <c r="Q482" s="65"/>
      <c r="R482" s="16"/>
      <c r="S482" s="56"/>
      <c r="T482" s="72"/>
      <c r="U482" s="16"/>
      <c r="V482" s="16"/>
      <c r="W482" s="16"/>
      <c r="X482" s="72"/>
    </row>
    <row r="483" spans="1:24" ht="15.75" x14ac:dyDescent="0.25">
      <c r="A483" s="8">
        <v>479</v>
      </c>
      <c r="B483" s="13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1</v>
      </c>
      <c r="J483" s="6">
        <f t="shared" si="21"/>
        <v>1</v>
      </c>
      <c r="K483" s="10">
        <v>20882</v>
      </c>
      <c r="L483" s="57" t="s">
        <v>1109</v>
      </c>
      <c r="M483" s="7">
        <f t="shared" si="22"/>
        <v>4.7888133320563169</v>
      </c>
      <c r="N483" s="6" t="str">
        <f t="shared" si="23"/>
        <v>Baixa</v>
      </c>
      <c r="O483" s="73"/>
      <c r="P483" s="73"/>
      <c r="Q483" s="73"/>
      <c r="R483" s="16"/>
      <c r="S483" s="56"/>
      <c r="T483" s="72"/>
      <c r="U483" s="16"/>
      <c r="V483" s="16"/>
      <c r="W483" s="16"/>
      <c r="X483" s="72"/>
    </row>
    <row r="484" spans="1:24" ht="15.75" x14ac:dyDescent="0.25">
      <c r="A484" s="8">
        <v>480</v>
      </c>
      <c r="B484" s="13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6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O484" s="73"/>
      <c r="P484" s="73"/>
      <c r="Q484" s="73"/>
      <c r="R484" s="16"/>
      <c r="S484" s="56"/>
      <c r="T484" s="72"/>
      <c r="U484" s="16"/>
      <c r="V484" s="16"/>
      <c r="W484" s="16"/>
      <c r="X484" s="72"/>
    </row>
    <row r="485" spans="1:24" ht="15.75" x14ac:dyDescent="0.25">
      <c r="A485" s="8">
        <v>481</v>
      </c>
      <c r="B485" s="13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2</v>
      </c>
      <c r="H485" s="6">
        <v>0</v>
      </c>
      <c r="I485" s="6">
        <v>0</v>
      </c>
      <c r="J485" s="6">
        <f t="shared" si="21"/>
        <v>2</v>
      </c>
      <c r="K485" s="10">
        <v>10720</v>
      </c>
      <c r="L485" s="57" t="s">
        <v>1109</v>
      </c>
      <c r="M485" s="7">
        <f t="shared" si="22"/>
        <v>18.656716417910449</v>
      </c>
      <c r="N485" s="6" t="str">
        <f t="shared" si="23"/>
        <v>Baixa</v>
      </c>
      <c r="O485" s="65"/>
      <c r="P485" s="65"/>
      <c r="Q485" s="65"/>
      <c r="R485" s="16"/>
      <c r="S485" s="56"/>
      <c r="T485" s="72"/>
      <c r="U485" s="16"/>
      <c r="V485" s="16"/>
      <c r="W485" s="16"/>
      <c r="X485" s="72"/>
    </row>
    <row r="486" spans="1:24" ht="15.75" x14ac:dyDescent="0.25">
      <c r="A486" s="8">
        <v>482</v>
      </c>
      <c r="B486" s="13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3</v>
      </c>
      <c r="H486" s="6">
        <v>0</v>
      </c>
      <c r="I486" s="6">
        <v>3</v>
      </c>
      <c r="J486" s="6">
        <f t="shared" si="21"/>
        <v>6</v>
      </c>
      <c r="K486" s="10">
        <v>5666</v>
      </c>
      <c r="L486" s="57" t="s">
        <v>1109</v>
      </c>
      <c r="M486" s="7">
        <f t="shared" si="22"/>
        <v>105.89481115425345</v>
      </c>
      <c r="N486" s="6" t="str">
        <f t="shared" si="23"/>
        <v>Média</v>
      </c>
      <c r="O486" s="73"/>
      <c r="P486" s="73"/>
      <c r="Q486" s="73"/>
      <c r="R486" s="16"/>
      <c r="S486" s="56"/>
      <c r="T486" s="72"/>
      <c r="U486" s="16"/>
      <c r="V486" s="16"/>
      <c r="W486" s="16"/>
      <c r="X486" s="72"/>
    </row>
    <row r="487" spans="1:24" ht="15.75" x14ac:dyDescent="0.25">
      <c r="A487" s="8">
        <v>483</v>
      </c>
      <c r="B487" s="13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13</v>
      </c>
      <c r="G487" s="6">
        <v>15</v>
      </c>
      <c r="H487" s="6">
        <v>15</v>
      </c>
      <c r="I487" s="6">
        <v>8</v>
      </c>
      <c r="J487" s="6">
        <f t="shared" si="21"/>
        <v>51</v>
      </c>
      <c r="K487" s="10">
        <v>31471</v>
      </c>
      <c r="L487" s="57" t="s">
        <v>1110</v>
      </c>
      <c r="M487" s="7">
        <f t="shared" si="22"/>
        <v>162.05395443424104</v>
      </c>
      <c r="N487" s="6" t="str">
        <f t="shared" si="23"/>
        <v>Média</v>
      </c>
      <c r="O487" s="72"/>
      <c r="P487" s="72"/>
      <c r="Q487" s="72"/>
      <c r="R487" s="16"/>
      <c r="S487" s="56"/>
      <c r="T487" s="72"/>
      <c r="U487" s="16"/>
      <c r="V487" s="16"/>
      <c r="W487" s="16"/>
      <c r="X487" s="72"/>
    </row>
    <row r="488" spans="1:24" ht="15.75" x14ac:dyDescent="0.25">
      <c r="A488" s="8">
        <v>484</v>
      </c>
      <c r="B488" s="13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6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O488" s="72"/>
      <c r="P488" s="72"/>
      <c r="Q488" s="72"/>
      <c r="R488" s="16"/>
      <c r="S488" s="56"/>
      <c r="T488" s="72"/>
      <c r="U488" s="16"/>
      <c r="V488" s="16"/>
      <c r="W488" s="16"/>
      <c r="X488" s="72"/>
    </row>
    <row r="489" spans="1:24" ht="15.75" x14ac:dyDescent="0.25">
      <c r="A489" s="8">
        <v>485</v>
      </c>
      <c r="B489" s="13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0</v>
      </c>
      <c r="G489" s="6">
        <v>2</v>
      </c>
      <c r="H489" s="6">
        <v>0</v>
      </c>
      <c r="I489" s="6">
        <v>0</v>
      </c>
      <c r="J489" s="6">
        <f t="shared" si="21"/>
        <v>2</v>
      </c>
      <c r="K489" s="10">
        <v>13557</v>
      </c>
      <c r="L489" s="57" t="s">
        <v>1109</v>
      </c>
      <c r="M489" s="7">
        <f t="shared" si="22"/>
        <v>14.752526370140888</v>
      </c>
      <c r="N489" s="6" t="str">
        <f t="shared" si="23"/>
        <v>Baixa</v>
      </c>
      <c r="O489" s="9"/>
      <c r="P489" s="9"/>
      <c r="Q489" s="9"/>
      <c r="R489" s="16"/>
      <c r="S489" s="56"/>
      <c r="T489" s="72"/>
      <c r="U489" s="16"/>
      <c r="V489" s="16"/>
      <c r="W489" s="16"/>
      <c r="X489" s="72"/>
    </row>
    <row r="490" spans="1:24" ht="15.75" x14ac:dyDescent="0.25">
      <c r="A490" s="8">
        <v>486</v>
      </c>
      <c r="B490" s="13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6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O490" s="75"/>
      <c r="P490" s="75"/>
      <c r="Q490" s="75"/>
      <c r="R490" s="16"/>
      <c r="S490" s="56"/>
      <c r="T490" s="72"/>
      <c r="U490" s="16"/>
      <c r="V490" s="16"/>
      <c r="W490" s="16"/>
      <c r="X490" s="72"/>
    </row>
    <row r="491" spans="1:24" ht="15.75" x14ac:dyDescent="0.25">
      <c r="A491" s="8">
        <v>487</v>
      </c>
      <c r="B491" s="13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3</v>
      </c>
      <c r="G491" s="6">
        <v>8</v>
      </c>
      <c r="H491" s="6">
        <v>2</v>
      </c>
      <c r="I491" s="6">
        <v>0</v>
      </c>
      <c r="J491" s="6">
        <f t="shared" si="21"/>
        <v>13</v>
      </c>
      <c r="K491" s="10">
        <v>14913</v>
      </c>
      <c r="L491" s="57" t="s">
        <v>1109</v>
      </c>
      <c r="M491" s="7">
        <f t="shared" si="22"/>
        <v>87.172265808355135</v>
      </c>
      <c r="N491" s="6" t="str">
        <f t="shared" si="23"/>
        <v>Baixa</v>
      </c>
      <c r="O491" s="61"/>
      <c r="P491" s="61"/>
      <c r="Q491" s="61"/>
      <c r="R491" s="16"/>
      <c r="S491" s="56"/>
      <c r="T491" s="72"/>
      <c r="U491" s="16"/>
      <c r="V491" s="16"/>
      <c r="W491" s="16"/>
      <c r="X491" s="72"/>
    </row>
    <row r="492" spans="1:24" ht="15.75" x14ac:dyDescent="0.25">
      <c r="A492" s="8">
        <v>488</v>
      </c>
      <c r="B492" s="13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1</v>
      </c>
      <c r="G492" s="6">
        <v>0</v>
      </c>
      <c r="H492" s="6">
        <v>2</v>
      </c>
      <c r="I492" s="6">
        <v>0</v>
      </c>
      <c r="J492" s="6">
        <f t="shared" si="21"/>
        <v>3</v>
      </c>
      <c r="K492" s="10">
        <v>4861</v>
      </c>
      <c r="L492" s="57" t="s">
        <v>1109</v>
      </c>
      <c r="M492" s="7">
        <f t="shared" si="22"/>
        <v>61.715696358773911</v>
      </c>
      <c r="N492" s="6" t="str">
        <f t="shared" si="23"/>
        <v>Baixa</v>
      </c>
      <c r="O492" s="9"/>
      <c r="P492" s="9"/>
      <c r="Q492" s="9"/>
      <c r="R492" s="16"/>
      <c r="S492" s="56"/>
      <c r="T492" s="72"/>
      <c r="U492" s="16"/>
      <c r="V492" s="16"/>
      <c r="W492" s="16"/>
      <c r="X492" s="72"/>
    </row>
    <row r="493" spans="1:24" ht="15.75" x14ac:dyDescent="0.25">
      <c r="A493" s="8">
        <v>489</v>
      </c>
      <c r="B493" s="13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6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O493" s="65"/>
      <c r="P493" s="65"/>
      <c r="Q493" s="65"/>
      <c r="R493" s="16"/>
      <c r="S493" s="56"/>
      <c r="T493" s="72"/>
      <c r="U493" s="16"/>
      <c r="V493" s="16"/>
      <c r="W493" s="16"/>
      <c r="X493" s="72"/>
    </row>
    <row r="494" spans="1:24" ht="15.75" x14ac:dyDescent="0.25">
      <c r="A494" s="8">
        <v>490</v>
      </c>
      <c r="B494" s="13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6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O494" s="73"/>
      <c r="P494" s="73"/>
      <c r="Q494" s="73"/>
      <c r="R494" s="16"/>
      <c r="S494" s="56"/>
      <c r="T494" s="72"/>
      <c r="U494" s="16"/>
      <c r="V494" s="16"/>
      <c r="W494" s="16"/>
      <c r="X494" s="72"/>
    </row>
    <row r="495" spans="1:24" ht="15.75" x14ac:dyDescent="0.25">
      <c r="A495" s="8">
        <v>491</v>
      </c>
      <c r="B495" s="13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0</v>
      </c>
      <c r="H495" s="6">
        <v>1</v>
      </c>
      <c r="I495" s="6">
        <v>0</v>
      </c>
      <c r="J495" s="6">
        <f t="shared" si="21"/>
        <v>1</v>
      </c>
      <c r="K495" s="10">
        <v>2240</v>
      </c>
      <c r="L495" s="57" t="s">
        <v>1109</v>
      </c>
      <c r="M495" s="7">
        <f t="shared" si="22"/>
        <v>44.642857142857139</v>
      </c>
      <c r="N495" s="6" t="str">
        <f t="shared" si="23"/>
        <v>Baixa</v>
      </c>
      <c r="O495" s="73"/>
      <c r="P495" s="73"/>
      <c r="Q495" s="73"/>
      <c r="R495" s="16"/>
      <c r="S495" s="56"/>
      <c r="T495" s="72"/>
      <c r="U495" s="16"/>
      <c r="V495" s="16"/>
      <c r="W495" s="16"/>
      <c r="X495" s="72"/>
    </row>
    <row r="496" spans="1:24" ht="15.75" x14ac:dyDescent="0.25">
      <c r="A496" s="8">
        <v>492</v>
      </c>
      <c r="B496" s="13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6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T496" s="72"/>
      <c r="U496" s="16"/>
      <c r="V496" s="16"/>
      <c r="W496" s="16"/>
      <c r="X496" s="72"/>
    </row>
    <row r="497" spans="1:24" ht="15.75" x14ac:dyDescent="0.25">
      <c r="A497" s="8">
        <v>493</v>
      </c>
      <c r="B497" s="13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7</v>
      </c>
      <c r="G497" s="6">
        <v>11</v>
      </c>
      <c r="H497" s="6">
        <v>7</v>
      </c>
      <c r="I497" s="6">
        <v>5</v>
      </c>
      <c r="J497" s="6">
        <f t="shared" si="21"/>
        <v>30</v>
      </c>
      <c r="K497" s="10">
        <v>15012</v>
      </c>
      <c r="L497" s="57" t="s">
        <v>1109</v>
      </c>
      <c r="M497" s="7">
        <f t="shared" si="22"/>
        <v>199.84012789768187</v>
      </c>
      <c r="N497" s="6" t="str">
        <f t="shared" si="23"/>
        <v>Média</v>
      </c>
      <c r="O497" s="9"/>
      <c r="P497" s="9"/>
      <c r="Q497" s="9"/>
      <c r="R497" s="16"/>
      <c r="S497" s="56"/>
      <c r="T497" s="72"/>
      <c r="U497" s="16"/>
      <c r="V497" s="16"/>
      <c r="W497" s="16"/>
      <c r="X497" s="72"/>
    </row>
    <row r="498" spans="1:24" ht="15.75" x14ac:dyDescent="0.25">
      <c r="A498" s="8">
        <v>494</v>
      </c>
      <c r="B498" s="13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5</v>
      </c>
      <c r="G498" s="6">
        <v>1</v>
      </c>
      <c r="H498" s="6">
        <v>1</v>
      </c>
      <c r="I498" s="6">
        <v>0</v>
      </c>
      <c r="J498" s="6">
        <f t="shared" si="21"/>
        <v>7</v>
      </c>
      <c r="K498" s="10">
        <v>20999</v>
      </c>
      <c r="L498" s="57" t="s">
        <v>1109</v>
      </c>
      <c r="M498" s="7">
        <f t="shared" si="22"/>
        <v>33.334920710510026</v>
      </c>
      <c r="N498" s="6" t="str">
        <f t="shared" si="23"/>
        <v>Baixa</v>
      </c>
      <c r="O498" s="75"/>
      <c r="P498" s="75"/>
      <c r="Q498" s="75"/>
      <c r="R498" s="16"/>
      <c r="S498" s="56"/>
      <c r="T498" s="72"/>
      <c r="U498" s="16"/>
      <c r="V498" s="16"/>
      <c r="W498" s="16"/>
      <c r="X498" s="72"/>
    </row>
    <row r="499" spans="1:24" ht="15.75" x14ac:dyDescent="0.25">
      <c r="A499" s="8">
        <v>495</v>
      </c>
      <c r="B499" s="13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1</v>
      </c>
      <c r="H499" s="6">
        <v>1</v>
      </c>
      <c r="I499" s="6">
        <v>1</v>
      </c>
      <c r="J499" s="6">
        <f t="shared" si="21"/>
        <v>3</v>
      </c>
      <c r="K499" s="10">
        <v>21017</v>
      </c>
      <c r="L499" s="57" t="s">
        <v>1109</v>
      </c>
      <c r="M499" s="7">
        <f t="shared" si="22"/>
        <v>14.274159014131417</v>
      </c>
      <c r="N499" s="6" t="str">
        <f t="shared" si="23"/>
        <v>Baixa</v>
      </c>
      <c r="O499" s="75"/>
      <c r="P499" s="75"/>
      <c r="Q499" s="75"/>
      <c r="R499" s="16"/>
      <c r="S499" s="56"/>
      <c r="T499" s="72"/>
      <c r="U499" s="16"/>
      <c r="V499" s="16"/>
      <c r="W499" s="16"/>
      <c r="X499" s="72"/>
    </row>
    <row r="500" spans="1:24" ht="15.75" x14ac:dyDescent="0.25">
      <c r="A500" s="8">
        <v>496</v>
      </c>
      <c r="B500" s="13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1</v>
      </c>
      <c r="G500" s="6">
        <v>0</v>
      </c>
      <c r="H500" s="6">
        <v>0</v>
      </c>
      <c r="I500" s="6">
        <v>0</v>
      </c>
      <c r="J500" s="6">
        <f t="shared" si="21"/>
        <v>1</v>
      </c>
      <c r="K500" s="10">
        <v>13180</v>
      </c>
      <c r="L500" s="57" t="s">
        <v>1109</v>
      </c>
      <c r="M500" s="7">
        <f t="shared" si="22"/>
        <v>7.587253414264036</v>
      </c>
      <c r="N500" s="6" t="str">
        <f t="shared" si="23"/>
        <v>Baixa</v>
      </c>
      <c r="O500" s="59"/>
      <c r="P500" s="59"/>
      <c r="Q500" s="59"/>
      <c r="R500" s="16"/>
      <c r="S500" s="56"/>
      <c r="T500" s="72"/>
      <c r="U500" s="16"/>
      <c r="V500" s="16"/>
      <c r="W500" s="16"/>
      <c r="X500" s="72"/>
    </row>
    <row r="501" spans="1:24" ht="15.75" x14ac:dyDescent="0.25">
      <c r="A501" s="8">
        <v>497</v>
      </c>
      <c r="B501" s="13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7</v>
      </c>
      <c r="G501" s="6">
        <v>5</v>
      </c>
      <c r="H501" s="6">
        <v>4</v>
      </c>
      <c r="I501" s="6">
        <v>4</v>
      </c>
      <c r="J501" s="6">
        <f t="shared" si="21"/>
        <v>20</v>
      </c>
      <c r="K501" s="10">
        <v>47682</v>
      </c>
      <c r="L501" s="57" t="s">
        <v>1110</v>
      </c>
      <c r="M501" s="7">
        <f t="shared" si="22"/>
        <v>41.944549305817709</v>
      </c>
      <c r="N501" s="6" t="str">
        <f t="shared" si="23"/>
        <v>Baixa</v>
      </c>
      <c r="R501" s="16"/>
      <c r="S501" s="56"/>
      <c r="T501" s="72"/>
      <c r="U501" s="16"/>
      <c r="V501" s="16"/>
      <c r="W501" s="16"/>
      <c r="X501" s="72"/>
    </row>
    <row r="502" spans="1:24" ht="15.75" x14ac:dyDescent="0.25">
      <c r="A502" s="8">
        <v>498</v>
      </c>
      <c r="B502" s="13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1</v>
      </c>
      <c r="J502" s="6">
        <f t="shared" si="21"/>
        <v>1</v>
      </c>
      <c r="K502" s="10">
        <v>4889</v>
      </c>
      <c r="L502" s="57" t="s">
        <v>1109</v>
      </c>
      <c r="M502" s="7">
        <f t="shared" si="22"/>
        <v>20.45408058907752</v>
      </c>
      <c r="N502" s="6" t="str">
        <f t="shared" si="23"/>
        <v>Baixa</v>
      </c>
      <c r="O502" s="58"/>
      <c r="P502" s="58"/>
      <c r="Q502" s="58"/>
      <c r="R502" s="16"/>
      <c r="S502" s="56"/>
      <c r="T502" s="72"/>
      <c r="U502" s="16"/>
      <c r="V502" s="16"/>
      <c r="W502" s="16"/>
      <c r="X502" s="72"/>
    </row>
    <row r="503" spans="1:24" ht="15.75" x14ac:dyDescent="0.25">
      <c r="A503" s="8">
        <v>499</v>
      </c>
      <c r="B503" s="13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2</v>
      </c>
      <c r="G503" s="6">
        <v>0</v>
      </c>
      <c r="H503" s="6">
        <v>0</v>
      </c>
      <c r="I503" s="6">
        <v>1</v>
      </c>
      <c r="J503" s="6">
        <f t="shared" si="21"/>
        <v>3</v>
      </c>
      <c r="K503" s="10">
        <v>21534</v>
      </c>
      <c r="L503" s="57" t="s">
        <v>1109</v>
      </c>
      <c r="M503" s="7">
        <f t="shared" si="22"/>
        <v>13.931457230426304</v>
      </c>
      <c r="N503" s="6" t="str">
        <f t="shared" si="23"/>
        <v>Baixa</v>
      </c>
      <c r="O503" s="75"/>
      <c r="P503" s="75"/>
      <c r="Q503" s="75"/>
      <c r="R503" s="16"/>
      <c r="S503" s="56"/>
      <c r="T503" s="72"/>
      <c r="U503" s="16"/>
      <c r="V503" s="16"/>
      <c r="W503" s="16"/>
      <c r="X503" s="72"/>
    </row>
    <row r="504" spans="1:24" ht="15.75" x14ac:dyDescent="0.25">
      <c r="A504" s="8">
        <v>500</v>
      </c>
      <c r="B504" s="13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6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O504" s="65"/>
      <c r="P504" s="65"/>
      <c r="Q504" s="65"/>
      <c r="R504" s="16"/>
      <c r="S504" s="56"/>
      <c r="T504" s="72"/>
      <c r="U504" s="16"/>
      <c r="V504" s="16"/>
      <c r="W504" s="16"/>
      <c r="X504" s="72"/>
    </row>
    <row r="505" spans="1:24" ht="15.75" x14ac:dyDescent="0.25">
      <c r="A505" s="8">
        <v>501</v>
      </c>
      <c r="B505" s="13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2</v>
      </c>
      <c r="G505" s="6">
        <v>3</v>
      </c>
      <c r="H505" s="6">
        <v>4</v>
      </c>
      <c r="I505" s="6">
        <v>0</v>
      </c>
      <c r="J505" s="6">
        <f t="shared" si="21"/>
        <v>9</v>
      </c>
      <c r="K505" s="10">
        <v>404804</v>
      </c>
      <c r="L505" s="57" t="s">
        <v>1113</v>
      </c>
      <c r="M505" s="7">
        <f t="shared" si="22"/>
        <v>2.2232981887530756</v>
      </c>
      <c r="N505" s="6" t="str">
        <f t="shared" si="23"/>
        <v>Baixa</v>
      </c>
      <c r="O505" s="63"/>
      <c r="P505" s="63"/>
      <c r="Q505" s="63"/>
      <c r="R505" s="16"/>
      <c r="S505" s="56"/>
      <c r="T505" s="72"/>
      <c r="U505" s="16"/>
      <c r="V505" s="16"/>
      <c r="W505" s="16"/>
      <c r="X505" s="72"/>
    </row>
    <row r="506" spans="1:24" ht="15.75" x14ac:dyDescent="0.25">
      <c r="A506" s="8">
        <v>502</v>
      </c>
      <c r="B506" s="13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6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O506" s="44"/>
      <c r="P506" s="44"/>
      <c r="Q506" s="44"/>
      <c r="R506" s="16"/>
      <c r="S506" s="56"/>
      <c r="T506" s="72"/>
      <c r="U506" s="16"/>
      <c r="V506" s="16"/>
      <c r="W506" s="16"/>
      <c r="X506" s="72"/>
    </row>
    <row r="507" spans="1:24" ht="15.75" x14ac:dyDescent="0.25">
      <c r="A507" s="8">
        <v>503</v>
      </c>
      <c r="B507" s="13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1</v>
      </c>
      <c r="G507" s="6">
        <v>2</v>
      </c>
      <c r="H507" s="6">
        <v>1</v>
      </c>
      <c r="I507" s="6">
        <v>3</v>
      </c>
      <c r="J507" s="6">
        <f t="shared" si="21"/>
        <v>7</v>
      </c>
      <c r="K507" s="10">
        <v>8815</v>
      </c>
      <c r="L507" s="57" t="s">
        <v>1109</v>
      </c>
      <c r="M507" s="7">
        <f t="shared" si="22"/>
        <v>79.410096426545664</v>
      </c>
      <c r="N507" s="6" t="str">
        <f t="shared" si="23"/>
        <v>Baixa</v>
      </c>
      <c r="O507" s="9"/>
      <c r="P507" s="9"/>
      <c r="Q507" s="9"/>
      <c r="R507" s="16"/>
      <c r="S507" s="56"/>
      <c r="T507" s="72"/>
      <c r="U507" s="16"/>
      <c r="V507" s="16"/>
      <c r="W507" s="16"/>
      <c r="X507" s="72"/>
    </row>
    <row r="508" spans="1:24" ht="15.75" x14ac:dyDescent="0.25">
      <c r="A508" s="8">
        <v>504</v>
      </c>
      <c r="B508" s="13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6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O508" s="55"/>
      <c r="P508" s="55"/>
      <c r="Q508" s="55"/>
      <c r="R508" s="16"/>
      <c r="S508" s="56"/>
      <c r="T508" s="72"/>
      <c r="U508" s="16"/>
      <c r="V508" s="16"/>
      <c r="W508" s="16"/>
      <c r="X508" s="72"/>
    </row>
    <row r="509" spans="1:24" ht="15.75" x14ac:dyDescent="0.25">
      <c r="A509" s="8">
        <v>505</v>
      </c>
      <c r="B509" s="13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6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O509" s="44"/>
      <c r="P509" s="44"/>
      <c r="Q509" s="44"/>
      <c r="R509" s="16"/>
      <c r="S509" s="56"/>
      <c r="T509" s="72"/>
      <c r="U509" s="16"/>
      <c r="V509" s="16"/>
      <c r="W509" s="16"/>
      <c r="X509" s="72"/>
    </row>
    <row r="510" spans="1:24" ht="15.75" x14ac:dyDescent="0.25">
      <c r="A510" s="8">
        <v>506</v>
      </c>
      <c r="B510" s="13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6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O510" s="64"/>
      <c r="P510" s="64"/>
      <c r="Q510" s="64"/>
      <c r="R510" s="16"/>
      <c r="S510" s="56"/>
      <c r="T510" s="72"/>
      <c r="U510" s="16"/>
      <c r="V510" s="16"/>
      <c r="W510" s="16"/>
      <c r="X510" s="72"/>
    </row>
    <row r="511" spans="1:24" ht="15.75" x14ac:dyDescent="0.25">
      <c r="A511" s="8">
        <v>507</v>
      </c>
      <c r="B511" s="13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2</v>
      </c>
      <c r="G511" s="6">
        <v>2</v>
      </c>
      <c r="H511" s="6">
        <v>4</v>
      </c>
      <c r="I511" s="6">
        <v>0</v>
      </c>
      <c r="J511" s="6">
        <f t="shared" si="21"/>
        <v>8</v>
      </c>
      <c r="K511" s="10">
        <v>108113</v>
      </c>
      <c r="L511" s="57" t="s">
        <v>1112</v>
      </c>
      <c r="M511" s="7">
        <f t="shared" si="22"/>
        <v>7.3996651651512764</v>
      </c>
      <c r="N511" s="6" t="str">
        <f t="shared" si="23"/>
        <v>Baixa</v>
      </c>
      <c r="O511" s="76"/>
      <c r="P511" s="76"/>
      <c r="Q511" s="76"/>
      <c r="R511" s="16"/>
      <c r="S511" s="56"/>
      <c r="T511" s="72"/>
      <c r="U511" s="16"/>
      <c r="V511" s="16"/>
      <c r="W511" s="16"/>
      <c r="X511" s="72"/>
    </row>
    <row r="512" spans="1:24" ht="15.75" x14ac:dyDescent="0.25">
      <c r="A512" s="8">
        <v>508</v>
      </c>
      <c r="B512" s="13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2</v>
      </c>
      <c r="H512" s="6">
        <v>0</v>
      </c>
      <c r="I512" s="6">
        <v>0</v>
      </c>
      <c r="J512" s="6">
        <f t="shared" si="21"/>
        <v>2</v>
      </c>
      <c r="K512" s="10">
        <v>26997</v>
      </c>
      <c r="L512" s="57" t="s">
        <v>1110</v>
      </c>
      <c r="M512" s="7">
        <f t="shared" si="22"/>
        <v>7.4082305441345335</v>
      </c>
      <c r="N512" s="6" t="str">
        <f t="shared" si="23"/>
        <v>Baixa</v>
      </c>
      <c r="R512" s="16"/>
      <c r="S512" s="56"/>
      <c r="T512" s="72"/>
      <c r="U512" s="16"/>
      <c r="V512" s="16"/>
      <c r="W512" s="16"/>
      <c r="X512" s="72"/>
    </row>
    <row r="513" spans="1:24" ht="15.75" x14ac:dyDescent="0.25">
      <c r="A513" s="8">
        <v>509</v>
      </c>
      <c r="B513" s="13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1</v>
      </c>
      <c r="G513" s="6">
        <v>2</v>
      </c>
      <c r="H513" s="6">
        <v>4</v>
      </c>
      <c r="I513" s="6">
        <v>3</v>
      </c>
      <c r="J513" s="6">
        <f t="shared" si="21"/>
        <v>10</v>
      </c>
      <c r="K513" s="10">
        <v>20594</v>
      </c>
      <c r="L513" s="57" t="s">
        <v>1109</v>
      </c>
      <c r="M513" s="7">
        <f t="shared" si="22"/>
        <v>48.557832378362626</v>
      </c>
      <c r="N513" s="6" t="str">
        <f t="shared" si="23"/>
        <v>Baixa</v>
      </c>
      <c r="O513" s="59"/>
      <c r="P513" s="59"/>
      <c r="Q513" s="59"/>
      <c r="R513" s="16"/>
      <c r="S513" s="56"/>
      <c r="T513" s="72"/>
      <c r="U513" s="16"/>
      <c r="V513" s="16"/>
      <c r="W513" s="16"/>
      <c r="X513" s="72"/>
    </row>
    <row r="514" spans="1:24" ht="15.75" x14ac:dyDescent="0.25">
      <c r="A514" s="8">
        <v>510</v>
      </c>
      <c r="B514" s="13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4</v>
      </c>
      <c r="G514" s="6">
        <v>0</v>
      </c>
      <c r="H514" s="6">
        <v>1</v>
      </c>
      <c r="I514" s="6">
        <v>0</v>
      </c>
      <c r="J514" s="6">
        <f t="shared" si="21"/>
        <v>5</v>
      </c>
      <c r="K514" s="10">
        <v>3219</v>
      </c>
      <c r="L514" s="57" t="s">
        <v>1109</v>
      </c>
      <c r="M514" s="7">
        <f t="shared" si="22"/>
        <v>155.32774153463808</v>
      </c>
      <c r="N514" s="6" t="str">
        <f t="shared" si="23"/>
        <v>Média</v>
      </c>
      <c r="O514" s="58"/>
      <c r="P514" s="58"/>
      <c r="Q514" s="58"/>
      <c r="R514" s="16"/>
      <c r="S514" s="56"/>
      <c r="T514" s="72"/>
      <c r="U514" s="16"/>
      <c r="V514" s="16"/>
      <c r="W514" s="16"/>
      <c r="X514" s="72"/>
    </row>
    <row r="515" spans="1:24" ht="15.75" x14ac:dyDescent="0.25">
      <c r="A515" s="8">
        <v>511</v>
      </c>
      <c r="B515" s="13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2</v>
      </c>
      <c r="G515" s="6">
        <v>3</v>
      </c>
      <c r="H515" s="6">
        <v>1</v>
      </c>
      <c r="I515" s="6">
        <v>0</v>
      </c>
      <c r="J515" s="6">
        <f t="shared" si="21"/>
        <v>6</v>
      </c>
      <c r="K515" s="10">
        <v>40839</v>
      </c>
      <c r="L515" s="57" t="s">
        <v>1110</v>
      </c>
      <c r="M515" s="7">
        <f t="shared" si="22"/>
        <v>14.691838683611255</v>
      </c>
      <c r="N515" s="6" t="str">
        <f t="shared" si="23"/>
        <v>Baixa</v>
      </c>
      <c r="O515" s="55"/>
      <c r="P515" s="55"/>
      <c r="Q515" s="55"/>
      <c r="R515" s="16"/>
      <c r="S515" s="56"/>
      <c r="T515" s="72"/>
      <c r="U515" s="16"/>
      <c r="V515" s="16"/>
      <c r="W515" s="16"/>
      <c r="X515" s="72"/>
    </row>
    <row r="516" spans="1:24" ht="15.75" x14ac:dyDescent="0.25">
      <c r="A516" s="8">
        <v>512</v>
      </c>
      <c r="B516" s="13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1</v>
      </c>
      <c r="G516" s="6">
        <v>3</v>
      </c>
      <c r="H516" s="6">
        <v>1</v>
      </c>
      <c r="I516" s="6">
        <v>1</v>
      </c>
      <c r="J516" s="6">
        <f t="shared" si="21"/>
        <v>6</v>
      </c>
      <c r="K516" s="10">
        <v>6939</v>
      </c>
      <c r="L516" s="57" t="s">
        <v>1109</v>
      </c>
      <c r="M516" s="7">
        <f t="shared" si="22"/>
        <v>86.467790747946381</v>
      </c>
      <c r="N516" s="6" t="str">
        <f t="shared" si="23"/>
        <v>Baixa</v>
      </c>
      <c r="O516" s="55"/>
      <c r="P516" s="55"/>
      <c r="Q516" s="55"/>
      <c r="R516" s="16"/>
      <c r="S516" s="56"/>
      <c r="T516" s="72"/>
      <c r="U516" s="16"/>
      <c r="V516" s="16"/>
      <c r="W516" s="16"/>
      <c r="X516" s="72"/>
    </row>
    <row r="517" spans="1:24" ht="15.75" x14ac:dyDescent="0.25">
      <c r="A517" s="8">
        <v>513</v>
      </c>
      <c r="B517" s="13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1</v>
      </c>
      <c r="G517" s="6">
        <v>0</v>
      </c>
      <c r="H517" s="6">
        <v>0</v>
      </c>
      <c r="I517" s="6">
        <v>1</v>
      </c>
      <c r="J517" s="6">
        <f t="shared" ref="J517:J580" si="24">SUM(F517:I517)</f>
        <v>2</v>
      </c>
      <c r="K517" s="10">
        <v>3314</v>
      </c>
      <c r="L517" s="57" t="s">
        <v>1109</v>
      </c>
      <c r="M517" s="7">
        <f t="shared" ref="M517:M580" si="25">(J517/K517)*100000</f>
        <v>60.350030175015085</v>
      </c>
      <c r="N517" s="6" t="str">
        <f t="shared" si="23"/>
        <v>Baixa</v>
      </c>
      <c r="O517" s="64"/>
      <c r="P517" s="64"/>
      <c r="Q517" s="64"/>
      <c r="R517" s="16"/>
      <c r="S517" s="56"/>
      <c r="T517" s="72"/>
      <c r="U517" s="16"/>
      <c r="V517" s="16"/>
      <c r="W517" s="16"/>
      <c r="X517" s="72"/>
    </row>
    <row r="518" spans="1:24" ht="15.75" x14ac:dyDescent="0.25">
      <c r="A518" s="8">
        <v>514</v>
      </c>
      <c r="B518" s="13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6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5"/>
      <c r="P518" s="65"/>
      <c r="Q518" s="65"/>
      <c r="R518" s="16"/>
      <c r="S518" s="56"/>
      <c r="T518" s="72"/>
      <c r="U518" s="16"/>
      <c r="V518" s="16"/>
      <c r="W518" s="16"/>
      <c r="X518" s="72"/>
    </row>
    <row r="519" spans="1:24" ht="15.75" x14ac:dyDescent="0.25">
      <c r="A519" s="8">
        <v>515</v>
      </c>
      <c r="B519" s="13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6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O519" s="76"/>
      <c r="P519" s="76"/>
      <c r="Q519" s="76"/>
      <c r="R519" s="16"/>
      <c r="S519" s="56"/>
      <c r="T519" s="72"/>
      <c r="U519" s="16"/>
      <c r="V519" s="16"/>
      <c r="W519" s="16"/>
      <c r="X519" s="72"/>
    </row>
    <row r="520" spans="1:24" ht="15.75" x14ac:dyDescent="0.25">
      <c r="A520" s="8">
        <v>516</v>
      </c>
      <c r="B520" s="13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1</v>
      </c>
      <c r="I520" s="6">
        <v>0</v>
      </c>
      <c r="J520" s="6">
        <f t="shared" si="24"/>
        <v>1</v>
      </c>
      <c r="K520" s="10">
        <v>26709</v>
      </c>
      <c r="L520" s="57" t="s">
        <v>1110</v>
      </c>
      <c r="M520" s="7">
        <f t="shared" si="25"/>
        <v>3.7440563106069114</v>
      </c>
      <c r="N520" s="6" t="str">
        <f t="shared" si="26"/>
        <v>Baixa</v>
      </c>
      <c r="O520" s="76"/>
      <c r="P520" s="76"/>
      <c r="Q520" s="76"/>
      <c r="R520" s="16"/>
      <c r="S520" s="56"/>
      <c r="T520" s="72"/>
      <c r="U520" s="16"/>
      <c r="V520" s="16"/>
      <c r="W520" s="16"/>
      <c r="X520" s="72"/>
    </row>
    <row r="521" spans="1:24" ht="15.75" x14ac:dyDescent="0.25">
      <c r="A521" s="8">
        <v>517</v>
      </c>
      <c r="B521" s="13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6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O521" s="55"/>
      <c r="P521" s="55"/>
      <c r="Q521" s="55"/>
      <c r="R521" s="16"/>
      <c r="S521" s="56"/>
      <c r="T521" s="72"/>
      <c r="U521" s="16"/>
      <c r="V521" s="16"/>
      <c r="W521" s="16"/>
      <c r="X521" s="72"/>
    </row>
    <row r="522" spans="1:24" ht="15.75" x14ac:dyDescent="0.25">
      <c r="A522" s="8">
        <v>518</v>
      </c>
      <c r="B522" s="13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1</v>
      </c>
      <c r="G522" s="6">
        <v>1</v>
      </c>
      <c r="H522" s="6">
        <v>5</v>
      </c>
      <c r="I522" s="6">
        <v>2</v>
      </c>
      <c r="J522" s="6">
        <f t="shared" si="24"/>
        <v>9</v>
      </c>
      <c r="K522" s="10">
        <v>3255</v>
      </c>
      <c r="L522" s="57" t="s">
        <v>1109</v>
      </c>
      <c r="M522" s="7">
        <f t="shared" si="25"/>
        <v>276.49769585253455</v>
      </c>
      <c r="N522" s="6" t="str">
        <f t="shared" si="26"/>
        <v>Média</v>
      </c>
      <c r="O522" s="72"/>
      <c r="P522" s="72"/>
      <c r="Q522" s="72"/>
      <c r="R522" s="16"/>
      <c r="S522" s="56"/>
      <c r="T522" s="72"/>
      <c r="U522" s="16"/>
      <c r="V522" s="16"/>
      <c r="W522" s="16"/>
      <c r="X522" s="72"/>
    </row>
    <row r="523" spans="1:24" ht="15.75" x14ac:dyDescent="0.25">
      <c r="A523" s="8">
        <v>519</v>
      </c>
      <c r="B523" s="13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4</v>
      </c>
      <c r="G523" s="6">
        <v>4</v>
      </c>
      <c r="H523" s="6">
        <v>2</v>
      </c>
      <c r="I523" s="6">
        <v>0</v>
      </c>
      <c r="J523" s="6">
        <f t="shared" si="24"/>
        <v>10</v>
      </c>
      <c r="K523" s="10">
        <v>17607</v>
      </c>
      <c r="L523" s="57" t="s">
        <v>1109</v>
      </c>
      <c r="M523" s="7">
        <f t="shared" si="25"/>
        <v>56.795592662009433</v>
      </c>
      <c r="N523" s="6" t="str">
        <f t="shared" si="26"/>
        <v>Baixa</v>
      </c>
      <c r="O523" s="55"/>
      <c r="P523" s="55"/>
      <c r="Q523" s="55"/>
      <c r="R523" s="16"/>
      <c r="S523" s="56"/>
      <c r="T523" s="72"/>
      <c r="U523" s="16"/>
      <c r="V523" s="16"/>
      <c r="W523" s="16"/>
      <c r="X523" s="72"/>
    </row>
    <row r="524" spans="1:24" ht="15.75" x14ac:dyDescent="0.25">
      <c r="A524" s="8">
        <v>520</v>
      </c>
      <c r="B524" s="13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12</v>
      </c>
      <c r="G524" s="6">
        <v>11</v>
      </c>
      <c r="H524" s="6">
        <v>7</v>
      </c>
      <c r="I524" s="6">
        <v>5</v>
      </c>
      <c r="J524" s="6">
        <f t="shared" si="24"/>
        <v>35</v>
      </c>
      <c r="K524" s="10">
        <v>93577</v>
      </c>
      <c r="L524" s="57" t="s">
        <v>1111</v>
      </c>
      <c r="M524" s="7">
        <f t="shared" si="25"/>
        <v>37.402353142331982</v>
      </c>
      <c r="N524" s="6" t="str">
        <f t="shared" si="26"/>
        <v>Baixa</v>
      </c>
      <c r="O524" s="72"/>
      <c r="P524" s="72"/>
      <c r="Q524" s="72"/>
      <c r="R524" s="16"/>
      <c r="S524" s="56"/>
      <c r="T524" s="72"/>
      <c r="U524" s="16"/>
      <c r="V524" s="16"/>
      <c r="W524" s="16"/>
      <c r="X524" s="72"/>
    </row>
    <row r="525" spans="1:24" ht="15.75" x14ac:dyDescent="0.25">
      <c r="A525" s="8">
        <v>521</v>
      </c>
      <c r="B525" s="13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0</v>
      </c>
      <c r="G525" s="6">
        <v>0</v>
      </c>
      <c r="H525" s="6">
        <v>1</v>
      </c>
      <c r="I525" s="6">
        <v>4</v>
      </c>
      <c r="J525" s="6">
        <f t="shared" si="24"/>
        <v>5</v>
      </c>
      <c r="K525" s="10">
        <v>3627</v>
      </c>
      <c r="L525" s="57" t="s">
        <v>1109</v>
      </c>
      <c r="M525" s="7">
        <f t="shared" si="25"/>
        <v>137.85497656465398</v>
      </c>
      <c r="N525" s="6" t="str">
        <f t="shared" si="26"/>
        <v>Média</v>
      </c>
      <c r="O525" s="63"/>
      <c r="P525" s="63"/>
      <c r="Q525" s="63"/>
      <c r="R525" s="16"/>
      <c r="S525" s="56"/>
      <c r="T525" s="72"/>
      <c r="U525" s="16"/>
      <c r="V525" s="16"/>
      <c r="W525" s="16"/>
      <c r="X525" s="72"/>
    </row>
    <row r="526" spans="1:24" ht="15.75" x14ac:dyDescent="0.25">
      <c r="A526" s="8">
        <v>522</v>
      </c>
      <c r="B526" s="13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1</v>
      </c>
      <c r="H526" s="6">
        <v>0</v>
      </c>
      <c r="I526" s="6">
        <v>0</v>
      </c>
      <c r="J526" s="6">
        <f t="shared" si="24"/>
        <v>1</v>
      </c>
      <c r="K526" s="10">
        <v>15280</v>
      </c>
      <c r="L526" s="57" t="s">
        <v>1109</v>
      </c>
      <c r="M526" s="7">
        <f t="shared" si="25"/>
        <v>6.5445026178010481</v>
      </c>
      <c r="N526" s="6" t="str">
        <f t="shared" si="26"/>
        <v>Baixa</v>
      </c>
      <c r="O526" s="55"/>
      <c r="P526" s="55"/>
      <c r="Q526" s="55"/>
      <c r="R526" s="16"/>
      <c r="S526" s="56"/>
      <c r="T526" s="72"/>
      <c r="U526" s="16"/>
      <c r="V526" s="16"/>
      <c r="W526" s="16"/>
      <c r="X526" s="72"/>
    </row>
    <row r="527" spans="1:24" ht="15.75" x14ac:dyDescent="0.25">
      <c r="A527" s="8">
        <v>523</v>
      </c>
      <c r="B527" s="13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6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T527" s="72"/>
      <c r="U527" s="16"/>
      <c r="V527" s="16"/>
      <c r="W527" s="16"/>
      <c r="X527" s="72"/>
    </row>
    <row r="528" spans="1:24" ht="15.75" x14ac:dyDescent="0.25">
      <c r="A528" s="8">
        <v>524</v>
      </c>
      <c r="B528" s="13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6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O528" s="65"/>
      <c r="P528" s="65"/>
      <c r="Q528" s="65"/>
      <c r="R528" s="16"/>
      <c r="S528" s="56"/>
      <c r="T528" s="72"/>
      <c r="U528" s="16"/>
      <c r="V528" s="16"/>
      <c r="W528" s="16"/>
      <c r="X528" s="72"/>
    </row>
    <row r="529" spans="1:24" ht="15.75" x14ac:dyDescent="0.25">
      <c r="A529" s="8">
        <v>525</v>
      </c>
      <c r="B529" s="13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34</v>
      </c>
      <c r="G529" s="6">
        <v>30</v>
      </c>
      <c r="H529" s="6">
        <v>16</v>
      </c>
      <c r="I529" s="6">
        <v>23</v>
      </c>
      <c r="J529" s="6">
        <f t="shared" si="24"/>
        <v>103</v>
      </c>
      <c r="K529" s="10">
        <v>99770</v>
      </c>
      <c r="L529" s="57" t="s">
        <v>1111</v>
      </c>
      <c r="M529" s="7">
        <f t="shared" si="25"/>
        <v>103.23744612609001</v>
      </c>
      <c r="N529" s="6" t="str">
        <f t="shared" si="26"/>
        <v>Média</v>
      </c>
      <c r="O529" s="63"/>
      <c r="P529" s="63"/>
      <c r="Q529" s="63"/>
      <c r="R529" s="16"/>
      <c r="S529" s="56"/>
      <c r="T529" s="72"/>
      <c r="U529" s="16"/>
      <c r="V529" s="16"/>
      <c r="W529" s="16"/>
      <c r="X529" s="72"/>
    </row>
    <row r="530" spans="1:24" ht="15.75" x14ac:dyDescent="0.25">
      <c r="A530" s="8">
        <v>526</v>
      </c>
      <c r="B530" s="13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2</v>
      </c>
      <c r="G530" s="6">
        <v>1</v>
      </c>
      <c r="H530" s="6">
        <v>0</v>
      </c>
      <c r="I530" s="6">
        <v>1</v>
      </c>
      <c r="J530" s="6">
        <f t="shared" si="24"/>
        <v>4</v>
      </c>
      <c r="K530" s="10">
        <v>5718</v>
      </c>
      <c r="L530" s="57" t="s">
        <v>1109</v>
      </c>
      <c r="M530" s="7">
        <f t="shared" si="25"/>
        <v>69.954529555788739</v>
      </c>
      <c r="N530" s="6" t="str">
        <f t="shared" si="26"/>
        <v>Baixa</v>
      </c>
      <c r="O530" s="73"/>
      <c r="P530" s="73"/>
      <c r="Q530" s="73"/>
      <c r="R530" s="16"/>
      <c r="S530" s="56"/>
      <c r="T530" s="72"/>
      <c r="U530" s="16"/>
      <c r="V530" s="16"/>
      <c r="W530" s="16"/>
      <c r="X530" s="72"/>
    </row>
    <row r="531" spans="1:24" ht="15.75" x14ac:dyDescent="0.25">
      <c r="A531" s="8">
        <v>527</v>
      </c>
      <c r="B531" s="13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1</v>
      </c>
      <c r="I531" s="6">
        <v>0</v>
      </c>
      <c r="J531" s="6">
        <f t="shared" si="24"/>
        <v>1</v>
      </c>
      <c r="K531" s="10">
        <v>31326</v>
      </c>
      <c r="L531" s="57" t="s">
        <v>1110</v>
      </c>
      <c r="M531" s="7">
        <f t="shared" si="25"/>
        <v>3.1922364808785031</v>
      </c>
      <c r="N531" s="6" t="str">
        <f t="shared" si="26"/>
        <v>Baixa</v>
      </c>
      <c r="O531" s="65"/>
      <c r="P531" s="65"/>
      <c r="Q531" s="65"/>
      <c r="R531" s="16"/>
      <c r="S531" s="56"/>
      <c r="T531" s="72"/>
      <c r="U531" s="16"/>
      <c r="V531" s="16"/>
      <c r="W531" s="16"/>
      <c r="X531" s="72"/>
    </row>
    <row r="532" spans="1:24" ht="15.75" x14ac:dyDescent="0.25">
      <c r="A532" s="8">
        <v>528</v>
      </c>
      <c r="B532" s="13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1</v>
      </c>
      <c r="G532" s="6">
        <v>3</v>
      </c>
      <c r="H532" s="6">
        <v>2</v>
      </c>
      <c r="I532" s="6">
        <v>0</v>
      </c>
      <c r="J532" s="6">
        <f t="shared" si="24"/>
        <v>6</v>
      </c>
      <c r="K532" s="10">
        <v>10731</v>
      </c>
      <c r="L532" s="57" t="s">
        <v>1109</v>
      </c>
      <c r="M532" s="7">
        <f t="shared" si="25"/>
        <v>55.912776069331841</v>
      </c>
      <c r="N532" s="6" t="str">
        <f t="shared" si="26"/>
        <v>Baixa</v>
      </c>
      <c r="O532" s="73"/>
      <c r="P532" s="73"/>
      <c r="Q532" s="73"/>
      <c r="R532" s="16"/>
      <c r="S532" s="56"/>
      <c r="T532" s="72"/>
      <c r="U532" s="16"/>
      <c r="V532" s="16"/>
      <c r="W532" s="16"/>
      <c r="X532" s="72"/>
    </row>
    <row r="533" spans="1:24" ht="15.75" x14ac:dyDescent="0.25">
      <c r="A533" s="8">
        <v>529</v>
      </c>
      <c r="B533" s="13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2</v>
      </c>
      <c r="G533" s="6">
        <v>0</v>
      </c>
      <c r="H533" s="6">
        <v>0</v>
      </c>
      <c r="I533" s="6">
        <v>0</v>
      </c>
      <c r="J533" s="6">
        <f t="shared" si="24"/>
        <v>2</v>
      </c>
      <c r="K533" s="10">
        <v>5273</v>
      </c>
      <c r="L533" s="57" t="s">
        <v>1109</v>
      </c>
      <c r="M533" s="7">
        <f t="shared" si="25"/>
        <v>37.929072634174091</v>
      </c>
      <c r="N533" s="6" t="str">
        <f t="shared" si="26"/>
        <v>Baixa</v>
      </c>
      <c r="O533" s="75"/>
      <c r="P533" s="75"/>
      <c r="Q533" s="75"/>
      <c r="R533" s="16"/>
      <c r="S533" s="56"/>
      <c r="T533" s="72"/>
      <c r="U533" s="16"/>
      <c r="V533" s="16"/>
      <c r="W533" s="16"/>
      <c r="X533" s="72"/>
    </row>
    <row r="534" spans="1:24" ht="15.75" x14ac:dyDescent="0.25">
      <c r="A534" s="8">
        <v>530</v>
      </c>
      <c r="B534" s="13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6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O534" s="55"/>
      <c r="P534" s="55"/>
      <c r="Q534" s="55"/>
      <c r="R534" s="16"/>
      <c r="S534" s="56"/>
      <c r="T534" s="72"/>
      <c r="U534" s="16"/>
      <c r="V534" s="16"/>
      <c r="W534" s="16"/>
      <c r="X534" s="72"/>
    </row>
    <row r="535" spans="1:24" ht="15.75" x14ac:dyDescent="0.25">
      <c r="A535" s="8">
        <v>531</v>
      </c>
      <c r="B535" s="13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6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O535" s="63"/>
      <c r="P535" s="63"/>
      <c r="Q535" s="63"/>
      <c r="R535" s="16"/>
      <c r="S535" s="56"/>
      <c r="T535" s="72"/>
      <c r="U535" s="16"/>
      <c r="V535" s="16"/>
      <c r="W535" s="16"/>
      <c r="X535" s="72"/>
    </row>
    <row r="536" spans="1:24" ht="15.75" x14ac:dyDescent="0.25">
      <c r="A536" s="8">
        <v>532</v>
      </c>
      <c r="B536" s="13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6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O536" s="75"/>
      <c r="P536" s="75"/>
      <c r="Q536" s="75"/>
      <c r="R536" s="16"/>
      <c r="S536" s="56"/>
      <c r="T536" s="72"/>
      <c r="U536" s="16"/>
      <c r="V536" s="16"/>
      <c r="W536" s="16"/>
      <c r="X536" s="72"/>
    </row>
    <row r="537" spans="1:24" ht="15.75" x14ac:dyDescent="0.25">
      <c r="A537" s="8">
        <v>533</v>
      </c>
      <c r="B537" s="13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7</v>
      </c>
      <c r="G537" s="6">
        <v>2</v>
      </c>
      <c r="H537" s="6">
        <v>0</v>
      </c>
      <c r="I537" s="6">
        <v>0</v>
      </c>
      <c r="J537" s="6">
        <f t="shared" si="24"/>
        <v>9</v>
      </c>
      <c r="K537" s="10">
        <v>41529</v>
      </c>
      <c r="L537" s="57" t="s">
        <v>1110</v>
      </c>
      <c r="M537" s="7">
        <f t="shared" si="25"/>
        <v>21.671602976233476</v>
      </c>
      <c r="N537" s="6" t="str">
        <f t="shared" si="26"/>
        <v>Baixa</v>
      </c>
      <c r="O537" s="63"/>
      <c r="P537" s="63"/>
      <c r="Q537" s="63"/>
      <c r="R537" s="16"/>
      <c r="S537" s="56"/>
      <c r="T537" s="72"/>
      <c r="U537" s="16"/>
      <c r="V537" s="16"/>
      <c r="W537" s="16"/>
      <c r="X537" s="72"/>
    </row>
    <row r="538" spans="1:24" ht="15.75" x14ac:dyDescent="0.25">
      <c r="A538" s="8">
        <v>534</v>
      </c>
      <c r="B538" s="13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6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O538" s="63"/>
      <c r="P538" s="63"/>
      <c r="Q538" s="63"/>
      <c r="R538" s="16"/>
      <c r="S538" s="56"/>
      <c r="T538" s="72"/>
      <c r="U538" s="16"/>
      <c r="V538" s="16"/>
      <c r="W538" s="16"/>
      <c r="X538" s="72"/>
    </row>
    <row r="539" spans="1:24" ht="15.75" x14ac:dyDescent="0.25">
      <c r="A539" s="8">
        <v>535</v>
      </c>
      <c r="B539" s="13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2</v>
      </c>
      <c r="H539" s="6">
        <v>1</v>
      </c>
      <c r="I539" s="6">
        <v>0</v>
      </c>
      <c r="J539" s="6">
        <f t="shared" si="24"/>
        <v>3</v>
      </c>
      <c r="K539" s="10">
        <v>3144</v>
      </c>
      <c r="L539" s="57" t="s">
        <v>1109</v>
      </c>
      <c r="M539" s="7">
        <f t="shared" si="25"/>
        <v>95.419847328244273</v>
      </c>
      <c r="N539" s="6" t="str">
        <f t="shared" si="26"/>
        <v>Baixa</v>
      </c>
      <c r="O539" s="55"/>
      <c r="P539" s="55"/>
      <c r="Q539" s="55"/>
      <c r="R539" s="16"/>
      <c r="S539" s="56"/>
      <c r="T539" s="72"/>
      <c r="U539" s="16"/>
      <c r="V539" s="16"/>
      <c r="W539" s="16"/>
      <c r="X539" s="72"/>
    </row>
    <row r="540" spans="1:24" ht="15.75" x14ac:dyDescent="0.25">
      <c r="A540" s="8">
        <v>536</v>
      </c>
      <c r="B540" s="13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1</v>
      </c>
      <c r="I540" s="6">
        <v>0</v>
      </c>
      <c r="J540" s="6">
        <f t="shared" si="24"/>
        <v>1</v>
      </c>
      <c r="K540" s="10">
        <v>4647</v>
      </c>
      <c r="L540" s="57" t="s">
        <v>1109</v>
      </c>
      <c r="M540" s="7">
        <f t="shared" si="25"/>
        <v>21.519259737465031</v>
      </c>
      <c r="N540" s="6" t="str">
        <f t="shared" si="26"/>
        <v>Baixa</v>
      </c>
      <c r="O540" s="72"/>
      <c r="P540" s="72"/>
      <c r="Q540" s="72"/>
      <c r="R540" s="16"/>
      <c r="S540" s="56"/>
      <c r="T540" s="72"/>
      <c r="U540" s="16"/>
      <c r="V540" s="16"/>
      <c r="W540" s="16"/>
      <c r="X540" s="72"/>
    </row>
    <row r="541" spans="1:24" ht="15.75" x14ac:dyDescent="0.25">
      <c r="A541" s="8">
        <v>537</v>
      </c>
      <c r="B541" s="13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6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O541" s="44"/>
      <c r="P541" s="44"/>
      <c r="Q541" s="44"/>
      <c r="R541" s="16"/>
      <c r="S541" s="56"/>
      <c r="T541" s="72"/>
      <c r="U541" s="16"/>
      <c r="V541" s="16"/>
      <c r="W541" s="16"/>
      <c r="X541" s="72"/>
    </row>
    <row r="542" spans="1:24" ht="15.75" x14ac:dyDescent="0.25">
      <c r="A542" s="8">
        <v>538</v>
      </c>
      <c r="B542" s="13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6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T542" s="72"/>
      <c r="U542" s="16"/>
      <c r="V542" s="16"/>
      <c r="W542" s="16"/>
      <c r="X542" s="72"/>
    </row>
    <row r="543" spans="1:24" ht="15.75" x14ac:dyDescent="0.25">
      <c r="A543" s="8">
        <v>539</v>
      </c>
      <c r="B543" s="13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6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O543" s="59"/>
      <c r="P543" s="59"/>
      <c r="Q543" s="59"/>
      <c r="R543" s="16"/>
      <c r="S543" s="56"/>
      <c r="T543" s="72"/>
      <c r="U543" s="16"/>
      <c r="V543" s="16"/>
      <c r="W543" s="16"/>
      <c r="X543" s="72"/>
    </row>
    <row r="544" spans="1:24" ht="15.75" x14ac:dyDescent="0.25">
      <c r="A544" s="8">
        <v>540</v>
      </c>
      <c r="B544" s="13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6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O544" s="58"/>
      <c r="P544" s="58"/>
      <c r="Q544" s="58"/>
      <c r="R544" s="16"/>
      <c r="S544" s="56"/>
      <c r="T544" s="72"/>
      <c r="U544" s="16"/>
      <c r="V544" s="16"/>
      <c r="W544" s="16"/>
      <c r="X544" s="72"/>
    </row>
    <row r="545" spans="1:24" ht="15.75" x14ac:dyDescent="0.25">
      <c r="A545" s="8">
        <v>541</v>
      </c>
      <c r="B545" s="13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5</v>
      </c>
      <c r="G545" s="6">
        <v>0</v>
      </c>
      <c r="H545" s="6">
        <v>3</v>
      </c>
      <c r="I545" s="6">
        <v>0</v>
      </c>
      <c r="J545" s="6">
        <f t="shared" si="24"/>
        <v>8</v>
      </c>
      <c r="K545" s="10">
        <v>5954</v>
      </c>
      <c r="L545" s="57" t="s">
        <v>1109</v>
      </c>
      <c r="M545" s="7">
        <f t="shared" si="25"/>
        <v>134.36345314074572</v>
      </c>
      <c r="N545" s="6" t="str">
        <f t="shared" si="26"/>
        <v>Média</v>
      </c>
      <c r="O545" s="65"/>
      <c r="P545" s="65"/>
      <c r="Q545" s="65"/>
      <c r="R545" s="16"/>
      <c r="S545" s="56"/>
      <c r="T545" s="72"/>
      <c r="U545" s="16"/>
      <c r="V545" s="16"/>
      <c r="W545" s="16"/>
      <c r="X545" s="72"/>
    </row>
    <row r="546" spans="1:24" ht="15.75" x14ac:dyDescent="0.25">
      <c r="A546" s="8">
        <v>542</v>
      </c>
      <c r="B546" s="13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2</v>
      </c>
      <c r="G546" s="6">
        <v>2</v>
      </c>
      <c r="H546" s="6">
        <v>7</v>
      </c>
      <c r="I546" s="6">
        <v>1</v>
      </c>
      <c r="J546" s="6">
        <f t="shared" si="24"/>
        <v>12</v>
      </c>
      <c r="K546" s="10">
        <v>6332</v>
      </c>
      <c r="L546" s="57" t="s">
        <v>1109</v>
      </c>
      <c r="M546" s="7">
        <f t="shared" si="25"/>
        <v>189.51358180669615</v>
      </c>
      <c r="N546" s="6" t="str">
        <f t="shared" si="26"/>
        <v>Média</v>
      </c>
      <c r="O546" s="9"/>
      <c r="P546" s="9"/>
      <c r="Q546" s="9"/>
      <c r="R546" s="16"/>
      <c r="S546" s="56"/>
      <c r="T546" s="72"/>
      <c r="U546" s="16"/>
      <c r="V546" s="16"/>
      <c r="W546" s="16"/>
      <c r="X546" s="72"/>
    </row>
    <row r="547" spans="1:24" ht="15.75" x14ac:dyDescent="0.25">
      <c r="A547" s="8">
        <v>543</v>
      </c>
      <c r="B547" s="13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8</v>
      </c>
      <c r="G547" s="6">
        <v>11</v>
      </c>
      <c r="H547" s="6">
        <v>13</v>
      </c>
      <c r="I547" s="6">
        <v>7</v>
      </c>
      <c r="J547" s="6">
        <f t="shared" si="24"/>
        <v>39</v>
      </c>
      <c r="K547" s="10">
        <v>20052</v>
      </c>
      <c r="L547" s="57" t="s">
        <v>1109</v>
      </c>
      <c r="M547" s="7">
        <f t="shared" si="25"/>
        <v>194.49431478156791</v>
      </c>
      <c r="N547" s="6" t="str">
        <f t="shared" si="26"/>
        <v>Média</v>
      </c>
      <c r="O547" s="55"/>
      <c r="P547" s="55"/>
      <c r="Q547" s="55"/>
      <c r="R547" s="16"/>
      <c r="S547" s="56"/>
      <c r="T547" s="72"/>
      <c r="U547" s="16"/>
      <c r="V547" s="16"/>
      <c r="W547" s="16"/>
      <c r="X547" s="72"/>
    </row>
    <row r="548" spans="1:24" ht="15.75" x14ac:dyDescent="0.25">
      <c r="A548" s="8">
        <v>544</v>
      </c>
      <c r="B548" s="13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3</v>
      </c>
      <c r="G548" s="6">
        <v>0</v>
      </c>
      <c r="H548" s="6">
        <v>2</v>
      </c>
      <c r="I548" s="6">
        <v>0</v>
      </c>
      <c r="J548" s="6">
        <f t="shared" si="24"/>
        <v>5</v>
      </c>
      <c r="K548" s="10">
        <v>6084</v>
      </c>
      <c r="L548" s="57" t="s">
        <v>1109</v>
      </c>
      <c r="M548" s="7">
        <f t="shared" si="25"/>
        <v>82.182774490466798</v>
      </c>
      <c r="N548" s="6" t="str">
        <f t="shared" si="26"/>
        <v>Baixa</v>
      </c>
      <c r="O548" s="9"/>
      <c r="P548" s="9"/>
      <c r="Q548" s="9"/>
      <c r="R548" s="16"/>
      <c r="S548" s="56"/>
      <c r="T548" s="72"/>
      <c r="U548" s="16"/>
      <c r="V548" s="16"/>
      <c r="W548" s="16"/>
      <c r="X548" s="72"/>
    </row>
    <row r="549" spans="1:24" ht="15.75" x14ac:dyDescent="0.25">
      <c r="A549" s="8">
        <v>545</v>
      </c>
      <c r="B549" s="13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2</v>
      </c>
      <c r="H549" s="6">
        <v>1</v>
      </c>
      <c r="I549" s="6">
        <v>1</v>
      </c>
      <c r="J549" s="6">
        <f t="shared" si="24"/>
        <v>4</v>
      </c>
      <c r="K549" s="10">
        <v>4510</v>
      </c>
      <c r="L549" s="57" t="s">
        <v>1109</v>
      </c>
      <c r="M549" s="7">
        <f t="shared" si="25"/>
        <v>88.691796008869176</v>
      </c>
      <c r="N549" s="6" t="str">
        <f t="shared" si="26"/>
        <v>Baixa</v>
      </c>
      <c r="O549" s="9"/>
      <c r="P549" s="9"/>
      <c r="Q549" s="9"/>
      <c r="R549" s="16"/>
      <c r="S549" s="56"/>
      <c r="T549" s="72"/>
      <c r="U549" s="16"/>
      <c r="V549" s="16"/>
      <c r="W549" s="16"/>
      <c r="X549" s="72"/>
    </row>
    <row r="550" spans="1:24" ht="15.75" x14ac:dyDescent="0.25">
      <c r="A550" s="8">
        <v>546</v>
      </c>
      <c r="B550" s="13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4</v>
      </c>
      <c r="G550" s="6">
        <v>2</v>
      </c>
      <c r="H550" s="6">
        <v>2</v>
      </c>
      <c r="I550" s="6">
        <v>0</v>
      </c>
      <c r="J550" s="6">
        <f t="shared" si="24"/>
        <v>8</v>
      </c>
      <c r="K550" s="10">
        <v>8270</v>
      </c>
      <c r="L550" s="57" t="s">
        <v>1109</v>
      </c>
      <c r="M550" s="7">
        <f t="shared" si="25"/>
        <v>96.735187424425632</v>
      </c>
      <c r="N550" s="6" t="str">
        <f t="shared" si="26"/>
        <v>Baixa</v>
      </c>
      <c r="O550" s="58"/>
      <c r="P550" s="58"/>
      <c r="Q550" s="58"/>
      <c r="R550" s="16"/>
      <c r="S550" s="56"/>
      <c r="T550" s="72"/>
      <c r="U550" s="16"/>
      <c r="V550" s="16"/>
      <c r="W550" s="16"/>
      <c r="X550" s="72"/>
    </row>
    <row r="551" spans="1:24" ht="15.75" x14ac:dyDescent="0.25">
      <c r="A551" s="8">
        <v>547</v>
      </c>
      <c r="B551" s="13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6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O551" s="59"/>
      <c r="P551" s="59"/>
      <c r="Q551" s="59"/>
      <c r="R551" s="16"/>
      <c r="S551" s="56"/>
      <c r="T551" s="72"/>
      <c r="U551" s="16"/>
      <c r="V551" s="16"/>
      <c r="W551" s="16"/>
      <c r="X551" s="72"/>
    </row>
    <row r="552" spans="1:24" ht="15.75" x14ac:dyDescent="0.25">
      <c r="A552" s="8">
        <v>548</v>
      </c>
      <c r="B552" s="13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6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O552" s="72"/>
      <c r="P552" s="72"/>
      <c r="Q552" s="72"/>
      <c r="R552" s="16"/>
      <c r="S552" s="56"/>
      <c r="T552" s="72"/>
      <c r="U552" s="16"/>
      <c r="V552" s="16"/>
      <c r="W552" s="16"/>
      <c r="X552" s="72"/>
    </row>
    <row r="553" spans="1:24" ht="15.75" x14ac:dyDescent="0.25">
      <c r="A553" s="8">
        <v>549</v>
      </c>
      <c r="B553" s="13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6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O553" s="76"/>
      <c r="P553" s="76"/>
      <c r="Q553" s="76"/>
      <c r="R553" s="16"/>
      <c r="S553" s="56"/>
      <c r="T553" s="72"/>
      <c r="U553" s="16"/>
      <c r="V553" s="16"/>
      <c r="W553" s="16"/>
      <c r="X553" s="72"/>
    </row>
    <row r="554" spans="1:24" ht="15.75" x14ac:dyDescent="0.25">
      <c r="A554" s="8">
        <v>550</v>
      </c>
      <c r="B554" s="13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24</v>
      </c>
      <c r="G554" s="6">
        <v>3</v>
      </c>
      <c r="H554" s="6">
        <v>1</v>
      </c>
      <c r="I554" s="6">
        <v>1</v>
      </c>
      <c r="J554" s="6">
        <f t="shared" si="24"/>
        <v>29</v>
      </c>
      <c r="K554" s="10">
        <v>15543</v>
      </c>
      <c r="L554" s="57" t="s">
        <v>1109</v>
      </c>
      <c r="M554" s="7">
        <f t="shared" si="25"/>
        <v>186.57916747088723</v>
      </c>
      <c r="N554" s="6" t="str">
        <f t="shared" si="26"/>
        <v>Média</v>
      </c>
      <c r="O554" s="55"/>
      <c r="P554" s="55"/>
      <c r="Q554" s="55"/>
      <c r="R554" s="16"/>
      <c r="S554" s="56"/>
      <c r="T554" s="72"/>
      <c r="U554" s="16"/>
      <c r="V554" s="16"/>
      <c r="W554" s="16"/>
      <c r="X554" s="72"/>
    </row>
    <row r="555" spans="1:24" ht="15.75" x14ac:dyDescent="0.25">
      <c r="A555" s="8">
        <v>551</v>
      </c>
      <c r="B555" s="13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40</v>
      </c>
      <c r="G555" s="6">
        <v>23</v>
      </c>
      <c r="H555" s="6">
        <v>18</v>
      </c>
      <c r="I555" s="6">
        <v>9</v>
      </c>
      <c r="J555" s="6">
        <f t="shared" si="24"/>
        <v>90</v>
      </c>
      <c r="K555" s="10">
        <v>93101</v>
      </c>
      <c r="L555" s="57" t="s">
        <v>1111</v>
      </c>
      <c r="M555" s="7">
        <f t="shared" si="25"/>
        <v>96.6692087088216</v>
      </c>
      <c r="N555" s="6" t="str">
        <f t="shared" si="26"/>
        <v>Baixa</v>
      </c>
      <c r="O555" s="55"/>
      <c r="P555" s="55"/>
      <c r="Q555" s="55"/>
      <c r="R555" s="16"/>
      <c r="S555" s="56"/>
      <c r="T555" s="72"/>
      <c r="U555" s="16"/>
      <c r="V555" s="16"/>
      <c r="W555" s="16"/>
      <c r="X555" s="72"/>
    </row>
    <row r="556" spans="1:24" ht="15.75" x14ac:dyDescent="0.25">
      <c r="A556" s="8">
        <v>552</v>
      </c>
      <c r="B556" s="13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17</v>
      </c>
      <c r="G556" s="6">
        <v>17</v>
      </c>
      <c r="H556" s="6">
        <v>9</v>
      </c>
      <c r="I556" s="6">
        <v>6</v>
      </c>
      <c r="J556" s="6">
        <f t="shared" si="24"/>
        <v>49</v>
      </c>
      <c r="K556" s="10">
        <v>92430</v>
      </c>
      <c r="L556" s="57" t="s">
        <v>1111</v>
      </c>
      <c r="M556" s="7">
        <f t="shared" si="25"/>
        <v>53.013090987774525</v>
      </c>
      <c r="N556" s="6" t="str">
        <f t="shared" si="26"/>
        <v>Baixa</v>
      </c>
      <c r="O556" s="72"/>
      <c r="P556" s="72"/>
      <c r="Q556" s="72"/>
      <c r="R556" s="16"/>
      <c r="S556" s="56"/>
      <c r="T556" s="72"/>
      <c r="U556" s="16"/>
      <c r="V556" s="16"/>
      <c r="W556" s="16"/>
      <c r="X556" s="72"/>
    </row>
    <row r="557" spans="1:24" ht="15.75" x14ac:dyDescent="0.25">
      <c r="A557" s="8">
        <v>553</v>
      </c>
      <c r="B557" s="13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7</v>
      </c>
      <c r="G557" s="6">
        <v>5</v>
      </c>
      <c r="H557" s="6">
        <v>2</v>
      </c>
      <c r="I557" s="6">
        <v>3</v>
      </c>
      <c r="J557" s="6">
        <f t="shared" si="24"/>
        <v>17</v>
      </c>
      <c r="K557" s="10">
        <v>21418</v>
      </c>
      <c r="L557" s="57" t="s">
        <v>1109</v>
      </c>
      <c r="M557" s="7">
        <f t="shared" si="25"/>
        <v>79.372490428611457</v>
      </c>
      <c r="N557" s="6" t="str">
        <f t="shared" si="26"/>
        <v>Baixa</v>
      </c>
      <c r="O557" s="54"/>
      <c r="P557" s="54"/>
      <c r="Q557" s="54"/>
      <c r="R557" s="16"/>
      <c r="S557" s="56"/>
      <c r="T557" s="72"/>
      <c r="U557" s="16"/>
      <c r="V557" s="16"/>
      <c r="W557" s="16"/>
      <c r="X557" s="72"/>
    </row>
    <row r="558" spans="1:24" ht="15.75" x14ac:dyDescent="0.25">
      <c r="A558" s="8">
        <v>554</v>
      </c>
      <c r="B558" s="13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1</v>
      </c>
      <c r="I558" s="6">
        <v>0</v>
      </c>
      <c r="J558" s="6">
        <f t="shared" si="24"/>
        <v>1</v>
      </c>
      <c r="K558" s="10">
        <v>20940</v>
      </c>
      <c r="L558" s="57" t="s">
        <v>1109</v>
      </c>
      <c r="M558" s="7">
        <f t="shared" si="25"/>
        <v>4.7755491881566385</v>
      </c>
      <c r="N558" s="6" t="str">
        <f t="shared" si="26"/>
        <v>Baixa</v>
      </c>
      <c r="O558" s="73"/>
      <c r="P558" s="73"/>
      <c r="Q558" s="73"/>
      <c r="R558" s="16"/>
      <c r="S558" s="56"/>
      <c r="T558" s="72"/>
      <c r="U558" s="16"/>
      <c r="V558" s="16"/>
      <c r="W558" s="16"/>
      <c r="X558" s="72"/>
    </row>
    <row r="559" spans="1:24" ht="15.75" x14ac:dyDescent="0.25">
      <c r="A559" s="8">
        <v>555</v>
      </c>
      <c r="B559" s="13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7</v>
      </c>
      <c r="G559" s="6">
        <v>1</v>
      </c>
      <c r="H559" s="6">
        <v>3</v>
      </c>
      <c r="I559" s="6">
        <v>4</v>
      </c>
      <c r="J559" s="6">
        <f t="shared" si="24"/>
        <v>15</v>
      </c>
      <c r="K559" s="10">
        <v>24375</v>
      </c>
      <c r="L559" s="57" t="s">
        <v>1109</v>
      </c>
      <c r="M559" s="7">
        <f t="shared" si="25"/>
        <v>61.53846153846154</v>
      </c>
      <c r="N559" s="6" t="str">
        <f t="shared" si="26"/>
        <v>Baixa</v>
      </c>
      <c r="O559" s="58"/>
      <c r="P559" s="58"/>
      <c r="Q559" s="58"/>
      <c r="R559" s="16"/>
      <c r="S559" s="56"/>
      <c r="T559" s="72"/>
      <c r="U559" s="16"/>
      <c r="V559" s="16"/>
      <c r="W559" s="16"/>
      <c r="X559" s="72"/>
    </row>
    <row r="560" spans="1:24" ht="15.75" x14ac:dyDescent="0.25">
      <c r="A560" s="8">
        <v>556</v>
      </c>
      <c r="B560" s="13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6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O560" s="65"/>
      <c r="P560" s="65"/>
      <c r="Q560" s="65"/>
      <c r="R560" s="16"/>
      <c r="S560" s="56"/>
      <c r="T560" s="72"/>
      <c r="U560" s="16"/>
      <c r="V560" s="16"/>
      <c r="W560" s="16"/>
      <c r="X560" s="72"/>
    </row>
    <row r="561" spans="1:24" ht="15.75" x14ac:dyDescent="0.25">
      <c r="A561" s="8">
        <v>557</v>
      </c>
      <c r="B561" s="13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1</v>
      </c>
      <c r="H561" s="6">
        <v>1</v>
      </c>
      <c r="I561" s="6">
        <v>0</v>
      </c>
      <c r="J561" s="6">
        <f t="shared" si="24"/>
        <v>2</v>
      </c>
      <c r="K561" s="10">
        <v>8112</v>
      </c>
      <c r="L561" s="57" t="s">
        <v>1109</v>
      </c>
      <c r="M561" s="7">
        <f t="shared" si="25"/>
        <v>24.65483234714004</v>
      </c>
      <c r="N561" s="6" t="str">
        <f t="shared" si="26"/>
        <v>Baixa</v>
      </c>
      <c r="O561" s="75"/>
      <c r="P561" s="75"/>
      <c r="Q561" s="75"/>
      <c r="R561" s="16"/>
      <c r="S561" s="56"/>
      <c r="T561" s="72"/>
      <c r="U561" s="16"/>
      <c r="V561" s="16"/>
      <c r="W561" s="16"/>
      <c r="X561" s="72"/>
    </row>
    <row r="562" spans="1:24" ht="15.75" x14ac:dyDescent="0.25">
      <c r="A562" s="8">
        <v>558</v>
      </c>
      <c r="B562" s="13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6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O562" s="44"/>
      <c r="P562" s="44"/>
      <c r="Q562" s="44"/>
      <c r="R562" s="16"/>
      <c r="S562" s="56"/>
      <c r="T562" s="72"/>
      <c r="U562" s="16"/>
      <c r="V562" s="16"/>
      <c r="W562" s="16"/>
      <c r="X562" s="72"/>
    </row>
    <row r="563" spans="1:24" ht="15.75" x14ac:dyDescent="0.25">
      <c r="A563" s="8">
        <v>559</v>
      </c>
      <c r="B563" s="13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6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O563" s="73"/>
      <c r="P563" s="73"/>
      <c r="Q563" s="73"/>
      <c r="R563" s="16"/>
      <c r="S563" s="56"/>
      <c r="T563" s="72"/>
      <c r="U563" s="16"/>
      <c r="V563" s="16"/>
      <c r="W563" s="16"/>
      <c r="X563" s="72"/>
    </row>
    <row r="564" spans="1:24" ht="15.75" x14ac:dyDescent="0.25">
      <c r="A564" s="8">
        <v>560</v>
      </c>
      <c r="B564" s="13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40</v>
      </c>
      <c r="G564" s="6">
        <v>22</v>
      </c>
      <c r="H564" s="6">
        <v>20</v>
      </c>
      <c r="I564" s="6">
        <v>21</v>
      </c>
      <c r="J564" s="6">
        <f t="shared" si="24"/>
        <v>103</v>
      </c>
      <c r="K564" s="10">
        <v>113998</v>
      </c>
      <c r="L564" s="57" t="s">
        <v>1112</v>
      </c>
      <c r="M564" s="7">
        <f t="shared" si="25"/>
        <v>90.352462323900426</v>
      </c>
      <c r="N564" s="6" t="str">
        <f t="shared" si="26"/>
        <v>Baixa</v>
      </c>
      <c r="O564" s="72"/>
      <c r="P564" s="72"/>
      <c r="Q564" s="72"/>
      <c r="R564" s="16"/>
      <c r="S564" s="56"/>
      <c r="T564" s="72"/>
      <c r="U564" s="16"/>
      <c r="V564" s="16"/>
      <c r="W564" s="16"/>
      <c r="X564" s="72"/>
    </row>
    <row r="565" spans="1:24" ht="15.75" x14ac:dyDescent="0.25">
      <c r="A565" s="8">
        <v>561</v>
      </c>
      <c r="B565" s="13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6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O565" s="65"/>
      <c r="P565" s="65"/>
      <c r="Q565" s="65"/>
      <c r="R565" s="16"/>
      <c r="S565" s="56"/>
      <c r="T565" s="72"/>
      <c r="U565" s="16"/>
      <c r="V565" s="16"/>
      <c r="W565" s="16"/>
      <c r="X565" s="72"/>
    </row>
    <row r="566" spans="1:24" ht="15.75" x14ac:dyDescent="0.25">
      <c r="A566" s="8">
        <v>562</v>
      </c>
      <c r="B566" s="13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54</v>
      </c>
      <c r="G566" s="6">
        <v>48</v>
      </c>
      <c r="H566" s="6">
        <v>49</v>
      </c>
      <c r="I566" s="6">
        <v>33</v>
      </c>
      <c r="J566" s="6">
        <f t="shared" si="24"/>
        <v>184</v>
      </c>
      <c r="K566" s="10">
        <v>150833</v>
      </c>
      <c r="L566" s="57" t="s">
        <v>1112</v>
      </c>
      <c r="M566" s="7">
        <f t="shared" si="25"/>
        <v>121.98921986567926</v>
      </c>
      <c r="N566" s="6" t="str">
        <f t="shared" si="26"/>
        <v>Média</v>
      </c>
      <c r="O566" s="9"/>
      <c r="P566" s="9"/>
      <c r="Q566" s="9"/>
      <c r="R566" s="16"/>
      <c r="S566" s="56"/>
      <c r="T566" s="72"/>
      <c r="U566" s="16"/>
      <c r="V566" s="16"/>
      <c r="W566" s="16"/>
      <c r="X566" s="72"/>
    </row>
    <row r="567" spans="1:24" ht="15.75" x14ac:dyDescent="0.25">
      <c r="A567" s="8">
        <v>563</v>
      </c>
      <c r="B567" s="13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9</v>
      </c>
      <c r="G567" s="6">
        <v>7</v>
      </c>
      <c r="H567" s="6">
        <v>5</v>
      </c>
      <c r="I567" s="6">
        <v>3</v>
      </c>
      <c r="J567" s="6">
        <f t="shared" si="24"/>
        <v>24</v>
      </c>
      <c r="K567" s="10">
        <v>90041</v>
      </c>
      <c r="L567" s="57" t="s">
        <v>1111</v>
      </c>
      <c r="M567" s="7">
        <f t="shared" si="25"/>
        <v>26.654524050154933</v>
      </c>
      <c r="N567" s="6" t="str">
        <f t="shared" si="26"/>
        <v>Baixa</v>
      </c>
      <c r="O567" s="72"/>
      <c r="P567" s="72"/>
      <c r="Q567" s="72"/>
      <c r="R567" s="16"/>
      <c r="S567" s="56"/>
      <c r="T567" s="72"/>
      <c r="U567" s="16"/>
      <c r="V567" s="16"/>
      <c r="W567" s="16"/>
      <c r="X567" s="72"/>
    </row>
    <row r="568" spans="1:24" ht="15.75" x14ac:dyDescent="0.25">
      <c r="A568" s="8">
        <v>564</v>
      </c>
      <c r="B568" s="13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6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O568" s="73"/>
      <c r="P568" s="73"/>
      <c r="Q568" s="73"/>
      <c r="R568" s="16"/>
      <c r="S568" s="56"/>
      <c r="T568" s="72"/>
      <c r="U568" s="16"/>
      <c r="V568" s="16"/>
      <c r="W568" s="16"/>
      <c r="X568" s="72"/>
    </row>
    <row r="569" spans="1:24" ht="15.75" x14ac:dyDescent="0.25">
      <c r="A569" s="8">
        <v>565</v>
      </c>
      <c r="B569" s="13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6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O569" s="58"/>
      <c r="P569" s="58"/>
      <c r="Q569" s="58"/>
      <c r="R569" s="16"/>
      <c r="S569" s="56"/>
      <c r="T569" s="72"/>
      <c r="U569" s="16"/>
      <c r="V569" s="16"/>
      <c r="W569" s="16"/>
      <c r="X569" s="72"/>
    </row>
    <row r="570" spans="1:24" ht="15.75" x14ac:dyDescent="0.25">
      <c r="A570" s="8">
        <v>566</v>
      </c>
      <c r="B570" s="13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1</v>
      </c>
      <c r="G570" s="6">
        <v>3</v>
      </c>
      <c r="H570" s="6">
        <v>2</v>
      </c>
      <c r="I570" s="6">
        <v>1</v>
      </c>
      <c r="J570" s="6">
        <f t="shared" si="24"/>
        <v>7</v>
      </c>
      <c r="K570" s="10">
        <v>4849</v>
      </c>
      <c r="L570" s="57" t="s">
        <v>1109</v>
      </c>
      <c r="M570" s="7">
        <f t="shared" si="25"/>
        <v>144.35966178593523</v>
      </c>
      <c r="N570" s="6" t="str">
        <f t="shared" si="26"/>
        <v>Média</v>
      </c>
      <c r="O570" s="75"/>
      <c r="P570" s="75"/>
      <c r="Q570" s="75"/>
      <c r="R570" s="16"/>
      <c r="S570" s="56"/>
      <c r="T570" s="72"/>
      <c r="U570" s="16"/>
      <c r="V570" s="16"/>
      <c r="W570" s="16"/>
      <c r="X570" s="72"/>
    </row>
    <row r="571" spans="1:24" ht="15.75" x14ac:dyDescent="0.25">
      <c r="A571" s="8">
        <v>567</v>
      </c>
      <c r="B571" s="13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6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O571" s="72"/>
      <c r="P571" s="72"/>
      <c r="Q571" s="72"/>
      <c r="R571" s="16"/>
      <c r="S571" s="56"/>
      <c r="T571" s="72"/>
      <c r="U571" s="16"/>
      <c r="V571" s="16"/>
      <c r="W571" s="16"/>
      <c r="X571" s="72"/>
    </row>
    <row r="572" spans="1:24" ht="15.75" x14ac:dyDescent="0.25">
      <c r="A572" s="8">
        <v>568</v>
      </c>
      <c r="B572" s="13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1</v>
      </c>
      <c r="G572" s="6">
        <v>0</v>
      </c>
      <c r="H572" s="6">
        <v>1</v>
      </c>
      <c r="I572" s="6">
        <v>0</v>
      </c>
      <c r="J572" s="6">
        <f t="shared" si="24"/>
        <v>2</v>
      </c>
      <c r="K572" s="10">
        <v>17545</v>
      </c>
      <c r="L572" s="57" t="s">
        <v>1109</v>
      </c>
      <c r="M572" s="7">
        <f t="shared" si="25"/>
        <v>11.39925904816187</v>
      </c>
      <c r="N572" s="6" t="str">
        <f t="shared" si="26"/>
        <v>Baixa</v>
      </c>
      <c r="O572" s="75"/>
      <c r="P572" s="75"/>
      <c r="Q572" s="75"/>
      <c r="R572" s="16"/>
      <c r="S572" s="56"/>
      <c r="T572" s="72"/>
      <c r="U572" s="16"/>
      <c r="V572" s="16"/>
      <c r="W572" s="16"/>
      <c r="X572" s="72"/>
    </row>
    <row r="573" spans="1:24" ht="15.75" x14ac:dyDescent="0.25">
      <c r="A573" s="8">
        <v>569</v>
      </c>
      <c r="B573" s="13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1</v>
      </c>
      <c r="G573" s="6">
        <v>0</v>
      </c>
      <c r="H573" s="6">
        <v>0</v>
      </c>
      <c r="I573" s="6">
        <v>0</v>
      </c>
      <c r="J573" s="6">
        <f t="shared" si="24"/>
        <v>1</v>
      </c>
      <c r="K573" s="10">
        <v>24319</v>
      </c>
      <c r="L573" s="57" t="s">
        <v>1109</v>
      </c>
      <c r="M573" s="7">
        <f t="shared" si="25"/>
        <v>4.1120111846704219</v>
      </c>
      <c r="N573" s="6" t="str">
        <f t="shared" si="26"/>
        <v>Baixa</v>
      </c>
      <c r="R573" s="16"/>
      <c r="S573" s="56"/>
      <c r="T573" s="72"/>
      <c r="U573" s="16"/>
      <c r="V573" s="16"/>
      <c r="W573" s="16"/>
      <c r="X573" s="72"/>
    </row>
    <row r="574" spans="1:24" ht="15.75" x14ac:dyDescent="0.25">
      <c r="A574" s="8">
        <v>570</v>
      </c>
      <c r="B574" s="13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6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O574" s="73"/>
      <c r="P574" s="73"/>
      <c r="Q574" s="73"/>
      <c r="R574" s="16"/>
      <c r="S574" s="56"/>
      <c r="T574" s="72"/>
      <c r="U574" s="16"/>
      <c r="V574" s="16"/>
      <c r="W574" s="16"/>
      <c r="X574" s="72"/>
    </row>
    <row r="575" spans="1:24" ht="15.75" x14ac:dyDescent="0.25">
      <c r="A575" s="8">
        <v>571</v>
      </c>
      <c r="B575" s="13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6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O575" s="72"/>
      <c r="P575" s="72"/>
      <c r="Q575" s="72"/>
      <c r="R575" s="16"/>
      <c r="S575" s="56"/>
      <c r="T575" s="72"/>
      <c r="U575" s="16"/>
      <c r="V575" s="16"/>
      <c r="W575" s="16"/>
      <c r="X575" s="72"/>
    </row>
    <row r="576" spans="1:24" ht="15.75" x14ac:dyDescent="0.25">
      <c r="A576" s="8">
        <v>572</v>
      </c>
      <c r="B576" s="13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6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O576" s="73"/>
      <c r="P576" s="73"/>
      <c r="Q576" s="73"/>
      <c r="R576" s="16"/>
      <c r="S576" s="56"/>
      <c r="T576" s="72"/>
      <c r="U576" s="16"/>
      <c r="V576" s="16"/>
      <c r="W576" s="16"/>
      <c r="X576" s="72"/>
    </row>
    <row r="577" spans="1:24" ht="15.75" x14ac:dyDescent="0.25">
      <c r="A577" s="8">
        <v>573</v>
      </c>
      <c r="B577" s="13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6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O577" s="75"/>
      <c r="P577" s="75"/>
      <c r="Q577" s="75"/>
      <c r="R577" s="16"/>
      <c r="S577" s="56"/>
      <c r="T577" s="72"/>
      <c r="U577" s="16"/>
      <c r="V577" s="16"/>
      <c r="W577" s="16"/>
      <c r="X577" s="72"/>
    </row>
    <row r="578" spans="1:24" ht="15.75" x14ac:dyDescent="0.25">
      <c r="A578" s="8">
        <v>574</v>
      </c>
      <c r="B578" s="13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0</v>
      </c>
      <c r="G578" s="6">
        <v>0</v>
      </c>
      <c r="H578" s="6">
        <v>0</v>
      </c>
      <c r="I578" s="6">
        <v>2</v>
      </c>
      <c r="J578" s="6">
        <f t="shared" si="24"/>
        <v>2</v>
      </c>
      <c r="K578" s="10">
        <v>11246</v>
      </c>
      <c r="L578" s="57" t="s">
        <v>1109</v>
      </c>
      <c r="M578" s="7">
        <f t="shared" si="25"/>
        <v>17.784101013693757</v>
      </c>
      <c r="N578" s="6" t="str">
        <f t="shared" si="26"/>
        <v>Baixa</v>
      </c>
      <c r="O578" s="55"/>
      <c r="P578" s="55"/>
      <c r="Q578" s="55"/>
      <c r="R578" s="16"/>
      <c r="S578" s="56"/>
      <c r="T578" s="72"/>
      <c r="U578" s="16"/>
      <c r="V578" s="16"/>
      <c r="W578" s="16"/>
      <c r="X578" s="72"/>
    </row>
    <row r="579" spans="1:24" ht="15.75" x14ac:dyDescent="0.25">
      <c r="A579" s="8">
        <v>575</v>
      </c>
      <c r="B579" s="13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6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O579" s="72"/>
      <c r="P579" s="72"/>
      <c r="Q579" s="72"/>
      <c r="R579" s="16"/>
      <c r="S579" s="56"/>
      <c r="T579" s="72"/>
      <c r="U579" s="16"/>
      <c r="V579" s="16"/>
      <c r="W579" s="16"/>
      <c r="X579" s="72"/>
    </row>
    <row r="580" spans="1:24" ht="15.75" x14ac:dyDescent="0.25">
      <c r="A580" s="8">
        <v>576</v>
      </c>
      <c r="B580" s="13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6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O580" s="75"/>
      <c r="P580" s="75"/>
      <c r="Q580" s="75"/>
      <c r="R580" s="16"/>
      <c r="S580" s="56"/>
      <c r="T580" s="72"/>
      <c r="U580" s="16"/>
      <c r="V580" s="16"/>
      <c r="W580" s="16"/>
      <c r="X580" s="72"/>
    </row>
    <row r="581" spans="1:24" ht="15.75" x14ac:dyDescent="0.25">
      <c r="A581" s="8">
        <v>577</v>
      </c>
      <c r="B581" s="13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10</v>
      </c>
      <c r="G581" s="6">
        <v>6</v>
      </c>
      <c r="H581" s="6">
        <v>1</v>
      </c>
      <c r="I581" s="6">
        <v>1</v>
      </c>
      <c r="J581" s="6">
        <f t="shared" ref="J581:J644" si="27">SUM(F581:I581)</f>
        <v>18</v>
      </c>
      <c r="K581" s="10">
        <v>63789</v>
      </c>
      <c r="L581" s="57" t="s">
        <v>1110</v>
      </c>
      <c r="M581" s="7">
        <f t="shared" ref="M581:M644" si="28">(J581/K581)*100000</f>
        <v>28.218031322014767</v>
      </c>
      <c r="N581" s="6" t="str">
        <f t="shared" si="26"/>
        <v>Baixa</v>
      </c>
      <c r="O581" s="65"/>
      <c r="P581" s="65"/>
      <c r="Q581" s="65"/>
      <c r="R581" s="16"/>
      <c r="S581" s="56"/>
      <c r="T581" s="72"/>
      <c r="U581" s="16"/>
      <c r="V581" s="16"/>
      <c r="W581" s="16"/>
      <c r="X581" s="72"/>
    </row>
    <row r="582" spans="1:24" ht="15.75" x14ac:dyDescent="0.25">
      <c r="A582" s="8">
        <v>578</v>
      </c>
      <c r="B582" s="13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6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2"/>
      <c r="P582" s="72"/>
      <c r="Q582" s="72"/>
      <c r="R582" s="16"/>
      <c r="S582" s="56"/>
      <c r="T582" s="72"/>
      <c r="U582" s="16"/>
      <c r="V582" s="16"/>
      <c r="W582" s="16"/>
      <c r="X582" s="72"/>
    </row>
    <row r="583" spans="1:24" ht="15.75" x14ac:dyDescent="0.25">
      <c r="A583" s="8">
        <v>579</v>
      </c>
      <c r="B583" s="13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6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T583" s="72"/>
      <c r="U583" s="16"/>
      <c r="V583" s="16"/>
      <c r="W583" s="16"/>
      <c r="X583" s="72"/>
    </row>
    <row r="584" spans="1:24" ht="15.75" x14ac:dyDescent="0.25">
      <c r="A584" s="8">
        <v>580</v>
      </c>
      <c r="B584" s="13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6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T584" s="72"/>
      <c r="U584" s="16"/>
      <c r="V584" s="16"/>
      <c r="W584" s="16"/>
      <c r="X584" s="72"/>
    </row>
    <row r="585" spans="1:24" ht="15.75" x14ac:dyDescent="0.25">
      <c r="A585" s="8">
        <v>581</v>
      </c>
      <c r="B585" s="13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2</v>
      </c>
      <c r="G585" s="6">
        <v>4</v>
      </c>
      <c r="H585" s="6">
        <v>3</v>
      </c>
      <c r="I585" s="6">
        <v>0</v>
      </c>
      <c r="J585" s="6">
        <f t="shared" si="27"/>
        <v>9</v>
      </c>
      <c r="K585" s="10">
        <v>11249</v>
      </c>
      <c r="L585" s="57" t="s">
        <v>1109</v>
      </c>
      <c r="M585" s="7">
        <f t="shared" si="28"/>
        <v>80.007111743266066</v>
      </c>
      <c r="N585" s="6" t="str">
        <f t="shared" si="29"/>
        <v>Baixa</v>
      </c>
      <c r="O585" s="9"/>
      <c r="P585" s="9"/>
      <c r="Q585" s="9"/>
      <c r="R585" s="16"/>
      <c r="S585" s="56"/>
      <c r="T585" s="72"/>
      <c r="U585" s="16"/>
      <c r="V585" s="16"/>
      <c r="W585" s="16"/>
      <c r="X585" s="72"/>
    </row>
    <row r="586" spans="1:24" ht="15.75" x14ac:dyDescent="0.25">
      <c r="A586" s="8">
        <v>582</v>
      </c>
      <c r="B586" s="13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6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O586" s="44"/>
      <c r="P586" s="44"/>
      <c r="Q586" s="44"/>
      <c r="R586" s="16"/>
      <c r="S586" s="56"/>
      <c r="T586" s="72"/>
      <c r="U586" s="16"/>
      <c r="V586" s="16"/>
      <c r="W586" s="16"/>
      <c r="X586" s="72"/>
    </row>
    <row r="587" spans="1:24" ht="15.75" x14ac:dyDescent="0.25">
      <c r="A587" s="8">
        <v>583</v>
      </c>
      <c r="B587" s="13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3</v>
      </c>
      <c r="G587" s="6">
        <v>1</v>
      </c>
      <c r="H587" s="6">
        <v>2</v>
      </c>
      <c r="I587" s="6">
        <v>0</v>
      </c>
      <c r="J587" s="6">
        <f t="shared" si="27"/>
        <v>6</v>
      </c>
      <c r="K587" s="10">
        <v>21291</v>
      </c>
      <c r="L587" s="57" t="s">
        <v>1109</v>
      </c>
      <c r="M587" s="7">
        <f t="shared" si="28"/>
        <v>28.18092151613358</v>
      </c>
      <c r="N587" s="6" t="str">
        <f t="shared" si="29"/>
        <v>Baixa</v>
      </c>
      <c r="O587" s="72"/>
      <c r="P587" s="72"/>
      <c r="Q587" s="72"/>
      <c r="R587" s="16"/>
      <c r="S587" s="56"/>
      <c r="T587" s="72"/>
      <c r="U587" s="16"/>
      <c r="V587" s="16"/>
      <c r="W587" s="16"/>
      <c r="X587" s="72"/>
    </row>
    <row r="588" spans="1:24" ht="15.75" x14ac:dyDescent="0.25">
      <c r="A588" s="8">
        <v>584</v>
      </c>
      <c r="B588" s="13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6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O588" s="55"/>
      <c r="P588" s="55"/>
      <c r="Q588" s="55"/>
      <c r="R588" s="16"/>
      <c r="S588" s="56"/>
      <c r="T588" s="72"/>
      <c r="U588" s="16"/>
      <c r="V588" s="16"/>
      <c r="W588" s="16"/>
      <c r="X588" s="72"/>
    </row>
    <row r="589" spans="1:24" ht="15.75" x14ac:dyDescent="0.25">
      <c r="A589" s="8">
        <v>585</v>
      </c>
      <c r="B589" s="13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6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O589" s="58"/>
      <c r="P589" s="58"/>
      <c r="Q589" s="58"/>
      <c r="R589" s="16"/>
      <c r="S589" s="56"/>
      <c r="T589" s="72"/>
      <c r="U589" s="16"/>
      <c r="V589" s="16"/>
      <c r="W589" s="16"/>
      <c r="X589" s="72"/>
    </row>
    <row r="590" spans="1:24" ht="15.75" x14ac:dyDescent="0.25">
      <c r="A590" s="8">
        <v>586</v>
      </c>
      <c r="B590" s="13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1</v>
      </c>
      <c r="I590" s="6">
        <v>1</v>
      </c>
      <c r="J590" s="6">
        <f t="shared" si="27"/>
        <v>2</v>
      </c>
      <c r="K590" s="10">
        <v>2763</v>
      </c>
      <c r="L590" s="57" t="s">
        <v>1109</v>
      </c>
      <c r="M590" s="7">
        <f t="shared" si="28"/>
        <v>72.385088671733627</v>
      </c>
      <c r="N590" s="6" t="str">
        <f t="shared" si="29"/>
        <v>Baixa</v>
      </c>
      <c r="O590" s="63"/>
      <c r="P590" s="63"/>
      <c r="Q590" s="63"/>
      <c r="R590" s="16"/>
      <c r="S590" s="56"/>
      <c r="T590" s="72"/>
      <c r="U590" s="16"/>
      <c r="V590" s="16"/>
      <c r="W590" s="16"/>
      <c r="X590" s="72"/>
    </row>
    <row r="591" spans="1:24" ht="15.75" x14ac:dyDescent="0.25">
      <c r="A591" s="8">
        <v>587</v>
      </c>
      <c r="B591" s="13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1</v>
      </c>
      <c r="G591" s="6">
        <v>0</v>
      </c>
      <c r="H591" s="6">
        <v>1</v>
      </c>
      <c r="I591" s="6">
        <v>0</v>
      </c>
      <c r="J591" s="6">
        <f t="shared" si="27"/>
        <v>2</v>
      </c>
      <c r="K591" s="10">
        <v>8426</v>
      </c>
      <c r="L591" s="57" t="s">
        <v>1109</v>
      </c>
      <c r="M591" s="7">
        <f t="shared" si="28"/>
        <v>23.736055067647758</v>
      </c>
      <c r="N591" s="6" t="str">
        <f t="shared" si="29"/>
        <v>Baixa</v>
      </c>
      <c r="O591" s="72"/>
      <c r="P591" s="72"/>
      <c r="Q591" s="72"/>
      <c r="R591" s="16"/>
      <c r="S591" s="56"/>
      <c r="T591" s="72"/>
      <c r="U591" s="16"/>
      <c r="V591" s="16"/>
      <c r="W591" s="16"/>
      <c r="X591" s="72"/>
    </row>
    <row r="592" spans="1:24" ht="15.75" x14ac:dyDescent="0.25">
      <c r="A592" s="8">
        <v>588</v>
      </c>
      <c r="B592" s="13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6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O592" s="73"/>
      <c r="P592" s="73"/>
      <c r="Q592" s="73"/>
      <c r="R592" s="16"/>
      <c r="S592" s="56"/>
      <c r="T592" s="72"/>
      <c r="U592" s="16"/>
      <c r="V592" s="16"/>
      <c r="W592" s="16"/>
      <c r="X592" s="72"/>
    </row>
    <row r="593" spans="1:24" ht="15.75" x14ac:dyDescent="0.25">
      <c r="A593" s="8">
        <v>589</v>
      </c>
      <c r="B593" s="13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1</v>
      </c>
      <c r="I593" s="6">
        <v>0</v>
      </c>
      <c r="J593" s="6">
        <f t="shared" si="27"/>
        <v>1</v>
      </c>
      <c r="K593" s="10">
        <v>4528</v>
      </c>
      <c r="L593" s="57" t="s">
        <v>1109</v>
      </c>
      <c r="M593" s="7">
        <f t="shared" si="28"/>
        <v>22.084805653710248</v>
      </c>
      <c r="N593" s="6" t="str">
        <f t="shared" si="29"/>
        <v>Baixa</v>
      </c>
      <c r="O593" s="63"/>
      <c r="P593" s="63"/>
      <c r="Q593" s="63"/>
      <c r="R593" s="16"/>
      <c r="S593" s="56"/>
      <c r="T593" s="72"/>
      <c r="U593" s="16"/>
      <c r="V593" s="16"/>
      <c r="W593" s="16"/>
      <c r="X593" s="72"/>
    </row>
    <row r="594" spans="1:24" ht="15.75" x14ac:dyDescent="0.25">
      <c r="A594" s="8">
        <v>590</v>
      </c>
      <c r="B594" s="13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6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O594" s="75"/>
      <c r="P594" s="75"/>
      <c r="Q594" s="75"/>
      <c r="R594" s="16"/>
      <c r="S594" s="56"/>
      <c r="T594" s="72"/>
      <c r="U594" s="16"/>
      <c r="V594" s="16"/>
      <c r="W594" s="16"/>
      <c r="X594" s="72"/>
    </row>
    <row r="595" spans="1:24" ht="15.75" x14ac:dyDescent="0.25">
      <c r="A595" s="8">
        <v>591</v>
      </c>
      <c r="B595" s="13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2</v>
      </c>
      <c r="G595" s="6">
        <v>0</v>
      </c>
      <c r="H595" s="6">
        <v>1</v>
      </c>
      <c r="I595" s="6">
        <v>1</v>
      </c>
      <c r="J595" s="6">
        <f t="shared" si="27"/>
        <v>4</v>
      </c>
      <c r="K595" s="10">
        <v>8631</v>
      </c>
      <c r="L595" s="57" t="s">
        <v>1109</v>
      </c>
      <c r="M595" s="7">
        <f t="shared" si="28"/>
        <v>46.34457189201715</v>
      </c>
      <c r="N595" s="6" t="str">
        <f t="shared" si="29"/>
        <v>Baixa</v>
      </c>
      <c r="O595" s="9"/>
      <c r="P595" s="9"/>
      <c r="Q595" s="9"/>
      <c r="R595" s="16"/>
      <c r="S595" s="56"/>
      <c r="T595" s="72"/>
      <c r="U595" s="16"/>
      <c r="V595" s="16"/>
      <c r="W595" s="16"/>
      <c r="X595" s="72"/>
    </row>
    <row r="596" spans="1:24" ht="15.75" x14ac:dyDescent="0.25">
      <c r="A596" s="8">
        <v>592</v>
      </c>
      <c r="B596" s="13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2</v>
      </c>
      <c r="H596" s="6">
        <v>2</v>
      </c>
      <c r="I596" s="6">
        <v>1</v>
      </c>
      <c r="J596" s="6">
        <f t="shared" si="27"/>
        <v>5</v>
      </c>
      <c r="K596" s="10">
        <v>4894</v>
      </c>
      <c r="L596" s="57" t="s">
        <v>1109</v>
      </c>
      <c r="M596" s="7">
        <f t="shared" si="28"/>
        <v>102.1659174499387</v>
      </c>
      <c r="N596" s="6" t="str">
        <f t="shared" si="29"/>
        <v>Média</v>
      </c>
      <c r="O596" s="9"/>
      <c r="P596" s="9"/>
      <c r="Q596" s="9"/>
      <c r="R596" s="16"/>
      <c r="S596" s="56"/>
      <c r="T596" s="72"/>
      <c r="U596" s="16"/>
      <c r="V596" s="16"/>
      <c r="W596" s="16"/>
      <c r="X596" s="72"/>
    </row>
    <row r="597" spans="1:24" ht="15.75" x14ac:dyDescent="0.25">
      <c r="A597" s="8">
        <v>593</v>
      </c>
      <c r="B597" s="13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6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O597" s="72"/>
      <c r="P597" s="72"/>
      <c r="Q597" s="72"/>
      <c r="R597" s="16"/>
      <c r="S597" s="56"/>
      <c r="T597" s="72"/>
      <c r="U597" s="16"/>
      <c r="V597" s="16"/>
      <c r="W597" s="16"/>
      <c r="X597" s="72"/>
    </row>
    <row r="598" spans="1:24" ht="15.75" x14ac:dyDescent="0.25">
      <c r="A598" s="8">
        <v>594</v>
      </c>
      <c r="B598" s="13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1</v>
      </c>
      <c r="H598" s="6">
        <v>0</v>
      </c>
      <c r="I598" s="6">
        <v>0</v>
      </c>
      <c r="J598" s="6">
        <f t="shared" si="27"/>
        <v>1</v>
      </c>
      <c r="K598" s="10">
        <v>6421</v>
      </c>
      <c r="L598" s="57" t="s">
        <v>1109</v>
      </c>
      <c r="M598" s="7">
        <f t="shared" si="28"/>
        <v>15.573898146706121</v>
      </c>
      <c r="N598" s="6" t="str">
        <f t="shared" si="29"/>
        <v>Baixa</v>
      </c>
      <c r="O598" s="59"/>
      <c r="P598" s="59"/>
      <c r="Q598" s="59"/>
      <c r="R598" s="16"/>
      <c r="S598" s="56"/>
      <c r="T598" s="72"/>
      <c r="U598" s="16"/>
      <c r="V598" s="16"/>
      <c r="W598" s="16"/>
      <c r="X598" s="72"/>
    </row>
    <row r="599" spans="1:24" ht="15.75" x14ac:dyDescent="0.25">
      <c r="A599" s="8">
        <v>595</v>
      </c>
      <c r="B599" s="13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3</v>
      </c>
      <c r="G599" s="6">
        <v>2</v>
      </c>
      <c r="H599" s="6">
        <v>0</v>
      </c>
      <c r="I599" s="6">
        <v>1</v>
      </c>
      <c r="J599" s="6">
        <f t="shared" si="27"/>
        <v>6</v>
      </c>
      <c r="K599" s="10">
        <v>6044</v>
      </c>
      <c r="L599" s="57" t="s">
        <v>1109</v>
      </c>
      <c r="M599" s="7">
        <f t="shared" si="28"/>
        <v>99.27200529450694</v>
      </c>
      <c r="N599" s="6" t="str">
        <f t="shared" si="29"/>
        <v>Baixa</v>
      </c>
      <c r="O599" s="9"/>
      <c r="P599" s="9"/>
      <c r="Q599" s="9"/>
      <c r="R599" s="16"/>
      <c r="S599" s="56"/>
      <c r="T599" s="72"/>
      <c r="U599" s="16"/>
      <c r="V599" s="16"/>
      <c r="W599" s="16"/>
      <c r="X599" s="72"/>
    </row>
    <row r="600" spans="1:24" ht="15.75" x14ac:dyDescent="0.25">
      <c r="A600" s="8">
        <v>596</v>
      </c>
      <c r="B600" s="13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6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T600" s="72"/>
      <c r="U600" s="16"/>
      <c r="V600" s="16"/>
      <c r="W600" s="16"/>
      <c r="X600" s="72"/>
    </row>
    <row r="601" spans="1:24" ht="15.75" x14ac:dyDescent="0.25">
      <c r="A601" s="8">
        <v>597</v>
      </c>
      <c r="B601" s="13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6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O601" s="55"/>
      <c r="P601" s="55"/>
      <c r="Q601" s="55"/>
      <c r="R601" s="16"/>
      <c r="S601" s="56"/>
      <c r="T601" s="72"/>
      <c r="U601" s="16"/>
      <c r="V601" s="16"/>
      <c r="W601" s="16"/>
      <c r="X601" s="72"/>
    </row>
    <row r="602" spans="1:24" ht="15.75" x14ac:dyDescent="0.25">
      <c r="A602" s="8">
        <v>598</v>
      </c>
      <c r="B602" s="13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6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O602" s="44"/>
      <c r="P602" s="44"/>
      <c r="Q602" s="44"/>
      <c r="R602" s="16"/>
      <c r="S602" s="56"/>
      <c r="T602" s="72"/>
      <c r="U602" s="16"/>
      <c r="V602" s="16"/>
      <c r="W602" s="16"/>
      <c r="X602" s="72"/>
    </row>
    <row r="603" spans="1:24" ht="15.75" x14ac:dyDescent="0.25">
      <c r="A603" s="8">
        <v>599</v>
      </c>
      <c r="B603" s="13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6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O603" s="75"/>
      <c r="P603" s="75"/>
      <c r="Q603" s="75"/>
      <c r="R603" s="16"/>
      <c r="S603" s="56"/>
      <c r="T603" s="72"/>
      <c r="U603" s="16"/>
      <c r="V603" s="16"/>
      <c r="W603" s="16"/>
      <c r="X603" s="72"/>
    </row>
    <row r="604" spans="1:24" ht="15.75" x14ac:dyDescent="0.25">
      <c r="A604" s="8">
        <v>600</v>
      </c>
      <c r="B604" s="13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6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O604" s="55"/>
      <c r="P604" s="55"/>
      <c r="Q604" s="55"/>
      <c r="R604" s="16"/>
      <c r="S604" s="56"/>
      <c r="T604" s="72"/>
      <c r="U604" s="16"/>
      <c r="V604" s="16"/>
      <c r="W604" s="16"/>
      <c r="X604" s="72"/>
    </row>
    <row r="605" spans="1:24" ht="15.75" x14ac:dyDescent="0.25">
      <c r="A605" s="8">
        <v>601</v>
      </c>
      <c r="B605" s="13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4</v>
      </c>
      <c r="G605" s="6">
        <v>2</v>
      </c>
      <c r="H605" s="6">
        <v>1</v>
      </c>
      <c r="I605" s="6">
        <v>3</v>
      </c>
      <c r="J605" s="6">
        <f t="shared" si="27"/>
        <v>10</v>
      </c>
      <c r="K605" s="10">
        <v>10816</v>
      </c>
      <c r="L605" s="57" t="s">
        <v>1109</v>
      </c>
      <c r="M605" s="7">
        <f t="shared" si="28"/>
        <v>92.455621301775139</v>
      </c>
      <c r="N605" s="6" t="str">
        <f t="shared" si="29"/>
        <v>Baixa</v>
      </c>
      <c r="O605" s="9"/>
      <c r="P605" s="9"/>
      <c r="Q605" s="9"/>
      <c r="R605" s="16"/>
      <c r="S605" s="56"/>
      <c r="T605" s="72"/>
      <c r="U605" s="16"/>
      <c r="V605" s="16"/>
      <c r="W605" s="16"/>
      <c r="X605" s="72"/>
    </row>
    <row r="606" spans="1:24" ht="15.75" x14ac:dyDescent="0.25">
      <c r="A606" s="8">
        <v>602</v>
      </c>
      <c r="B606" s="13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1</v>
      </c>
      <c r="G606" s="6">
        <v>0</v>
      </c>
      <c r="H606" s="6">
        <v>0</v>
      </c>
      <c r="I606" s="6">
        <v>2</v>
      </c>
      <c r="J606" s="6">
        <f t="shared" si="27"/>
        <v>3</v>
      </c>
      <c r="K606" s="10">
        <v>27755</v>
      </c>
      <c r="L606" s="57" t="s">
        <v>1110</v>
      </c>
      <c r="M606" s="7">
        <f t="shared" si="28"/>
        <v>10.808863267879662</v>
      </c>
      <c r="N606" s="6" t="str">
        <f t="shared" si="29"/>
        <v>Baixa</v>
      </c>
      <c r="R606" s="16"/>
      <c r="S606" s="56"/>
      <c r="T606" s="72"/>
      <c r="U606" s="16"/>
      <c r="V606" s="16"/>
      <c r="W606" s="16"/>
      <c r="X606" s="72"/>
    </row>
    <row r="607" spans="1:24" ht="15.75" x14ac:dyDescent="0.25">
      <c r="A607" s="8">
        <v>603</v>
      </c>
      <c r="B607" s="13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19</v>
      </c>
      <c r="G607" s="6">
        <v>8</v>
      </c>
      <c r="H607" s="6">
        <v>8</v>
      </c>
      <c r="I607" s="6">
        <v>6</v>
      </c>
      <c r="J607" s="6">
        <f t="shared" si="27"/>
        <v>41</v>
      </c>
      <c r="K607" s="10">
        <v>34456</v>
      </c>
      <c r="L607" s="57" t="s">
        <v>1110</v>
      </c>
      <c r="M607" s="7">
        <f t="shared" si="28"/>
        <v>118.99233805433016</v>
      </c>
      <c r="N607" s="6" t="str">
        <f t="shared" si="29"/>
        <v>Média</v>
      </c>
      <c r="O607" s="61"/>
      <c r="P607" s="61"/>
      <c r="Q607" s="61"/>
      <c r="R607" s="16"/>
      <c r="S607" s="56"/>
      <c r="T607" s="72"/>
      <c r="U607" s="16"/>
      <c r="V607" s="16"/>
      <c r="W607" s="16"/>
      <c r="X607" s="72"/>
    </row>
    <row r="608" spans="1:24" ht="15.75" x14ac:dyDescent="0.25">
      <c r="A608" s="8">
        <v>604</v>
      </c>
      <c r="B608" s="13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3</v>
      </c>
      <c r="G608" s="6">
        <v>4</v>
      </c>
      <c r="H608" s="6">
        <v>0</v>
      </c>
      <c r="I608" s="6">
        <v>0</v>
      </c>
      <c r="J608" s="6">
        <f t="shared" si="27"/>
        <v>7</v>
      </c>
      <c r="K608" s="10">
        <v>11968</v>
      </c>
      <c r="L608" s="57" t="s">
        <v>1109</v>
      </c>
      <c r="M608" s="7">
        <f t="shared" si="28"/>
        <v>58.48930481283422</v>
      </c>
      <c r="N608" s="6" t="str">
        <f t="shared" si="29"/>
        <v>Baixa</v>
      </c>
      <c r="O608" s="60"/>
      <c r="P608" s="60"/>
      <c r="Q608" s="60"/>
      <c r="R608" s="16"/>
      <c r="S608" s="56"/>
      <c r="T608" s="72"/>
      <c r="U608" s="16"/>
      <c r="V608" s="16"/>
      <c r="W608" s="16"/>
      <c r="X608" s="72"/>
    </row>
    <row r="609" spans="1:24" ht="15.75" x14ac:dyDescent="0.25">
      <c r="A609" s="8">
        <v>605</v>
      </c>
      <c r="B609" s="13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1</v>
      </c>
      <c r="G609" s="6">
        <v>0</v>
      </c>
      <c r="H609" s="6">
        <v>0</v>
      </c>
      <c r="I609" s="6">
        <v>0</v>
      </c>
      <c r="J609" s="6">
        <f t="shared" si="27"/>
        <v>1</v>
      </c>
      <c r="K609" s="10">
        <v>16734</v>
      </c>
      <c r="L609" s="57" t="s">
        <v>1109</v>
      </c>
      <c r="M609" s="7">
        <f t="shared" si="28"/>
        <v>5.9758575355563526</v>
      </c>
      <c r="N609" s="6" t="str">
        <f t="shared" si="29"/>
        <v>Baixa</v>
      </c>
      <c r="O609" s="75"/>
      <c r="P609" s="75"/>
      <c r="Q609" s="75"/>
      <c r="R609" s="16"/>
      <c r="S609" s="56"/>
      <c r="T609" s="72"/>
      <c r="U609" s="16"/>
      <c r="V609" s="16"/>
      <c r="W609" s="16"/>
      <c r="X609" s="72"/>
    </row>
    <row r="610" spans="1:24" ht="15.75" x14ac:dyDescent="0.25">
      <c r="A610" s="8">
        <v>606</v>
      </c>
      <c r="B610" s="13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6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O610" s="64"/>
      <c r="P610" s="64"/>
      <c r="Q610" s="64"/>
      <c r="R610" s="16"/>
      <c r="S610" s="56"/>
      <c r="T610" s="72"/>
      <c r="U610" s="16"/>
      <c r="V610" s="16"/>
      <c r="W610" s="16"/>
      <c r="X610" s="72"/>
    </row>
    <row r="611" spans="1:24" ht="15.75" x14ac:dyDescent="0.25">
      <c r="A611" s="8">
        <v>607</v>
      </c>
      <c r="B611" s="13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1</v>
      </c>
      <c r="J611" s="6">
        <f t="shared" si="27"/>
        <v>1</v>
      </c>
      <c r="K611" s="10">
        <v>8508</v>
      </c>
      <c r="L611" s="57" t="s">
        <v>1109</v>
      </c>
      <c r="M611" s="7">
        <f t="shared" si="28"/>
        <v>11.753643629525152</v>
      </c>
      <c r="N611" s="6" t="str">
        <f t="shared" si="29"/>
        <v>Baixa</v>
      </c>
      <c r="O611" s="55"/>
      <c r="P611" s="55"/>
      <c r="Q611" s="55"/>
      <c r="R611" s="16"/>
      <c r="S611" s="56"/>
      <c r="T611" s="72"/>
      <c r="U611" s="16"/>
      <c r="V611" s="16"/>
      <c r="W611" s="16"/>
      <c r="X611" s="72"/>
    </row>
    <row r="612" spans="1:24" ht="15.75" x14ac:dyDescent="0.25">
      <c r="A612" s="8">
        <v>608</v>
      </c>
      <c r="B612" s="13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2</v>
      </c>
      <c r="G612" s="6">
        <v>4</v>
      </c>
      <c r="H612" s="6">
        <v>1</v>
      </c>
      <c r="I612" s="6">
        <v>0</v>
      </c>
      <c r="J612" s="6">
        <f t="shared" si="27"/>
        <v>7</v>
      </c>
      <c r="K612" s="10">
        <v>31583</v>
      </c>
      <c r="L612" s="57" t="s">
        <v>1110</v>
      </c>
      <c r="M612" s="7">
        <f t="shared" si="28"/>
        <v>22.163822309470284</v>
      </c>
      <c r="N612" s="6" t="str">
        <f t="shared" si="29"/>
        <v>Baixa</v>
      </c>
      <c r="O612" s="64"/>
      <c r="P612" s="64"/>
      <c r="Q612" s="64"/>
      <c r="R612" s="16"/>
      <c r="S612" s="56"/>
      <c r="T612" s="72"/>
      <c r="U612" s="16"/>
      <c r="V612" s="16"/>
      <c r="W612" s="16"/>
      <c r="X612" s="72"/>
    </row>
    <row r="613" spans="1:24" ht="15.75" x14ac:dyDescent="0.25">
      <c r="A613" s="8">
        <v>609</v>
      </c>
      <c r="B613" s="13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5</v>
      </c>
      <c r="G613" s="6">
        <v>3</v>
      </c>
      <c r="H613" s="6">
        <v>3</v>
      </c>
      <c r="I613" s="6">
        <v>1</v>
      </c>
      <c r="J613" s="6">
        <f t="shared" si="27"/>
        <v>12</v>
      </c>
      <c r="K613" s="10">
        <v>59605</v>
      </c>
      <c r="L613" s="57" t="s">
        <v>1110</v>
      </c>
      <c r="M613" s="7">
        <f t="shared" si="28"/>
        <v>20.132539216508683</v>
      </c>
      <c r="N613" s="6" t="str">
        <f t="shared" si="29"/>
        <v>Baixa</v>
      </c>
      <c r="O613" s="61"/>
      <c r="P613" s="61"/>
      <c r="Q613" s="61"/>
      <c r="R613" s="16"/>
      <c r="S613" s="56"/>
      <c r="T613" s="72"/>
      <c r="U613" s="16"/>
      <c r="V613" s="16"/>
      <c r="W613" s="16"/>
      <c r="X613" s="72"/>
    </row>
    <row r="614" spans="1:24" ht="15.75" x14ac:dyDescent="0.25">
      <c r="A614" s="8">
        <v>610</v>
      </c>
      <c r="B614" s="13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6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T614" s="72"/>
      <c r="U614" s="16"/>
      <c r="V614" s="16"/>
      <c r="W614" s="16"/>
      <c r="X614" s="72"/>
    </row>
    <row r="615" spans="1:24" ht="15.75" x14ac:dyDescent="0.25">
      <c r="A615" s="8">
        <v>611</v>
      </c>
      <c r="B615" s="13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17</v>
      </c>
      <c r="G615" s="6">
        <v>6</v>
      </c>
      <c r="H615" s="6">
        <v>7</v>
      </c>
      <c r="I615" s="6">
        <v>6</v>
      </c>
      <c r="J615" s="6">
        <f t="shared" si="27"/>
        <v>36</v>
      </c>
      <c r="K615" s="10">
        <v>12061</v>
      </c>
      <c r="L615" s="57" t="s">
        <v>1109</v>
      </c>
      <c r="M615" s="7">
        <f t="shared" si="28"/>
        <v>298.48271287621259</v>
      </c>
      <c r="N615" s="6" t="str">
        <f t="shared" si="29"/>
        <v>Média</v>
      </c>
      <c r="O615" s="54"/>
      <c r="P615" s="54"/>
      <c r="Q615" s="54"/>
      <c r="R615" s="16"/>
      <c r="S615" s="56"/>
      <c r="T615" s="72"/>
      <c r="U615" s="16"/>
      <c r="V615" s="16"/>
      <c r="W615" s="16"/>
      <c r="X615" s="72"/>
    </row>
    <row r="616" spans="1:24" ht="15.75" x14ac:dyDescent="0.25">
      <c r="A616" s="8">
        <v>612</v>
      </c>
      <c r="B616" s="13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22</v>
      </c>
      <c r="G616" s="6">
        <v>32</v>
      </c>
      <c r="H616" s="6">
        <v>22</v>
      </c>
      <c r="I616" s="6">
        <v>7</v>
      </c>
      <c r="J616" s="6">
        <f t="shared" si="27"/>
        <v>83</v>
      </c>
      <c r="K616" s="10">
        <v>37950</v>
      </c>
      <c r="L616" s="57" t="s">
        <v>1110</v>
      </c>
      <c r="M616" s="7">
        <f t="shared" si="28"/>
        <v>218.70882740447956</v>
      </c>
      <c r="N616" s="6" t="str">
        <f t="shared" si="29"/>
        <v>Média</v>
      </c>
      <c r="O616" s="65"/>
      <c r="P616" s="65"/>
      <c r="Q616" s="65"/>
      <c r="R616" s="16"/>
      <c r="S616" s="56"/>
      <c r="T616" s="72"/>
      <c r="U616" s="16"/>
      <c r="V616" s="16"/>
      <c r="W616" s="16"/>
      <c r="X616" s="72"/>
    </row>
    <row r="617" spans="1:24" ht="15.75" x14ac:dyDescent="0.25">
      <c r="A617" s="8">
        <v>613</v>
      </c>
      <c r="B617" s="13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1</v>
      </c>
      <c r="G617" s="6">
        <v>0</v>
      </c>
      <c r="H617" s="6">
        <v>0</v>
      </c>
      <c r="I617" s="6">
        <v>1</v>
      </c>
      <c r="J617" s="6">
        <f t="shared" si="27"/>
        <v>2</v>
      </c>
      <c r="K617" s="10">
        <v>11208</v>
      </c>
      <c r="L617" s="57" t="s">
        <v>1109</v>
      </c>
      <c r="M617" s="7">
        <f t="shared" si="28"/>
        <v>17.844396859386151</v>
      </c>
      <c r="N617" s="6" t="str">
        <f t="shared" si="29"/>
        <v>Baixa</v>
      </c>
      <c r="R617" s="16"/>
      <c r="S617" s="56"/>
      <c r="T617" s="72"/>
      <c r="U617" s="16"/>
      <c r="V617" s="16"/>
      <c r="W617" s="16"/>
      <c r="X617" s="72"/>
    </row>
    <row r="618" spans="1:24" ht="15.75" x14ac:dyDescent="0.25">
      <c r="A618" s="8">
        <v>614</v>
      </c>
      <c r="B618" s="13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8</v>
      </c>
      <c r="G618" s="6">
        <v>3</v>
      </c>
      <c r="H618" s="6">
        <v>5</v>
      </c>
      <c r="I618" s="6">
        <v>4</v>
      </c>
      <c r="J618" s="6">
        <f t="shared" si="27"/>
        <v>20</v>
      </c>
      <c r="K618" s="10">
        <v>16491</v>
      </c>
      <c r="L618" s="57" t="s">
        <v>1109</v>
      </c>
      <c r="M618" s="7">
        <f t="shared" si="28"/>
        <v>121.27827299739252</v>
      </c>
      <c r="N618" s="6" t="str">
        <f t="shared" si="29"/>
        <v>Média</v>
      </c>
      <c r="O618" s="65"/>
      <c r="P618" s="65"/>
      <c r="Q618" s="65"/>
      <c r="R618" s="16"/>
      <c r="S618" s="56"/>
      <c r="T618" s="72"/>
      <c r="U618" s="16"/>
      <c r="V618" s="16"/>
      <c r="W618" s="16"/>
      <c r="X618" s="72"/>
    </row>
    <row r="619" spans="1:24" ht="15.75" x14ac:dyDescent="0.25">
      <c r="A619" s="8">
        <v>615</v>
      </c>
      <c r="B619" s="13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1</v>
      </c>
      <c r="G619" s="6">
        <v>0</v>
      </c>
      <c r="H619" s="6">
        <v>0</v>
      </c>
      <c r="I619" s="6">
        <v>2</v>
      </c>
      <c r="J619" s="6">
        <f t="shared" si="27"/>
        <v>3</v>
      </c>
      <c r="K619" s="10">
        <v>148862</v>
      </c>
      <c r="L619" s="57" t="s">
        <v>1112</v>
      </c>
      <c r="M619" s="7">
        <f t="shared" si="28"/>
        <v>2.0152893283712432</v>
      </c>
      <c r="N619" s="6" t="str">
        <f t="shared" si="29"/>
        <v>Baixa</v>
      </c>
      <c r="O619" s="65"/>
      <c r="P619" s="65"/>
      <c r="Q619" s="65"/>
      <c r="R619" s="16"/>
      <c r="S619" s="56"/>
      <c r="T619" s="72"/>
      <c r="U619" s="16"/>
      <c r="V619" s="16"/>
      <c r="W619" s="16"/>
      <c r="X619" s="72"/>
    </row>
    <row r="620" spans="1:24" ht="15.75" x14ac:dyDescent="0.25">
      <c r="A620" s="8">
        <v>616</v>
      </c>
      <c r="B620" s="13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6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O620" s="63"/>
      <c r="P620" s="63"/>
      <c r="Q620" s="63"/>
      <c r="R620" s="16"/>
      <c r="S620" s="56"/>
      <c r="T620" s="72"/>
      <c r="U620" s="16"/>
      <c r="V620" s="16"/>
      <c r="W620" s="16"/>
      <c r="X620" s="72"/>
    </row>
    <row r="621" spans="1:24" ht="15.75" x14ac:dyDescent="0.25">
      <c r="A621" s="8">
        <v>617</v>
      </c>
      <c r="B621" s="13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1</v>
      </c>
      <c r="J621" s="6">
        <f t="shared" si="27"/>
        <v>1</v>
      </c>
      <c r="K621" s="10">
        <v>8979</v>
      </c>
      <c r="L621" s="57" t="s">
        <v>1109</v>
      </c>
      <c r="M621" s="7">
        <f t="shared" si="28"/>
        <v>11.137097672346586</v>
      </c>
      <c r="N621" s="6" t="str">
        <f t="shared" si="29"/>
        <v>Baixa</v>
      </c>
      <c r="O621" s="72"/>
      <c r="P621" s="72"/>
      <c r="Q621" s="72"/>
      <c r="R621" s="16"/>
      <c r="S621" s="56"/>
      <c r="T621" s="72"/>
      <c r="U621" s="16"/>
      <c r="V621" s="16"/>
      <c r="W621" s="16"/>
      <c r="X621" s="72"/>
    </row>
    <row r="622" spans="1:24" ht="15.75" x14ac:dyDescent="0.25">
      <c r="A622" s="8">
        <v>618</v>
      </c>
      <c r="B622" s="13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1</v>
      </c>
      <c r="G622" s="6">
        <v>0</v>
      </c>
      <c r="H622" s="6">
        <v>0</v>
      </c>
      <c r="I622" s="6">
        <v>3</v>
      </c>
      <c r="J622" s="6">
        <f t="shared" si="27"/>
        <v>4</v>
      </c>
      <c r="K622" s="10">
        <v>27688</v>
      </c>
      <c r="L622" s="57" t="s">
        <v>1110</v>
      </c>
      <c r="M622" s="7">
        <f t="shared" si="28"/>
        <v>14.44669170759896</v>
      </c>
      <c r="N622" s="6" t="str">
        <f t="shared" si="29"/>
        <v>Baixa</v>
      </c>
      <c r="O622" s="76"/>
      <c r="P622" s="76"/>
      <c r="Q622" s="76"/>
      <c r="R622" s="16"/>
      <c r="S622" s="56"/>
      <c r="T622" s="72"/>
      <c r="U622" s="16"/>
      <c r="V622" s="16"/>
      <c r="W622" s="16"/>
      <c r="X622" s="72"/>
    </row>
    <row r="623" spans="1:24" ht="15.75" x14ac:dyDescent="0.25">
      <c r="A623" s="8">
        <v>619</v>
      </c>
      <c r="B623" s="13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1</v>
      </c>
      <c r="G623" s="6">
        <v>4</v>
      </c>
      <c r="H623" s="6">
        <v>4</v>
      </c>
      <c r="I623" s="6">
        <v>6</v>
      </c>
      <c r="J623" s="6">
        <f t="shared" si="27"/>
        <v>15</v>
      </c>
      <c r="K623" s="10">
        <v>8642</v>
      </c>
      <c r="L623" s="57" t="s">
        <v>1109</v>
      </c>
      <c r="M623" s="7">
        <f t="shared" si="28"/>
        <v>173.57093265447813</v>
      </c>
      <c r="N623" s="6" t="str">
        <f t="shared" si="29"/>
        <v>Média</v>
      </c>
      <c r="O623" s="76"/>
      <c r="P623" s="76"/>
      <c r="Q623" s="76"/>
      <c r="R623" s="16"/>
      <c r="S623" s="56"/>
      <c r="T623" s="72"/>
      <c r="U623" s="16"/>
      <c r="V623" s="16"/>
      <c r="W623" s="16"/>
      <c r="X623" s="72"/>
    </row>
    <row r="624" spans="1:24" ht="15.75" x14ac:dyDescent="0.25">
      <c r="A624" s="8">
        <v>620</v>
      </c>
      <c r="B624" s="13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1</v>
      </c>
      <c r="G624" s="6">
        <v>0</v>
      </c>
      <c r="H624" s="6">
        <v>0</v>
      </c>
      <c r="I624" s="6">
        <v>0</v>
      </c>
      <c r="J624" s="6">
        <f t="shared" si="27"/>
        <v>1</v>
      </c>
      <c r="K624" s="10">
        <v>3573</v>
      </c>
      <c r="L624" s="57" t="s">
        <v>1109</v>
      </c>
      <c r="M624" s="7">
        <f t="shared" si="28"/>
        <v>27.987685418415897</v>
      </c>
      <c r="N624" s="6" t="str">
        <f t="shared" si="29"/>
        <v>Baixa</v>
      </c>
      <c r="O624" s="61"/>
      <c r="P624" s="61"/>
      <c r="Q624" s="61"/>
      <c r="R624" s="16"/>
      <c r="S624" s="56"/>
      <c r="T624" s="72"/>
      <c r="U624" s="16"/>
      <c r="V624" s="16"/>
      <c r="W624" s="16"/>
      <c r="X624" s="72"/>
    </row>
    <row r="625" spans="1:24" ht="15.75" x14ac:dyDescent="0.25">
      <c r="A625" s="8">
        <v>621</v>
      </c>
      <c r="B625" s="13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6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O625" s="55"/>
      <c r="P625" s="55"/>
      <c r="Q625" s="55"/>
      <c r="R625" s="16"/>
      <c r="S625" s="56"/>
      <c r="T625" s="72"/>
      <c r="U625" s="16"/>
      <c r="V625" s="16"/>
      <c r="W625" s="16"/>
      <c r="X625" s="72"/>
    </row>
    <row r="626" spans="1:24" ht="15.75" x14ac:dyDescent="0.25">
      <c r="A626" s="8">
        <v>622</v>
      </c>
      <c r="B626" s="13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2</v>
      </c>
      <c r="I626" s="6">
        <v>1</v>
      </c>
      <c r="J626" s="6">
        <f t="shared" si="27"/>
        <v>3</v>
      </c>
      <c r="K626" s="10">
        <v>3676</v>
      </c>
      <c r="L626" s="57" t="s">
        <v>1109</v>
      </c>
      <c r="M626" s="7">
        <f t="shared" si="28"/>
        <v>81.610446137105555</v>
      </c>
      <c r="N626" s="6" t="str">
        <f t="shared" si="29"/>
        <v>Baixa</v>
      </c>
      <c r="R626" s="16"/>
      <c r="S626" s="56"/>
      <c r="T626" s="72"/>
      <c r="U626" s="16"/>
      <c r="V626" s="16"/>
      <c r="W626" s="16"/>
      <c r="X626" s="72"/>
    </row>
    <row r="627" spans="1:24" ht="15.75" x14ac:dyDescent="0.25">
      <c r="A627" s="8">
        <v>623</v>
      </c>
      <c r="B627" s="13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6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O627" s="55"/>
      <c r="P627" s="55"/>
      <c r="Q627" s="55"/>
      <c r="R627" s="16"/>
      <c r="S627" s="56"/>
      <c r="T627" s="72"/>
      <c r="U627" s="16"/>
      <c r="V627" s="16"/>
      <c r="W627" s="16"/>
      <c r="X627" s="72"/>
    </row>
    <row r="628" spans="1:24" ht="15.75" x14ac:dyDescent="0.25">
      <c r="A628" s="8">
        <v>624</v>
      </c>
      <c r="B628" s="13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2</v>
      </c>
      <c r="G628" s="6">
        <v>1</v>
      </c>
      <c r="H628" s="6">
        <v>5</v>
      </c>
      <c r="I628" s="6">
        <v>1</v>
      </c>
      <c r="J628" s="6">
        <f t="shared" si="27"/>
        <v>9</v>
      </c>
      <c r="K628" s="10">
        <v>19377</v>
      </c>
      <c r="L628" s="57" t="s">
        <v>1109</v>
      </c>
      <c r="M628" s="7">
        <f t="shared" si="28"/>
        <v>46.446818392940081</v>
      </c>
      <c r="N628" s="6" t="str">
        <f t="shared" si="29"/>
        <v>Baixa</v>
      </c>
      <c r="O628" s="75"/>
      <c r="P628" s="75"/>
      <c r="Q628" s="75"/>
      <c r="R628" s="16"/>
      <c r="S628" s="56"/>
      <c r="T628" s="72"/>
      <c r="U628" s="16"/>
      <c r="V628" s="16"/>
      <c r="W628" s="16"/>
      <c r="X628" s="72"/>
    </row>
    <row r="629" spans="1:24" ht="15.75" x14ac:dyDescent="0.25">
      <c r="A629" s="8">
        <v>625</v>
      </c>
      <c r="B629" s="13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5</v>
      </c>
      <c r="G629" s="6">
        <v>2</v>
      </c>
      <c r="H629" s="6">
        <v>0</v>
      </c>
      <c r="I629" s="6">
        <v>0</v>
      </c>
      <c r="J629" s="6">
        <f t="shared" si="27"/>
        <v>7</v>
      </c>
      <c r="K629" s="10">
        <v>10629</v>
      </c>
      <c r="L629" s="57" t="s">
        <v>1109</v>
      </c>
      <c r="M629" s="7">
        <f t="shared" si="28"/>
        <v>65.857559507009128</v>
      </c>
      <c r="N629" s="6" t="str">
        <f t="shared" si="29"/>
        <v>Baixa</v>
      </c>
      <c r="O629" s="61"/>
      <c r="P629" s="61"/>
      <c r="Q629" s="61"/>
      <c r="R629" s="16"/>
      <c r="S629" s="56"/>
      <c r="T629" s="72"/>
      <c r="U629" s="16"/>
      <c r="V629" s="16"/>
      <c r="W629" s="16"/>
      <c r="X629" s="72"/>
    </row>
    <row r="630" spans="1:24" ht="15.75" x14ac:dyDescent="0.25">
      <c r="A630" s="8">
        <v>626</v>
      </c>
      <c r="B630" s="13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3</v>
      </c>
      <c r="G630" s="6">
        <v>2</v>
      </c>
      <c r="H630" s="6">
        <v>0</v>
      </c>
      <c r="I630" s="6">
        <v>0</v>
      </c>
      <c r="J630" s="6">
        <f t="shared" si="27"/>
        <v>5</v>
      </c>
      <c r="K630" s="10">
        <v>3542</v>
      </c>
      <c r="L630" s="57" t="s">
        <v>1109</v>
      </c>
      <c r="M630" s="7">
        <f t="shared" si="28"/>
        <v>141.1631846414455</v>
      </c>
      <c r="N630" s="6" t="str">
        <f t="shared" si="29"/>
        <v>Média</v>
      </c>
      <c r="O630" s="55"/>
      <c r="P630" s="55"/>
      <c r="Q630" s="55"/>
      <c r="R630" s="16"/>
      <c r="S630" s="56"/>
      <c r="T630" s="72"/>
      <c r="U630" s="16"/>
      <c r="V630" s="16"/>
      <c r="W630" s="16"/>
      <c r="X630" s="72"/>
    </row>
    <row r="631" spans="1:24" ht="15.75" x14ac:dyDescent="0.25">
      <c r="A631" s="8">
        <v>627</v>
      </c>
      <c r="B631" s="13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6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O631" s="44"/>
      <c r="P631" s="44"/>
      <c r="Q631" s="44"/>
      <c r="R631" s="16"/>
      <c r="S631" s="56"/>
      <c r="T631" s="72"/>
      <c r="U631" s="16"/>
      <c r="V631" s="16"/>
      <c r="W631" s="16"/>
      <c r="X631" s="72"/>
    </row>
    <row r="632" spans="1:24" ht="15.75" x14ac:dyDescent="0.25">
      <c r="A632" s="8">
        <v>628</v>
      </c>
      <c r="B632" s="13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1</v>
      </c>
      <c r="G632" s="6">
        <v>0</v>
      </c>
      <c r="H632" s="6">
        <v>1</v>
      </c>
      <c r="I632" s="6">
        <v>0</v>
      </c>
      <c r="J632" s="6">
        <f t="shared" si="27"/>
        <v>2</v>
      </c>
      <c r="K632" s="10">
        <v>16277</v>
      </c>
      <c r="L632" s="57" t="s">
        <v>1109</v>
      </c>
      <c r="M632" s="7">
        <f t="shared" si="28"/>
        <v>12.2872765251582</v>
      </c>
      <c r="N632" s="6" t="str">
        <f t="shared" si="29"/>
        <v>Baixa</v>
      </c>
      <c r="O632" s="73"/>
      <c r="P632" s="73"/>
      <c r="Q632" s="73"/>
      <c r="R632" s="16"/>
      <c r="S632" s="56"/>
      <c r="T632" s="72"/>
      <c r="U632" s="16"/>
      <c r="V632" s="16"/>
      <c r="W632" s="16"/>
      <c r="X632" s="72"/>
    </row>
    <row r="633" spans="1:24" ht="15.75" x14ac:dyDescent="0.25">
      <c r="A633" s="8">
        <v>629</v>
      </c>
      <c r="B633" s="13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2</v>
      </c>
      <c r="G633" s="6">
        <v>5</v>
      </c>
      <c r="H633" s="6">
        <v>0</v>
      </c>
      <c r="I633" s="6">
        <v>2</v>
      </c>
      <c r="J633" s="6">
        <f t="shared" si="27"/>
        <v>9</v>
      </c>
      <c r="K633" s="10">
        <v>23814</v>
      </c>
      <c r="L633" s="57" t="s">
        <v>1109</v>
      </c>
      <c r="M633" s="7">
        <f t="shared" si="28"/>
        <v>37.792894935752081</v>
      </c>
      <c r="N633" s="6" t="str">
        <f t="shared" si="29"/>
        <v>Baixa</v>
      </c>
      <c r="O633" s="63"/>
      <c r="P633" s="63"/>
      <c r="Q633" s="63"/>
      <c r="R633" s="16"/>
      <c r="S633" s="56"/>
      <c r="T633" s="72"/>
      <c r="U633" s="16"/>
      <c r="V633" s="16"/>
      <c r="W633" s="16"/>
      <c r="X633" s="72"/>
    </row>
    <row r="634" spans="1:24" ht="15.75" x14ac:dyDescent="0.25">
      <c r="A634" s="8">
        <v>630</v>
      </c>
      <c r="B634" s="13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2</v>
      </c>
      <c r="G634" s="6">
        <v>2</v>
      </c>
      <c r="H634" s="6">
        <v>3</v>
      </c>
      <c r="I634" s="6">
        <v>0</v>
      </c>
      <c r="J634" s="6">
        <f t="shared" si="27"/>
        <v>7</v>
      </c>
      <c r="K634" s="10">
        <v>10514</v>
      </c>
      <c r="L634" s="57" t="s">
        <v>1109</v>
      </c>
      <c r="M634" s="7">
        <f t="shared" si="28"/>
        <v>66.577896138482032</v>
      </c>
      <c r="N634" s="6" t="str">
        <f t="shared" si="29"/>
        <v>Baixa</v>
      </c>
      <c r="O634" s="9"/>
      <c r="P634" s="9"/>
      <c r="Q634" s="9"/>
      <c r="R634" s="16"/>
      <c r="S634" s="56"/>
      <c r="T634" s="72"/>
      <c r="U634" s="16"/>
      <c r="V634" s="16"/>
      <c r="W634" s="16"/>
      <c r="X634" s="72"/>
    </row>
    <row r="635" spans="1:24" ht="15.75" x14ac:dyDescent="0.25">
      <c r="A635" s="8">
        <v>631</v>
      </c>
      <c r="B635" s="13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6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O635" s="65"/>
      <c r="P635" s="65"/>
      <c r="Q635" s="65"/>
      <c r="R635" s="16"/>
      <c r="S635" s="56"/>
      <c r="T635" s="72"/>
      <c r="U635" s="16"/>
      <c r="V635" s="16"/>
      <c r="W635" s="16"/>
      <c r="X635" s="72"/>
    </row>
    <row r="636" spans="1:24" ht="15.75" x14ac:dyDescent="0.25">
      <c r="A636" s="8">
        <v>632</v>
      </c>
      <c r="B636" s="13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6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O636" s="72"/>
      <c r="P636" s="72"/>
      <c r="Q636" s="72"/>
      <c r="R636" s="16"/>
      <c r="S636" s="56"/>
      <c r="T636" s="72"/>
      <c r="U636" s="16"/>
      <c r="V636" s="16"/>
      <c r="W636" s="16"/>
      <c r="X636" s="72"/>
    </row>
    <row r="637" spans="1:24" ht="15.75" x14ac:dyDescent="0.25">
      <c r="A637" s="8">
        <v>633</v>
      </c>
      <c r="B637" s="13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14</v>
      </c>
      <c r="G637" s="6">
        <v>4</v>
      </c>
      <c r="H637" s="6">
        <v>16</v>
      </c>
      <c r="I637" s="6">
        <v>5</v>
      </c>
      <c r="J637" s="6">
        <f t="shared" si="27"/>
        <v>39</v>
      </c>
      <c r="K637" s="10">
        <v>17398</v>
      </c>
      <c r="L637" s="57" t="s">
        <v>1109</v>
      </c>
      <c r="M637" s="7">
        <f t="shared" si="28"/>
        <v>224.16369697666397</v>
      </c>
      <c r="N637" s="6" t="str">
        <f t="shared" si="29"/>
        <v>Média</v>
      </c>
      <c r="O637" s="65"/>
      <c r="P637" s="65"/>
      <c r="Q637" s="65"/>
      <c r="R637" s="16"/>
      <c r="S637" s="56"/>
      <c r="T637" s="72"/>
      <c r="U637" s="16"/>
      <c r="V637" s="16"/>
      <c r="W637" s="16"/>
      <c r="X637" s="72"/>
    </row>
    <row r="638" spans="1:24" ht="15.75" x14ac:dyDescent="0.25">
      <c r="A638" s="8">
        <v>634</v>
      </c>
      <c r="B638" s="13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6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O638" s="72"/>
      <c r="P638" s="72"/>
      <c r="Q638" s="72"/>
      <c r="R638" s="16"/>
      <c r="S638" s="56"/>
      <c r="T638" s="72"/>
      <c r="U638" s="16"/>
      <c r="V638" s="16"/>
      <c r="W638" s="16"/>
      <c r="X638" s="72"/>
    </row>
    <row r="639" spans="1:24" ht="15.75" x14ac:dyDescent="0.25">
      <c r="A639" s="8">
        <v>635</v>
      </c>
      <c r="B639" s="13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13</v>
      </c>
      <c r="G639" s="6">
        <v>5</v>
      </c>
      <c r="H639" s="6">
        <v>6</v>
      </c>
      <c r="I639" s="6">
        <v>3</v>
      </c>
      <c r="J639" s="6">
        <f t="shared" si="27"/>
        <v>27</v>
      </c>
      <c r="K639" s="10">
        <v>8138</v>
      </c>
      <c r="L639" s="57" t="s">
        <v>1109</v>
      </c>
      <c r="M639" s="7">
        <f t="shared" si="28"/>
        <v>331.77684934873434</v>
      </c>
      <c r="N639" s="6" t="str">
        <f t="shared" si="29"/>
        <v>Alta</v>
      </c>
      <c r="O639" s="9"/>
      <c r="P639" s="9"/>
      <c r="Q639" s="9"/>
      <c r="R639" s="16"/>
      <c r="S639" s="56"/>
      <c r="T639" s="72"/>
      <c r="U639" s="16"/>
      <c r="V639" s="16"/>
      <c r="W639" s="16"/>
      <c r="X639" s="72"/>
    </row>
    <row r="640" spans="1:24" ht="15.75" x14ac:dyDescent="0.25">
      <c r="A640" s="8">
        <v>636</v>
      </c>
      <c r="B640" s="13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6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O640" s="72"/>
      <c r="P640" s="72"/>
      <c r="Q640" s="72"/>
      <c r="R640" s="16"/>
      <c r="S640" s="56"/>
      <c r="T640" s="72"/>
      <c r="U640" s="16"/>
      <c r="V640" s="16"/>
      <c r="W640" s="16"/>
      <c r="X640" s="72"/>
    </row>
    <row r="641" spans="1:24" ht="15.75" x14ac:dyDescent="0.25">
      <c r="A641" s="8">
        <v>637</v>
      </c>
      <c r="B641" s="13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25</v>
      </c>
      <c r="G641" s="6">
        <v>8</v>
      </c>
      <c r="H641" s="6">
        <v>6</v>
      </c>
      <c r="I641" s="6">
        <v>2</v>
      </c>
      <c r="J641" s="6">
        <f t="shared" si="27"/>
        <v>41</v>
      </c>
      <c r="K641" s="10">
        <v>331045</v>
      </c>
      <c r="L641" s="57" t="s">
        <v>1112</v>
      </c>
      <c r="M641" s="7">
        <f t="shared" si="28"/>
        <v>12.385023184159254</v>
      </c>
      <c r="N641" s="6" t="str">
        <f t="shared" si="29"/>
        <v>Baixa</v>
      </c>
      <c r="O641" s="76"/>
      <c r="P641" s="76"/>
      <c r="Q641" s="76"/>
      <c r="R641" s="16"/>
      <c r="S641" s="56"/>
      <c r="T641" s="72"/>
      <c r="U641" s="16"/>
      <c r="V641" s="16"/>
      <c r="W641" s="16"/>
      <c r="X641" s="72"/>
    </row>
    <row r="642" spans="1:24" ht="15.75" x14ac:dyDescent="0.25">
      <c r="A642" s="8">
        <v>638</v>
      </c>
      <c r="B642" s="13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4</v>
      </c>
      <c r="G642" s="6">
        <v>3</v>
      </c>
      <c r="H642" s="6">
        <v>2</v>
      </c>
      <c r="I642" s="6">
        <v>1</v>
      </c>
      <c r="J642" s="6">
        <f t="shared" si="27"/>
        <v>10</v>
      </c>
      <c r="K642" s="10">
        <v>4019</v>
      </c>
      <c r="L642" s="57" t="s">
        <v>1109</v>
      </c>
      <c r="M642" s="7">
        <f t="shared" si="28"/>
        <v>248.81811395869622</v>
      </c>
      <c r="N642" s="6" t="str">
        <f t="shared" si="29"/>
        <v>Média</v>
      </c>
      <c r="O642" s="76"/>
      <c r="P642" s="76"/>
      <c r="Q642" s="76"/>
      <c r="R642" s="16"/>
      <c r="S642" s="56"/>
      <c r="T642" s="72"/>
      <c r="U642" s="16"/>
      <c r="V642" s="16"/>
      <c r="W642" s="16"/>
      <c r="X642" s="72"/>
    </row>
    <row r="643" spans="1:24" ht="15.75" x14ac:dyDescent="0.25">
      <c r="A643" s="8">
        <v>639</v>
      </c>
      <c r="B643" s="13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1</v>
      </c>
      <c r="G643" s="6">
        <v>4</v>
      </c>
      <c r="H643" s="6">
        <v>1</v>
      </c>
      <c r="I643" s="6">
        <v>0</v>
      </c>
      <c r="J643" s="6">
        <f t="shared" si="27"/>
        <v>6</v>
      </c>
      <c r="K643" s="10">
        <v>10203</v>
      </c>
      <c r="L643" s="57" t="s">
        <v>1109</v>
      </c>
      <c r="M643" s="7">
        <f t="shared" si="28"/>
        <v>58.806233460746832</v>
      </c>
      <c r="N643" s="6" t="str">
        <f t="shared" si="29"/>
        <v>Baixa</v>
      </c>
      <c r="O643" s="75"/>
      <c r="P643" s="75"/>
      <c r="Q643" s="75"/>
      <c r="R643" s="16"/>
      <c r="S643" s="56"/>
      <c r="T643" s="72"/>
      <c r="U643" s="16"/>
      <c r="V643" s="16"/>
      <c r="W643" s="16"/>
      <c r="X643" s="72"/>
    </row>
    <row r="644" spans="1:24" ht="15.75" x14ac:dyDescent="0.25">
      <c r="A644" s="8">
        <v>640</v>
      </c>
      <c r="B644" s="13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1</v>
      </c>
      <c r="G644" s="6">
        <v>1</v>
      </c>
      <c r="H644" s="6">
        <v>0</v>
      </c>
      <c r="I644" s="6">
        <v>0</v>
      </c>
      <c r="J644" s="6">
        <f t="shared" si="27"/>
        <v>2</v>
      </c>
      <c r="K644" s="10">
        <v>13659</v>
      </c>
      <c r="L644" s="57" t="s">
        <v>1109</v>
      </c>
      <c r="M644" s="7">
        <f t="shared" si="28"/>
        <v>14.642360348488177</v>
      </c>
      <c r="N644" s="6" t="str">
        <f t="shared" si="29"/>
        <v>Baixa</v>
      </c>
      <c r="R644" s="16"/>
      <c r="S644" s="56"/>
      <c r="T644" s="72"/>
      <c r="U644" s="16"/>
      <c r="V644" s="16"/>
      <c r="W644" s="16"/>
      <c r="X644" s="72"/>
    </row>
    <row r="645" spans="1:24" ht="15.75" x14ac:dyDescent="0.25">
      <c r="A645" s="8">
        <v>641</v>
      </c>
      <c r="B645" s="13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1</v>
      </c>
      <c r="H645" s="6">
        <v>2</v>
      </c>
      <c r="I645" s="6">
        <v>0</v>
      </c>
      <c r="J645" s="6">
        <f t="shared" ref="J645:J708" si="30">SUM(F645:I645)</f>
        <v>3</v>
      </c>
      <c r="K645" s="10">
        <v>5167</v>
      </c>
      <c r="L645" s="57" t="s">
        <v>1109</v>
      </c>
      <c r="M645" s="7">
        <f t="shared" ref="M645:M708" si="31">(J645/K645)*100000</f>
        <v>58.060770272885627</v>
      </c>
      <c r="N645" s="6" t="str">
        <f t="shared" si="29"/>
        <v>Baixa</v>
      </c>
      <c r="O645" s="65"/>
      <c r="P645" s="65"/>
      <c r="Q645" s="65"/>
      <c r="R645" s="16"/>
      <c r="S645" s="56"/>
      <c r="T645" s="72"/>
      <c r="U645" s="16"/>
      <c r="V645" s="16"/>
      <c r="W645" s="16"/>
      <c r="X645" s="72"/>
    </row>
    <row r="646" spans="1:24" ht="15.75" x14ac:dyDescent="0.25">
      <c r="A646" s="8">
        <v>642</v>
      </c>
      <c r="B646" s="13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6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5"/>
      <c r="P646" s="65"/>
      <c r="Q646" s="65"/>
      <c r="R646" s="16"/>
      <c r="S646" s="56"/>
      <c r="T646" s="72"/>
      <c r="U646" s="16"/>
      <c r="V646" s="16"/>
      <c r="W646" s="16"/>
      <c r="X646" s="72"/>
    </row>
    <row r="647" spans="1:24" ht="15.75" x14ac:dyDescent="0.25">
      <c r="A647" s="8">
        <v>643</v>
      </c>
      <c r="B647" s="13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6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O647" s="65"/>
      <c r="P647" s="65"/>
      <c r="Q647" s="65"/>
      <c r="R647" s="16"/>
      <c r="S647" s="56"/>
      <c r="T647" s="72"/>
      <c r="U647" s="16"/>
      <c r="V647" s="16"/>
      <c r="W647" s="16"/>
      <c r="X647" s="72"/>
    </row>
    <row r="648" spans="1:24" ht="15.75" x14ac:dyDescent="0.25">
      <c r="A648" s="8">
        <v>644</v>
      </c>
      <c r="B648" s="13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2</v>
      </c>
      <c r="H648" s="6">
        <v>1</v>
      </c>
      <c r="I648" s="6">
        <v>4</v>
      </c>
      <c r="J648" s="6">
        <f t="shared" si="30"/>
        <v>7</v>
      </c>
      <c r="K648" s="10">
        <v>5783</v>
      </c>
      <c r="L648" s="57" t="s">
        <v>1109</v>
      </c>
      <c r="M648" s="7">
        <f t="shared" si="31"/>
        <v>121.04444060176378</v>
      </c>
      <c r="N648" s="6" t="str">
        <f t="shared" si="32"/>
        <v>Média</v>
      </c>
      <c r="O648" s="55"/>
      <c r="P648" s="55"/>
      <c r="Q648" s="55"/>
      <c r="R648" s="16"/>
      <c r="S648" s="56"/>
      <c r="T648" s="72"/>
      <c r="U648" s="16"/>
      <c r="V648" s="16"/>
      <c r="W648" s="16"/>
      <c r="X648" s="72"/>
    </row>
    <row r="649" spans="1:24" ht="15.75" x14ac:dyDescent="0.25">
      <c r="A649" s="8">
        <v>645</v>
      </c>
      <c r="B649" s="13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1</v>
      </c>
      <c r="G649" s="6">
        <v>1</v>
      </c>
      <c r="H649" s="6">
        <v>0</v>
      </c>
      <c r="I649" s="6">
        <v>1</v>
      </c>
      <c r="J649" s="6">
        <f t="shared" si="30"/>
        <v>3</v>
      </c>
      <c r="K649" s="10">
        <v>8941</v>
      </c>
      <c r="L649" s="57" t="s">
        <v>1109</v>
      </c>
      <c r="M649" s="7">
        <f t="shared" si="31"/>
        <v>33.553293815009511</v>
      </c>
      <c r="N649" s="6" t="str">
        <f t="shared" si="32"/>
        <v>Baixa</v>
      </c>
      <c r="O649" s="64"/>
      <c r="P649" s="64"/>
      <c r="Q649" s="64"/>
      <c r="R649" s="16"/>
      <c r="S649" s="56"/>
      <c r="T649" s="72"/>
      <c r="U649" s="16"/>
      <c r="V649" s="16"/>
      <c r="W649" s="16"/>
      <c r="X649" s="72"/>
    </row>
    <row r="650" spans="1:24" ht="15.75" x14ac:dyDescent="0.25">
      <c r="A650" s="8">
        <v>646</v>
      </c>
      <c r="B650" s="13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4</v>
      </c>
      <c r="G650" s="6">
        <v>2</v>
      </c>
      <c r="H650" s="6">
        <v>0</v>
      </c>
      <c r="I650" s="6">
        <v>3</v>
      </c>
      <c r="J650" s="6">
        <f t="shared" si="30"/>
        <v>9</v>
      </c>
      <c r="K650" s="10">
        <v>12291</v>
      </c>
      <c r="L650" s="57" t="s">
        <v>1109</v>
      </c>
      <c r="M650" s="7">
        <f t="shared" si="31"/>
        <v>73.224310471076393</v>
      </c>
      <c r="N650" s="6" t="str">
        <f t="shared" si="32"/>
        <v>Baixa</v>
      </c>
      <c r="O650" s="76"/>
      <c r="P650" s="76"/>
      <c r="Q650" s="76"/>
      <c r="R650" s="16"/>
      <c r="S650" s="56"/>
      <c r="T650" s="72"/>
      <c r="U650" s="16"/>
      <c r="V650" s="16"/>
      <c r="W650" s="16"/>
      <c r="X650" s="72"/>
    </row>
    <row r="651" spans="1:24" ht="15.75" x14ac:dyDescent="0.25">
      <c r="A651" s="8">
        <v>647</v>
      </c>
      <c r="B651" s="13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1</v>
      </c>
      <c r="H651" s="6">
        <v>3</v>
      </c>
      <c r="I651" s="6">
        <v>0</v>
      </c>
      <c r="J651" s="6">
        <f t="shared" si="30"/>
        <v>4</v>
      </c>
      <c r="K651" s="10">
        <v>30779</v>
      </c>
      <c r="L651" s="57" t="s">
        <v>1110</v>
      </c>
      <c r="M651" s="7">
        <f t="shared" si="31"/>
        <v>12.995873810065303</v>
      </c>
      <c r="N651" s="6" t="str">
        <f t="shared" si="32"/>
        <v>Baixa</v>
      </c>
      <c r="O651" s="44"/>
      <c r="P651" s="44"/>
      <c r="Q651" s="44"/>
      <c r="R651" s="16"/>
      <c r="S651" s="56"/>
      <c r="T651" s="72"/>
      <c r="U651" s="16"/>
      <c r="V651" s="16"/>
      <c r="W651" s="16"/>
      <c r="X651" s="72"/>
    </row>
    <row r="652" spans="1:24" ht="15.75" x14ac:dyDescent="0.25">
      <c r="A652" s="8">
        <v>648</v>
      </c>
      <c r="B652" s="13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1</v>
      </c>
      <c r="H652" s="6">
        <v>0</v>
      </c>
      <c r="I652" s="6">
        <v>0</v>
      </c>
      <c r="J652" s="6">
        <f t="shared" si="30"/>
        <v>1</v>
      </c>
      <c r="K652" s="10">
        <v>14346</v>
      </c>
      <c r="L652" s="57" t="s">
        <v>1109</v>
      </c>
      <c r="M652" s="7">
        <f t="shared" si="31"/>
        <v>6.9705841349505091</v>
      </c>
      <c r="N652" s="6" t="str">
        <f t="shared" si="32"/>
        <v>Baixa</v>
      </c>
      <c r="O652" s="58"/>
      <c r="P652" s="58"/>
      <c r="Q652" s="58"/>
      <c r="R652" s="16"/>
      <c r="S652" s="56"/>
      <c r="T652" s="72"/>
      <c r="U652" s="16"/>
      <c r="V652" s="16"/>
      <c r="W652" s="16"/>
      <c r="X652" s="72"/>
    </row>
    <row r="653" spans="1:24" ht="15.75" x14ac:dyDescent="0.25">
      <c r="A653" s="8">
        <v>649</v>
      </c>
      <c r="B653" s="13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3</v>
      </c>
      <c r="G653" s="6">
        <v>3</v>
      </c>
      <c r="H653" s="6">
        <v>2</v>
      </c>
      <c r="I653" s="6">
        <v>3</v>
      </c>
      <c r="J653" s="6">
        <f t="shared" si="30"/>
        <v>11</v>
      </c>
      <c r="K653" s="10">
        <v>17858</v>
      </c>
      <c r="L653" s="57" t="s">
        <v>1109</v>
      </c>
      <c r="M653" s="7">
        <f t="shared" si="31"/>
        <v>61.597043341919587</v>
      </c>
      <c r="N653" s="6" t="str">
        <f t="shared" si="32"/>
        <v>Baixa</v>
      </c>
      <c r="O653" s="61"/>
      <c r="P653" s="61"/>
      <c r="Q653" s="61"/>
      <c r="R653" s="16"/>
      <c r="S653" s="56"/>
      <c r="T653" s="72"/>
      <c r="U653" s="16"/>
      <c r="V653" s="16"/>
      <c r="W653" s="16"/>
      <c r="X653" s="72"/>
    </row>
    <row r="654" spans="1:24" ht="15.75" x14ac:dyDescent="0.25">
      <c r="A654" s="8">
        <v>650</v>
      </c>
      <c r="B654" s="13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1</v>
      </c>
      <c r="G654" s="6">
        <v>0</v>
      </c>
      <c r="H654" s="6">
        <v>0</v>
      </c>
      <c r="I654" s="6">
        <v>0</v>
      </c>
      <c r="J654" s="6">
        <f t="shared" si="30"/>
        <v>1</v>
      </c>
      <c r="K654" s="10">
        <v>5467</v>
      </c>
      <c r="L654" s="57" t="s">
        <v>1109</v>
      </c>
      <c r="M654" s="7">
        <f t="shared" si="31"/>
        <v>18.291567587342236</v>
      </c>
      <c r="N654" s="6" t="str">
        <f t="shared" si="32"/>
        <v>Baixa</v>
      </c>
      <c r="O654" s="76"/>
      <c r="P654" s="76"/>
      <c r="Q654" s="76"/>
      <c r="R654" s="16"/>
      <c r="S654" s="56"/>
      <c r="T654" s="72"/>
      <c r="U654" s="16"/>
      <c r="V654" s="16"/>
      <c r="W654" s="16"/>
      <c r="X654" s="72"/>
    </row>
    <row r="655" spans="1:24" ht="15.75" x14ac:dyDescent="0.25">
      <c r="A655" s="8">
        <v>651</v>
      </c>
      <c r="B655" s="13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6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O655" s="61"/>
      <c r="P655" s="61"/>
      <c r="Q655" s="61"/>
      <c r="R655" s="16"/>
      <c r="S655" s="56"/>
      <c r="T655" s="72"/>
      <c r="U655" s="16"/>
      <c r="V655" s="16"/>
      <c r="W655" s="16"/>
      <c r="X655" s="72"/>
    </row>
    <row r="656" spans="1:24" ht="15.75" x14ac:dyDescent="0.25">
      <c r="A656" s="8">
        <v>652</v>
      </c>
      <c r="B656" s="13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6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O656" s="60"/>
      <c r="P656" s="60"/>
      <c r="Q656" s="60"/>
      <c r="R656" s="16"/>
      <c r="S656" s="56"/>
      <c r="T656" s="72"/>
      <c r="U656" s="16"/>
      <c r="V656" s="16"/>
      <c r="W656" s="16"/>
      <c r="X656" s="72"/>
    </row>
    <row r="657" spans="1:24" ht="15.75" x14ac:dyDescent="0.25">
      <c r="A657" s="8">
        <v>653</v>
      </c>
      <c r="B657" s="13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6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O657" s="55"/>
      <c r="P657" s="55"/>
      <c r="Q657" s="55"/>
      <c r="R657" s="16"/>
      <c r="S657" s="56"/>
      <c r="T657" s="72"/>
      <c r="U657" s="16"/>
      <c r="V657" s="16"/>
      <c r="W657" s="16"/>
      <c r="X657" s="72"/>
    </row>
    <row r="658" spans="1:24" ht="15.75" x14ac:dyDescent="0.25">
      <c r="A658" s="8">
        <v>654</v>
      </c>
      <c r="B658" s="13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6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O658" s="55"/>
      <c r="P658" s="55"/>
      <c r="Q658" s="55"/>
      <c r="R658" s="16"/>
      <c r="S658" s="56"/>
      <c r="T658" s="72"/>
      <c r="U658" s="16"/>
      <c r="V658" s="16"/>
      <c r="W658" s="16"/>
      <c r="X658" s="72"/>
    </row>
    <row r="659" spans="1:24" ht="15.75" x14ac:dyDescent="0.25">
      <c r="A659" s="8">
        <v>655</v>
      </c>
      <c r="B659" s="13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6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T659" s="72"/>
      <c r="U659" s="16"/>
      <c r="V659" s="16"/>
      <c r="W659" s="16"/>
      <c r="X659" s="72"/>
    </row>
    <row r="660" spans="1:24" ht="15.75" x14ac:dyDescent="0.25">
      <c r="A660" s="8">
        <v>656</v>
      </c>
      <c r="B660" s="13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6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O660" s="73"/>
      <c r="P660" s="73"/>
      <c r="Q660" s="73"/>
      <c r="R660" s="16"/>
      <c r="S660" s="56"/>
      <c r="T660" s="72"/>
      <c r="U660" s="16"/>
      <c r="V660" s="16"/>
      <c r="W660" s="16"/>
      <c r="X660" s="72"/>
    </row>
    <row r="661" spans="1:24" ht="15.75" x14ac:dyDescent="0.25">
      <c r="A661" s="8">
        <v>657</v>
      </c>
      <c r="B661" s="13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2</v>
      </c>
      <c r="G661" s="6">
        <v>0</v>
      </c>
      <c r="H661" s="6">
        <v>1</v>
      </c>
      <c r="I661" s="6">
        <v>0</v>
      </c>
      <c r="J661" s="6">
        <f t="shared" si="30"/>
        <v>3</v>
      </c>
      <c r="K661" s="10">
        <v>6198</v>
      </c>
      <c r="L661" s="57" t="s">
        <v>1109</v>
      </c>
      <c r="M661" s="7">
        <f t="shared" si="31"/>
        <v>48.402710551790904</v>
      </c>
      <c r="N661" s="6" t="str">
        <f t="shared" si="32"/>
        <v>Baixa</v>
      </c>
      <c r="O661" s="73"/>
      <c r="P661" s="73"/>
      <c r="Q661" s="73"/>
      <c r="R661" s="16"/>
      <c r="S661" s="56"/>
      <c r="T661" s="72"/>
      <c r="U661" s="16"/>
      <c r="V661" s="16"/>
      <c r="W661" s="16"/>
      <c r="X661" s="72"/>
    </row>
    <row r="662" spans="1:24" ht="15.75" x14ac:dyDescent="0.25">
      <c r="A662" s="8">
        <v>658</v>
      </c>
      <c r="B662" s="13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1</v>
      </c>
      <c r="G662" s="6">
        <v>4</v>
      </c>
      <c r="H662" s="6">
        <v>0</v>
      </c>
      <c r="I662" s="6">
        <v>0</v>
      </c>
      <c r="J662" s="6">
        <f t="shared" si="30"/>
        <v>5</v>
      </c>
      <c r="K662" s="10">
        <v>10226</v>
      </c>
      <c r="L662" s="57" t="s">
        <v>1109</v>
      </c>
      <c r="M662" s="7">
        <f t="shared" si="31"/>
        <v>48.894973596714259</v>
      </c>
      <c r="N662" s="6" t="str">
        <f t="shared" si="32"/>
        <v>Baixa</v>
      </c>
      <c r="O662" s="73"/>
      <c r="P662" s="73"/>
      <c r="Q662" s="73"/>
      <c r="R662" s="16"/>
      <c r="S662" s="56"/>
      <c r="T662" s="72"/>
      <c r="U662" s="16"/>
      <c r="V662" s="16"/>
      <c r="W662" s="16"/>
      <c r="X662" s="72"/>
    </row>
    <row r="663" spans="1:24" ht="15.75" x14ac:dyDescent="0.25">
      <c r="A663" s="8">
        <v>659</v>
      </c>
      <c r="B663" s="13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13</v>
      </c>
      <c r="G663" s="6">
        <v>10</v>
      </c>
      <c r="H663" s="6">
        <v>11</v>
      </c>
      <c r="I663" s="6">
        <v>11</v>
      </c>
      <c r="J663" s="6">
        <f t="shared" si="30"/>
        <v>45</v>
      </c>
      <c r="K663" s="10">
        <v>135421</v>
      </c>
      <c r="L663" s="57" t="s">
        <v>1112</v>
      </c>
      <c r="M663" s="7">
        <f t="shared" si="31"/>
        <v>33.229705880181065</v>
      </c>
      <c r="N663" s="6" t="str">
        <f t="shared" si="32"/>
        <v>Baixa</v>
      </c>
      <c r="O663" s="9"/>
      <c r="P663" s="9"/>
      <c r="Q663" s="9"/>
      <c r="R663" s="16"/>
      <c r="S663" s="56"/>
      <c r="T663" s="72"/>
      <c r="U663" s="16"/>
      <c r="V663" s="16"/>
      <c r="W663" s="16"/>
      <c r="X663" s="72"/>
    </row>
    <row r="664" spans="1:24" ht="15.75" x14ac:dyDescent="0.25">
      <c r="A664" s="8">
        <v>660</v>
      </c>
      <c r="B664" s="13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3</v>
      </c>
      <c r="G664" s="6">
        <v>3</v>
      </c>
      <c r="H664" s="6">
        <v>2</v>
      </c>
      <c r="I664" s="6">
        <v>2</v>
      </c>
      <c r="J664" s="6">
        <f t="shared" si="30"/>
        <v>10</v>
      </c>
      <c r="K664" s="10">
        <v>15525</v>
      </c>
      <c r="L664" s="57" t="s">
        <v>1109</v>
      </c>
      <c r="M664" s="7">
        <f t="shared" si="31"/>
        <v>64.412238325281805</v>
      </c>
      <c r="N664" s="6" t="str">
        <f t="shared" si="32"/>
        <v>Baixa</v>
      </c>
      <c r="O664" s="65"/>
      <c r="P664" s="65"/>
      <c r="Q664" s="65"/>
      <c r="R664" s="16"/>
      <c r="S664" s="56"/>
      <c r="T664" s="72"/>
      <c r="U664" s="16"/>
      <c r="V664" s="16"/>
      <c r="W664" s="16"/>
      <c r="X664" s="72"/>
    </row>
    <row r="665" spans="1:24" ht="15.75" x14ac:dyDescent="0.25">
      <c r="A665" s="8">
        <v>661</v>
      </c>
      <c r="B665" s="13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6</v>
      </c>
      <c r="G665" s="6">
        <v>8</v>
      </c>
      <c r="H665" s="6">
        <v>5</v>
      </c>
      <c r="I665" s="6">
        <v>13</v>
      </c>
      <c r="J665" s="6">
        <f t="shared" si="30"/>
        <v>32</v>
      </c>
      <c r="K665" s="10">
        <v>25989</v>
      </c>
      <c r="L665" s="57" t="s">
        <v>1110</v>
      </c>
      <c r="M665" s="7">
        <f t="shared" si="31"/>
        <v>123.12901612220556</v>
      </c>
      <c r="N665" s="6" t="str">
        <f t="shared" si="32"/>
        <v>Média</v>
      </c>
      <c r="O665" s="60"/>
      <c r="P665" s="60"/>
      <c r="Q665" s="60"/>
      <c r="R665" s="16"/>
      <c r="S665" s="56"/>
      <c r="T665" s="72"/>
      <c r="U665" s="16"/>
      <c r="V665" s="16"/>
      <c r="W665" s="16"/>
      <c r="X665" s="72"/>
    </row>
    <row r="666" spans="1:24" ht="15.75" x14ac:dyDescent="0.25">
      <c r="A666" s="8">
        <v>662</v>
      </c>
      <c r="B666" s="13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22</v>
      </c>
      <c r="G666" s="6">
        <v>16</v>
      </c>
      <c r="H666" s="6">
        <v>10</v>
      </c>
      <c r="I666" s="6">
        <v>3</v>
      </c>
      <c r="J666" s="6">
        <f t="shared" si="30"/>
        <v>51</v>
      </c>
      <c r="K666" s="10">
        <v>41349</v>
      </c>
      <c r="L666" s="57" t="s">
        <v>1110</v>
      </c>
      <c r="M666" s="7">
        <f t="shared" si="31"/>
        <v>123.34034680403394</v>
      </c>
      <c r="N666" s="6" t="str">
        <f t="shared" si="32"/>
        <v>Média</v>
      </c>
      <c r="O666" s="54"/>
      <c r="P666" s="54"/>
      <c r="Q666" s="54"/>
      <c r="R666" s="16"/>
      <c r="S666" s="56"/>
      <c r="T666" s="72"/>
      <c r="U666" s="16"/>
      <c r="V666" s="16"/>
      <c r="W666" s="16"/>
      <c r="X666" s="72"/>
    </row>
    <row r="667" spans="1:24" ht="15.75" x14ac:dyDescent="0.25">
      <c r="A667" s="8">
        <v>663</v>
      </c>
      <c r="B667" s="13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2</v>
      </c>
      <c r="G667" s="6">
        <v>2</v>
      </c>
      <c r="H667" s="6">
        <v>1</v>
      </c>
      <c r="I667" s="6">
        <v>5</v>
      </c>
      <c r="J667" s="6">
        <f t="shared" si="30"/>
        <v>10</v>
      </c>
      <c r="K667" s="10">
        <v>7007</v>
      </c>
      <c r="L667" s="57" t="s">
        <v>1109</v>
      </c>
      <c r="M667" s="7">
        <f t="shared" si="31"/>
        <v>142.71442842871414</v>
      </c>
      <c r="N667" s="6" t="str">
        <f t="shared" si="32"/>
        <v>Média</v>
      </c>
      <c r="O667" s="75"/>
      <c r="P667" s="75"/>
      <c r="Q667" s="75"/>
      <c r="R667" s="16"/>
      <c r="S667" s="56"/>
      <c r="T667" s="72"/>
      <c r="U667" s="16"/>
      <c r="V667" s="16"/>
      <c r="W667" s="16"/>
      <c r="X667" s="72"/>
    </row>
    <row r="668" spans="1:24" ht="15.75" x14ac:dyDescent="0.25">
      <c r="A668" s="8">
        <v>664</v>
      </c>
      <c r="B668" s="13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1</v>
      </c>
      <c r="G668" s="6">
        <v>1</v>
      </c>
      <c r="H668" s="6">
        <v>0</v>
      </c>
      <c r="I668" s="6">
        <v>0</v>
      </c>
      <c r="J668" s="6">
        <f t="shared" si="30"/>
        <v>2</v>
      </c>
      <c r="K668" s="10">
        <v>30807</v>
      </c>
      <c r="L668" s="57" t="s">
        <v>1110</v>
      </c>
      <c r="M668" s="7">
        <f t="shared" si="31"/>
        <v>6.4920310319083327</v>
      </c>
      <c r="N668" s="6" t="str">
        <f t="shared" si="32"/>
        <v>Baixa</v>
      </c>
      <c r="O668" s="75"/>
      <c r="P668" s="75"/>
      <c r="Q668" s="75"/>
      <c r="R668" s="16"/>
      <c r="S668" s="56"/>
      <c r="T668" s="72"/>
      <c r="U668" s="16"/>
      <c r="V668" s="16"/>
      <c r="W668" s="16"/>
      <c r="X668" s="72"/>
    </row>
    <row r="669" spans="1:24" ht="15.75" x14ac:dyDescent="0.25">
      <c r="A669" s="8">
        <v>665</v>
      </c>
      <c r="B669" s="13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1</v>
      </c>
      <c r="G669" s="6">
        <v>0</v>
      </c>
      <c r="H669" s="6">
        <v>1</v>
      </c>
      <c r="I669" s="6">
        <v>0</v>
      </c>
      <c r="J669" s="6">
        <f t="shared" si="30"/>
        <v>2</v>
      </c>
      <c r="K669" s="10">
        <v>8113</v>
      </c>
      <c r="L669" s="57" t="s">
        <v>1109</v>
      </c>
      <c r="M669" s="7">
        <f t="shared" si="31"/>
        <v>24.65179341797116</v>
      </c>
      <c r="N669" s="6" t="str">
        <f t="shared" si="32"/>
        <v>Baixa</v>
      </c>
      <c r="O669" s="72"/>
      <c r="P669" s="72"/>
      <c r="Q669" s="72"/>
      <c r="R669" s="16"/>
      <c r="S669" s="56"/>
      <c r="T669" s="72"/>
      <c r="U669" s="16"/>
      <c r="V669" s="16"/>
      <c r="W669" s="16"/>
      <c r="X669" s="72"/>
    </row>
    <row r="670" spans="1:24" ht="15.75" x14ac:dyDescent="0.25">
      <c r="A670" s="8">
        <v>666</v>
      </c>
      <c r="B670" s="13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6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O670" s="55"/>
      <c r="P670" s="55"/>
      <c r="Q670" s="55"/>
      <c r="R670" s="16"/>
      <c r="S670" s="56"/>
      <c r="T670" s="72"/>
      <c r="U670" s="16"/>
      <c r="V670" s="16"/>
      <c r="W670" s="16"/>
      <c r="X670" s="72"/>
    </row>
    <row r="671" spans="1:24" ht="15.75" x14ac:dyDescent="0.25">
      <c r="A671" s="8">
        <v>667</v>
      </c>
      <c r="B671" s="13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6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O671" s="76"/>
      <c r="P671" s="76"/>
      <c r="Q671" s="76"/>
      <c r="R671" s="16"/>
      <c r="S671" s="56"/>
      <c r="T671" s="72"/>
      <c r="U671" s="16"/>
      <c r="V671" s="16"/>
      <c r="W671" s="16"/>
      <c r="X671" s="72"/>
    </row>
    <row r="672" spans="1:24" ht="15.75" x14ac:dyDescent="0.25">
      <c r="A672" s="8">
        <v>668</v>
      </c>
      <c r="B672" s="13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3</v>
      </c>
      <c r="G672" s="6">
        <v>2</v>
      </c>
      <c r="H672" s="6">
        <v>0</v>
      </c>
      <c r="I672" s="6">
        <v>0</v>
      </c>
      <c r="J672" s="6">
        <f t="shared" si="30"/>
        <v>5</v>
      </c>
      <c r="K672" s="10">
        <v>8541</v>
      </c>
      <c r="L672" s="57" t="s">
        <v>1109</v>
      </c>
      <c r="M672" s="7">
        <f t="shared" si="31"/>
        <v>58.541154431565396</v>
      </c>
      <c r="N672" s="6" t="str">
        <f t="shared" si="32"/>
        <v>Baixa</v>
      </c>
      <c r="O672" s="59"/>
      <c r="P672" s="59"/>
      <c r="Q672" s="59"/>
      <c r="R672" s="16"/>
      <c r="S672" s="56"/>
      <c r="T672" s="72"/>
      <c r="U672" s="16"/>
      <c r="V672" s="16"/>
      <c r="W672" s="16"/>
      <c r="X672" s="72"/>
    </row>
    <row r="673" spans="1:24" ht="15.75" x14ac:dyDescent="0.25">
      <c r="A673" s="8">
        <v>669</v>
      </c>
      <c r="B673" s="13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3</v>
      </c>
      <c r="H673" s="6">
        <v>0</v>
      </c>
      <c r="I673" s="6">
        <v>0</v>
      </c>
      <c r="J673" s="6">
        <f t="shared" si="30"/>
        <v>3</v>
      </c>
      <c r="K673" s="10">
        <v>4177</v>
      </c>
      <c r="L673" s="57" t="s">
        <v>1109</v>
      </c>
      <c r="M673" s="7">
        <f t="shared" si="31"/>
        <v>71.82188173330141</v>
      </c>
      <c r="N673" s="6" t="str">
        <f t="shared" si="32"/>
        <v>Baixa</v>
      </c>
      <c r="O673" s="44"/>
      <c r="P673" s="44"/>
      <c r="Q673" s="44"/>
      <c r="R673" s="16"/>
      <c r="S673" s="56"/>
      <c r="T673" s="72"/>
      <c r="U673" s="16"/>
      <c r="V673" s="16"/>
      <c r="W673" s="16"/>
      <c r="X673" s="72"/>
    </row>
    <row r="674" spans="1:24" ht="15.75" x14ac:dyDescent="0.25">
      <c r="A674" s="8">
        <v>670</v>
      </c>
      <c r="B674" s="13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6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T674" s="72"/>
      <c r="U674" s="16"/>
      <c r="V674" s="16"/>
      <c r="W674" s="16"/>
      <c r="X674" s="72"/>
    </row>
    <row r="675" spans="1:24" ht="15.75" x14ac:dyDescent="0.25">
      <c r="A675" s="8">
        <v>671</v>
      </c>
      <c r="B675" s="13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6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O675" s="73"/>
      <c r="P675" s="73"/>
      <c r="Q675" s="73"/>
      <c r="R675" s="16"/>
      <c r="S675" s="56"/>
      <c r="T675" s="72"/>
      <c r="U675" s="16"/>
      <c r="V675" s="16"/>
      <c r="W675" s="16"/>
      <c r="X675" s="72"/>
    </row>
    <row r="676" spans="1:24" ht="15.75" x14ac:dyDescent="0.25">
      <c r="A676" s="8">
        <v>672</v>
      </c>
      <c r="B676" s="13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6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T676" s="72"/>
      <c r="U676" s="16"/>
      <c r="V676" s="16"/>
      <c r="W676" s="16"/>
      <c r="X676" s="72"/>
    </row>
    <row r="677" spans="1:24" ht="15.75" x14ac:dyDescent="0.25">
      <c r="A677" s="8">
        <v>673</v>
      </c>
      <c r="B677" s="13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1</v>
      </c>
      <c r="G677" s="6">
        <v>1</v>
      </c>
      <c r="H677" s="6">
        <v>0</v>
      </c>
      <c r="I677" s="6">
        <v>1</v>
      </c>
      <c r="J677" s="6">
        <f t="shared" si="30"/>
        <v>3</v>
      </c>
      <c r="K677" s="10">
        <v>6345</v>
      </c>
      <c r="L677" s="57" t="s">
        <v>1109</v>
      </c>
      <c r="M677" s="7">
        <f t="shared" si="31"/>
        <v>47.281323877068559</v>
      </c>
      <c r="N677" s="6" t="str">
        <f t="shared" si="32"/>
        <v>Baixa</v>
      </c>
      <c r="O677" s="64"/>
      <c r="P677" s="64"/>
      <c r="Q677" s="64"/>
      <c r="R677" s="16"/>
      <c r="S677" s="56"/>
      <c r="T677" s="72"/>
      <c r="U677" s="16"/>
      <c r="V677" s="16"/>
      <c r="W677" s="16"/>
      <c r="X677" s="72"/>
    </row>
    <row r="678" spans="1:24" ht="15.75" x14ac:dyDescent="0.25">
      <c r="A678" s="8">
        <v>674</v>
      </c>
      <c r="B678" s="13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5</v>
      </c>
      <c r="G678" s="6">
        <v>4</v>
      </c>
      <c r="H678" s="6">
        <v>1</v>
      </c>
      <c r="I678" s="6">
        <v>0</v>
      </c>
      <c r="J678" s="6">
        <f t="shared" si="30"/>
        <v>10</v>
      </c>
      <c r="K678" s="10">
        <v>13743</v>
      </c>
      <c r="L678" s="57" t="s">
        <v>1109</v>
      </c>
      <c r="M678" s="7">
        <f t="shared" si="31"/>
        <v>72.764316379247617</v>
      </c>
      <c r="N678" s="6" t="str">
        <f t="shared" si="32"/>
        <v>Baixa</v>
      </c>
      <c r="O678" s="65"/>
      <c r="P678" s="65"/>
      <c r="Q678" s="65"/>
      <c r="R678" s="16"/>
      <c r="S678" s="56"/>
      <c r="T678" s="72"/>
      <c r="U678" s="16"/>
      <c r="V678" s="16"/>
      <c r="W678" s="16"/>
      <c r="X678" s="72"/>
    </row>
    <row r="679" spans="1:24" ht="15.75" x14ac:dyDescent="0.25">
      <c r="A679" s="8">
        <v>675</v>
      </c>
      <c r="B679" s="13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82</v>
      </c>
      <c r="G679" s="6">
        <v>81</v>
      </c>
      <c r="H679" s="6">
        <v>52</v>
      </c>
      <c r="I679" s="6">
        <v>29</v>
      </c>
      <c r="J679" s="6">
        <f t="shared" si="30"/>
        <v>244</v>
      </c>
      <c r="K679" s="10">
        <v>218147</v>
      </c>
      <c r="L679" s="57" t="s">
        <v>1112</v>
      </c>
      <c r="M679" s="7">
        <f t="shared" si="31"/>
        <v>111.85118291794065</v>
      </c>
      <c r="N679" s="6" t="str">
        <f t="shared" si="32"/>
        <v>Média</v>
      </c>
      <c r="R679" s="16"/>
      <c r="S679" s="56"/>
      <c r="T679" s="72"/>
      <c r="U679" s="16"/>
      <c r="V679" s="16"/>
      <c r="W679" s="16"/>
      <c r="X679" s="72"/>
    </row>
    <row r="680" spans="1:24" ht="15.75" x14ac:dyDescent="0.25">
      <c r="A680" s="8">
        <v>676</v>
      </c>
      <c r="B680" s="13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1</v>
      </c>
      <c r="G680" s="6">
        <v>1</v>
      </c>
      <c r="H680" s="6">
        <v>2</v>
      </c>
      <c r="I680" s="6">
        <v>0</v>
      </c>
      <c r="J680" s="6">
        <f t="shared" si="30"/>
        <v>4</v>
      </c>
      <c r="K680" s="10">
        <v>16111</v>
      </c>
      <c r="L680" s="57" t="s">
        <v>1109</v>
      </c>
      <c r="M680" s="7">
        <f t="shared" si="31"/>
        <v>24.827757432809886</v>
      </c>
      <c r="N680" s="6" t="str">
        <f t="shared" si="32"/>
        <v>Baixa</v>
      </c>
      <c r="O680" s="75"/>
      <c r="P680" s="75"/>
      <c r="Q680" s="75"/>
      <c r="R680" s="16"/>
      <c r="S680" s="56"/>
      <c r="T680" s="72"/>
      <c r="U680" s="16"/>
      <c r="V680" s="16"/>
      <c r="W680" s="16"/>
      <c r="X680" s="72"/>
    </row>
    <row r="681" spans="1:24" ht="15.75" x14ac:dyDescent="0.25">
      <c r="A681" s="8">
        <v>677</v>
      </c>
      <c r="B681" s="13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2</v>
      </c>
      <c r="H681" s="6">
        <v>0</v>
      </c>
      <c r="I681" s="6">
        <v>0</v>
      </c>
      <c r="J681" s="6">
        <f t="shared" si="30"/>
        <v>2</v>
      </c>
      <c r="K681" s="10">
        <v>10836</v>
      </c>
      <c r="L681" s="57" t="s">
        <v>1109</v>
      </c>
      <c r="M681" s="7">
        <f t="shared" si="31"/>
        <v>18.456995201181247</v>
      </c>
      <c r="N681" s="6" t="str">
        <f t="shared" si="32"/>
        <v>Baixa</v>
      </c>
      <c r="O681" s="72"/>
      <c r="P681" s="72"/>
      <c r="Q681" s="72"/>
      <c r="R681" s="16"/>
      <c r="S681" s="56"/>
      <c r="T681" s="72"/>
      <c r="U681" s="16"/>
      <c r="V681" s="16"/>
      <c r="W681" s="16"/>
      <c r="X681" s="72"/>
    </row>
    <row r="682" spans="1:24" ht="15.75" x14ac:dyDescent="0.25">
      <c r="A682" s="8">
        <v>678</v>
      </c>
      <c r="B682" s="13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6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O682" s="60"/>
      <c r="P682" s="60"/>
      <c r="Q682" s="60"/>
      <c r="R682" s="16"/>
      <c r="S682" s="56"/>
      <c r="T682" s="72"/>
      <c r="U682" s="16"/>
      <c r="V682" s="16"/>
      <c r="W682" s="16"/>
      <c r="X682" s="72"/>
    </row>
    <row r="683" spans="1:24" ht="15.75" x14ac:dyDescent="0.25">
      <c r="A683" s="8">
        <v>679</v>
      </c>
      <c r="B683" s="13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0</v>
      </c>
      <c r="G683" s="6">
        <v>1</v>
      </c>
      <c r="H683" s="6">
        <v>0</v>
      </c>
      <c r="I683" s="6">
        <v>1</v>
      </c>
      <c r="J683" s="6">
        <f t="shared" si="30"/>
        <v>2</v>
      </c>
      <c r="K683" s="10">
        <v>14620</v>
      </c>
      <c r="L683" s="57" t="s">
        <v>1109</v>
      </c>
      <c r="M683" s="7">
        <f t="shared" si="31"/>
        <v>13.679890560875513</v>
      </c>
      <c r="N683" s="6" t="str">
        <f t="shared" si="32"/>
        <v>Baixa</v>
      </c>
      <c r="O683" s="72"/>
      <c r="P683" s="72"/>
      <c r="Q683" s="72"/>
      <c r="R683" s="16"/>
      <c r="S683" s="56"/>
      <c r="T683" s="72"/>
      <c r="U683" s="16"/>
      <c r="V683" s="16"/>
      <c r="W683" s="16"/>
      <c r="X683" s="72"/>
    </row>
    <row r="684" spans="1:24" ht="15.75" x14ac:dyDescent="0.25">
      <c r="A684" s="8">
        <v>680</v>
      </c>
      <c r="B684" s="13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6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O684" s="60"/>
      <c r="P684" s="60"/>
      <c r="Q684" s="60"/>
      <c r="R684" s="16"/>
      <c r="S684" s="56"/>
      <c r="T684" s="72"/>
      <c r="U684" s="16"/>
      <c r="V684" s="16"/>
      <c r="W684" s="16"/>
      <c r="X684" s="72"/>
    </row>
    <row r="685" spans="1:24" ht="15.75" x14ac:dyDescent="0.25">
      <c r="A685" s="8">
        <v>681</v>
      </c>
      <c r="B685" s="13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6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O685" s="75"/>
      <c r="P685" s="75"/>
      <c r="Q685" s="75"/>
      <c r="R685" s="16"/>
      <c r="S685" s="56"/>
      <c r="T685" s="72"/>
      <c r="U685" s="16"/>
      <c r="V685" s="16"/>
      <c r="W685" s="16"/>
      <c r="X685" s="72"/>
    </row>
    <row r="686" spans="1:24" ht="15.75" x14ac:dyDescent="0.25">
      <c r="A686" s="8">
        <v>682</v>
      </c>
      <c r="B686" s="13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1</v>
      </c>
      <c r="G686" s="6">
        <v>0</v>
      </c>
      <c r="H686" s="6">
        <v>1</v>
      </c>
      <c r="I686" s="6">
        <v>0</v>
      </c>
      <c r="J686" s="6">
        <f t="shared" si="30"/>
        <v>2</v>
      </c>
      <c r="K686" s="10">
        <v>7155</v>
      </c>
      <c r="L686" s="57" t="s">
        <v>1109</v>
      </c>
      <c r="M686" s="7">
        <f t="shared" si="31"/>
        <v>27.952480782669461</v>
      </c>
      <c r="N686" s="6" t="str">
        <f t="shared" si="32"/>
        <v>Baixa</v>
      </c>
      <c r="O686" s="63"/>
      <c r="P686" s="63"/>
      <c r="Q686" s="63"/>
      <c r="R686" s="16"/>
      <c r="S686" s="56"/>
      <c r="T686" s="72"/>
      <c r="U686" s="16"/>
      <c r="V686" s="16"/>
      <c r="W686" s="16"/>
      <c r="X686" s="72"/>
    </row>
    <row r="687" spans="1:24" ht="15.75" x14ac:dyDescent="0.25">
      <c r="A687" s="8">
        <v>683</v>
      </c>
      <c r="B687" s="13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6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O687" s="65"/>
      <c r="P687" s="65"/>
      <c r="Q687" s="65"/>
      <c r="R687" s="16"/>
      <c r="S687" s="56"/>
      <c r="T687" s="72"/>
      <c r="U687" s="16"/>
      <c r="V687" s="16"/>
      <c r="W687" s="16"/>
      <c r="X687" s="72"/>
    </row>
    <row r="688" spans="1:24" ht="15.75" x14ac:dyDescent="0.25">
      <c r="A688" s="8">
        <v>684</v>
      </c>
      <c r="B688" s="13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6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O688" s="76"/>
      <c r="P688" s="76"/>
      <c r="Q688" s="76"/>
      <c r="R688" s="16"/>
      <c r="S688" s="56"/>
      <c r="T688" s="72"/>
      <c r="U688" s="16"/>
      <c r="V688" s="16"/>
      <c r="W688" s="16"/>
      <c r="X688" s="72"/>
    </row>
    <row r="689" spans="1:24" ht="15.75" x14ac:dyDescent="0.25">
      <c r="A689" s="8">
        <v>685</v>
      </c>
      <c r="B689" s="13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6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T689" s="72"/>
      <c r="U689" s="16"/>
      <c r="V689" s="16"/>
      <c r="W689" s="16"/>
      <c r="X689" s="72"/>
    </row>
    <row r="690" spans="1:24" ht="15.75" x14ac:dyDescent="0.25">
      <c r="A690" s="8">
        <v>686</v>
      </c>
      <c r="B690" s="13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6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O690" s="55"/>
      <c r="P690" s="55"/>
      <c r="Q690" s="55"/>
      <c r="R690" s="16"/>
      <c r="S690" s="56"/>
      <c r="T690" s="72"/>
      <c r="U690" s="16"/>
      <c r="V690" s="16"/>
      <c r="W690" s="16"/>
      <c r="X690" s="72"/>
    </row>
    <row r="691" spans="1:24" ht="15.75" x14ac:dyDescent="0.25">
      <c r="A691" s="8">
        <v>687</v>
      </c>
      <c r="B691" s="13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5</v>
      </c>
      <c r="G691" s="6">
        <v>4</v>
      </c>
      <c r="H691" s="6">
        <v>4</v>
      </c>
      <c r="I691" s="6">
        <v>0</v>
      </c>
      <c r="J691" s="6">
        <f t="shared" si="30"/>
        <v>13</v>
      </c>
      <c r="K691" s="10">
        <v>19608</v>
      </c>
      <c r="L691" s="57" t="s">
        <v>1109</v>
      </c>
      <c r="M691" s="7">
        <f t="shared" si="31"/>
        <v>66.299469604243171</v>
      </c>
      <c r="N691" s="6" t="str">
        <f t="shared" si="32"/>
        <v>Baixa</v>
      </c>
      <c r="O691" s="9"/>
      <c r="P691" s="9"/>
      <c r="Q691" s="9"/>
      <c r="R691" s="16"/>
      <c r="S691" s="56"/>
      <c r="T691" s="72"/>
      <c r="U691" s="16"/>
      <c r="V691" s="16"/>
      <c r="W691" s="16"/>
      <c r="X691" s="72"/>
    </row>
    <row r="692" spans="1:24" ht="15.75" x14ac:dyDescent="0.25">
      <c r="A692" s="8">
        <v>688</v>
      </c>
      <c r="B692" s="13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2</v>
      </c>
      <c r="G692" s="6">
        <v>1</v>
      </c>
      <c r="H692" s="6">
        <v>0</v>
      </c>
      <c r="I692" s="6">
        <v>0</v>
      </c>
      <c r="J692" s="6">
        <f t="shared" si="30"/>
        <v>3</v>
      </c>
      <c r="K692" s="10">
        <v>7128</v>
      </c>
      <c r="L692" s="57" t="s">
        <v>1109</v>
      </c>
      <c r="M692" s="7">
        <f t="shared" si="31"/>
        <v>42.087542087542083</v>
      </c>
      <c r="N692" s="6" t="str">
        <f t="shared" si="32"/>
        <v>Baixa</v>
      </c>
      <c r="O692" s="64"/>
      <c r="P692" s="64"/>
      <c r="Q692" s="64"/>
      <c r="R692" s="16"/>
      <c r="S692" s="56"/>
      <c r="T692" s="72"/>
      <c r="U692" s="16"/>
      <c r="V692" s="16"/>
      <c r="W692" s="16"/>
      <c r="X692" s="72"/>
    </row>
    <row r="693" spans="1:24" ht="15.75" x14ac:dyDescent="0.25">
      <c r="A693" s="8">
        <v>689</v>
      </c>
      <c r="B693" s="13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6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O693" s="58"/>
      <c r="P693" s="58"/>
      <c r="Q693" s="58"/>
      <c r="R693" s="16"/>
      <c r="S693" s="56"/>
      <c r="T693" s="72"/>
      <c r="U693" s="16"/>
      <c r="V693" s="16"/>
      <c r="W693" s="16"/>
      <c r="X693" s="72"/>
    </row>
    <row r="694" spans="1:24" ht="15.75" x14ac:dyDescent="0.25">
      <c r="A694" s="8">
        <v>690</v>
      </c>
      <c r="B694" s="13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2</v>
      </c>
      <c r="G694" s="6">
        <v>1</v>
      </c>
      <c r="H694" s="6">
        <v>0</v>
      </c>
      <c r="I694" s="6">
        <v>0</v>
      </c>
      <c r="J694" s="6">
        <f t="shared" si="30"/>
        <v>3</v>
      </c>
      <c r="K694" s="10">
        <v>7696</v>
      </c>
      <c r="L694" s="57" t="s">
        <v>1109</v>
      </c>
      <c r="M694" s="7">
        <f t="shared" si="31"/>
        <v>38.981288981288984</v>
      </c>
      <c r="N694" s="6" t="str">
        <f t="shared" si="32"/>
        <v>Baixa</v>
      </c>
      <c r="R694" s="16"/>
      <c r="S694" s="56"/>
      <c r="T694" s="72"/>
      <c r="U694" s="16"/>
      <c r="V694" s="16"/>
      <c r="W694" s="16"/>
      <c r="X694" s="72"/>
    </row>
    <row r="695" spans="1:24" ht="15.75" x14ac:dyDescent="0.25">
      <c r="A695" s="8">
        <v>691</v>
      </c>
      <c r="B695" s="13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6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O695" s="64"/>
      <c r="P695" s="64"/>
      <c r="Q695" s="64"/>
      <c r="R695" s="16"/>
      <c r="S695" s="56"/>
      <c r="T695" s="72"/>
      <c r="U695" s="16"/>
      <c r="V695" s="16"/>
      <c r="W695" s="16"/>
      <c r="X695" s="72"/>
    </row>
    <row r="696" spans="1:24" ht="15.75" x14ac:dyDescent="0.25">
      <c r="A696" s="8">
        <v>692</v>
      </c>
      <c r="B696" s="13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6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O696" s="75"/>
      <c r="P696" s="75"/>
      <c r="Q696" s="75"/>
      <c r="R696" s="16"/>
      <c r="S696" s="56"/>
      <c r="T696" s="72"/>
      <c r="U696" s="16"/>
      <c r="V696" s="16"/>
      <c r="W696" s="16"/>
      <c r="X696" s="72"/>
    </row>
    <row r="697" spans="1:24" ht="15.75" x14ac:dyDescent="0.25">
      <c r="A697" s="8">
        <v>693</v>
      </c>
      <c r="B697" s="13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3</v>
      </c>
      <c r="G697" s="6">
        <v>4</v>
      </c>
      <c r="H697" s="6">
        <v>0</v>
      </c>
      <c r="I697" s="6">
        <v>0</v>
      </c>
      <c r="J697" s="6">
        <f t="shared" si="30"/>
        <v>7</v>
      </c>
      <c r="K697" s="10">
        <v>4807</v>
      </c>
      <c r="L697" s="57" t="s">
        <v>1109</v>
      </c>
      <c r="M697" s="7">
        <f t="shared" si="31"/>
        <v>145.62096941959641</v>
      </c>
      <c r="N697" s="6" t="str">
        <f t="shared" si="32"/>
        <v>Média</v>
      </c>
      <c r="O697" s="76"/>
      <c r="P697" s="76"/>
      <c r="Q697" s="76"/>
      <c r="R697" s="16"/>
      <c r="S697" s="56"/>
      <c r="T697" s="72"/>
      <c r="U697" s="16"/>
      <c r="V697" s="16"/>
      <c r="W697" s="16"/>
      <c r="X697" s="72"/>
    </row>
    <row r="698" spans="1:24" ht="15.75" x14ac:dyDescent="0.25">
      <c r="A698" s="8">
        <v>694</v>
      </c>
      <c r="B698" s="13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1</v>
      </c>
      <c r="G698" s="6">
        <v>1</v>
      </c>
      <c r="H698" s="6">
        <v>0</v>
      </c>
      <c r="I698" s="6">
        <v>0</v>
      </c>
      <c r="J698" s="6">
        <f t="shared" si="30"/>
        <v>2</v>
      </c>
      <c r="K698" s="10">
        <v>8681</v>
      </c>
      <c r="L698" s="57" t="s">
        <v>1109</v>
      </c>
      <c r="M698" s="7">
        <f t="shared" si="31"/>
        <v>23.038820412394884</v>
      </c>
      <c r="N698" s="6" t="str">
        <f t="shared" si="32"/>
        <v>Baixa</v>
      </c>
      <c r="O698" s="63"/>
      <c r="P698" s="63"/>
      <c r="Q698" s="63"/>
      <c r="R698" s="16"/>
      <c r="S698" s="56"/>
      <c r="T698" s="72"/>
      <c r="U698" s="16"/>
      <c r="V698" s="16"/>
      <c r="W698" s="16"/>
      <c r="X698" s="72"/>
    </row>
    <row r="699" spans="1:24" ht="15.75" x14ac:dyDescent="0.25">
      <c r="A699" s="8">
        <v>695</v>
      </c>
      <c r="B699" s="13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11</v>
      </c>
      <c r="G699" s="6">
        <v>8</v>
      </c>
      <c r="H699" s="6">
        <v>8</v>
      </c>
      <c r="I699" s="6">
        <v>4</v>
      </c>
      <c r="J699" s="6">
        <f t="shared" si="30"/>
        <v>31</v>
      </c>
      <c r="K699" s="10">
        <v>33934</v>
      </c>
      <c r="L699" s="57" t="s">
        <v>1110</v>
      </c>
      <c r="M699" s="7">
        <f t="shared" si="31"/>
        <v>91.353804443920552</v>
      </c>
      <c r="N699" s="6" t="str">
        <f t="shared" si="32"/>
        <v>Baixa</v>
      </c>
      <c r="O699" s="55"/>
      <c r="P699" s="55"/>
      <c r="Q699" s="55"/>
      <c r="R699" s="16"/>
      <c r="S699" s="56"/>
      <c r="T699" s="72"/>
      <c r="U699" s="16"/>
      <c r="V699" s="16"/>
      <c r="W699" s="16"/>
      <c r="X699" s="72"/>
    </row>
    <row r="700" spans="1:24" ht="15.75" x14ac:dyDescent="0.25">
      <c r="A700" s="8">
        <v>696</v>
      </c>
      <c r="B700" s="13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6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T700" s="72"/>
      <c r="U700" s="16"/>
      <c r="V700" s="16"/>
      <c r="W700" s="16"/>
      <c r="X700" s="72"/>
    </row>
    <row r="701" spans="1:24" ht="15.75" x14ac:dyDescent="0.25">
      <c r="A701" s="8">
        <v>697</v>
      </c>
      <c r="B701" s="13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6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O701" s="75"/>
      <c r="P701" s="75"/>
      <c r="Q701" s="75"/>
      <c r="R701" s="16"/>
      <c r="S701" s="56"/>
      <c r="T701" s="72"/>
      <c r="U701" s="16"/>
      <c r="V701" s="16"/>
      <c r="W701" s="16"/>
      <c r="X701" s="72"/>
    </row>
    <row r="702" spans="1:24" ht="15.75" x14ac:dyDescent="0.25">
      <c r="A702" s="8">
        <v>698</v>
      </c>
      <c r="B702" s="13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6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O702" s="65"/>
      <c r="P702" s="65"/>
      <c r="Q702" s="65"/>
      <c r="R702" s="16"/>
      <c r="S702" s="56"/>
      <c r="T702" s="72"/>
      <c r="U702" s="16"/>
      <c r="V702" s="16"/>
      <c r="W702" s="16"/>
      <c r="X702" s="72"/>
    </row>
    <row r="703" spans="1:24" ht="15.75" x14ac:dyDescent="0.25">
      <c r="A703" s="8">
        <v>699</v>
      </c>
      <c r="B703" s="13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6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O703" s="72"/>
      <c r="P703" s="72"/>
      <c r="Q703" s="72"/>
      <c r="R703" s="16"/>
      <c r="S703" s="56"/>
      <c r="T703" s="72"/>
      <c r="U703" s="16"/>
      <c r="V703" s="16"/>
      <c r="W703" s="16"/>
      <c r="X703" s="72"/>
    </row>
    <row r="704" spans="1:24" ht="15.75" x14ac:dyDescent="0.25">
      <c r="A704" s="8">
        <v>700</v>
      </c>
      <c r="B704" s="13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6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O704" s="76"/>
      <c r="P704" s="9"/>
      <c r="Q704" s="9"/>
      <c r="R704" s="16"/>
      <c r="S704" s="56"/>
      <c r="T704" s="72"/>
      <c r="U704" s="16"/>
      <c r="V704" s="16"/>
      <c r="W704" s="16"/>
      <c r="X704" s="72"/>
    </row>
    <row r="705" spans="1:24" ht="15.75" x14ac:dyDescent="0.25">
      <c r="A705" s="8">
        <v>701</v>
      </c>
      <c r="B705" s="13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6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O705" s="58"/>
      <c r="P705" s="58"/>
      <c r="Q705" s="58"/>
      <c r="R705" s="16"/>
      <c r="S705" s="56"/>
      <c r="T705" s="72"/>
      <c r="U705" s="16"/>
      <c r="V705" s="16"/>
      <c r="W705" s="16"/>
      <c r="X705" s="72"/>
    </row>
    <row r="706" spans="1:24" ht="15.75" x14ac:dyDescent="0.25">
      <c r="A706" s="8">
        <v>702</v>
      </c>
      <c r="B706" s="13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1</v>
      </c>
      <c r="J706" s="6">
        <f t="shared" si="30"/>
        <v>1</v>
      </c>
      <c r="K706" s="10">
        <v>11677</v>
      </c>
      <c r="L706" s="57" t="s">
        <v>1109</v>
      </c>
      <c r="M706" s="7">
        <f t="shared" si="31"/>
        <v>8.5638434529416791</v>
      </c>
      <c r="N706" s="6" t="str">
        <f t="shared" si="32"/>
        <v>Baixa</v>
      </c>
      <c r="O706" s="72"/>
      <c r="P706" s="72"/>
      <c r="Q706" s="72"/>
      <c r="R706" s="16"/>
      <c r="S706" s="56"/>
      <c r="T706" s="72"/>
      <c r="U706" s="16"/>
      <c r="V706" s="16"/>
      <c r="W706" s="16"/>
      <c r="X706" s="72"/>
    </row>
    <row r="707" spans="1:24" ht="15.75" x14ac:dyDescent="0.25">
      <c r="A707" s="8">
        <v>703</v>
      </c>
      <c r="B707" s="13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22</v>
      </c>
      <c r="G707" s="6">
        <v>20</v>
      </c>
      <c r="H707" s="6">
        <v>11</v>
      </c>
      <c r="I707" s="6">
        <v>6</v>
      </c>
      <c r="J707" s="6">
        <f t="shared" si="30"/>
        <v>59</v>
      </c>
      <c r="K707" s="10">
        <v>28054</v>
      </c>
      <c r="L707" s="57" t="s">
        <v>1110</v>
      </c>
      <c r="M707" s="7">
        <f t="shared" si="31"/>
        <v>210.30869038283308</v>
      </c>
      <c r="N707" s="6" t="str">
        <f t="shared" si="32"/>
        <v>Média</v>
      </c>
      <c r="R707" s="16"/>
      <c r="S707" s="56"/>
      <c r="T707" s="72"/>
      <c r="U707" s="16"/>
      <c r="V707" s="16"/>
      <c r="W707" s="16"/>
      <c r="X707" s="72"/>
    </row>
    <row r="708" spans="1:24" ht="15.75" x14ac:dyDescent="0.25">
      <c r="A708" s="8">
        <v>704</v>
      </c>
      <c r="B708" s="13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6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O708" s="59"/>
      <c r="P708" s="59"/>
      <c r="Q708" s="59"/>
      <c r="R708" s="16"/>
      <c r="S708" s="56"/>
      <c r="T708" s="72"/>
      <c r="U708" s="16"/>
      <c r="V708" s="16"/>
      <c r="W708" s="16"/>
      <c r="X708" s="72"/>
    </row>
    <row r="709" spans="1:24" ht="15.75" x14ac:dyDescent="0.25">
      <c r="A709" s="8">
        <v>705</v>
      </c>
      <c r="B709" s="13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6">
        <f t="shared" ref="J709:J772" si="33">SUM(F709:I709)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si="32"/>
        <v>Silencioso</v>
      </c>
      <c r="O709" s="63"/>
      <c r="P709" s="63"/>
      <c r="Q709" s="63"/>
      <c r="R709" s="16"/>
      <c r="S709" s="56"/>
      <c r="T709" s="72"/>
      <c r="U709" s="16"/>
      <c r="V709" s="16"/>
      <c r="W709" s="16"/>
      <c r="X709" s="72"/>
    </row>
    <row r="710" spans="1:24" ht="15.75" x14ac:dyDescent="0.25">
      <c r="A710" s="8">
        <v>706</v>
      </c>
      <c r="B710" s="13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6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6"/>
      <c r="S710" s="56"/>
      <c r="T710" s="72"/>
      <c r="U710" s="16"/>
      <c r="V710" s="16"/>
      <c r="W710" s="16"/>
      <c r="X710" s="72"/>
    </row>
    <row r="711" spans="1:24" ht="15.75" x14ac:dyDescent="0.25">
      <c r="A711" s="8">
        <v>707</v>
      </c>
      <c r="B711" s="13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6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T711" s="72"/>
      <c r="U711" s="16"/>
      <c r="V711" s="16"/>
      <c r="W711" s="16"/>
      <c r="X711" s="72"/>
    </row>
    <row r="712" spans="1:24" ht="15.75" x14ac:dyDescent="0.25">
      <c r="A712" s="8">
        <v>708</v>
      </c>
      <c r="B712" s="13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6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O712" s="75"/>
      <c r="P712" s="75"/>
      <c r="Q712" s="75"/>
      <c r="R712" s="16"/>
      <c r="S712" s="56"/>
      <c r="T712" s="72"/>
      <c r="U712" s="16"/>
      <c r="V712" s="16"/>
      <c r="W712" s="16"/>
      <c r="X712" s="72"/>
    </row>
    <row r="713" spans="1:24" ht="15.75" x14ac:dyDescent="0.25">
      <c r="A713" s="8">
        <v>709</v>
      </c>
      <c r="B713" s="13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6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O713" s="73"/>
      <c r="P713" s="73"/>
      <c r="Q713" s="73"/>
      <c r="R713" s="16"/>
      <c r="S713" s="56"/>
      <c r="T713" s="72"/>
      <c r="U713" s="16"/>
      <c r="V713" s="16"/>
      <c r="W713" s="16"/>
      <c r="X713" s="72"/>
    </row>
    <row r="714" spans="1:24" ht="15.75" x14ac:dyDescent="0.25">
      <c r="A714" s="8">
        <v>710</v>
      </c>
      <c r="B714" s="13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6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T714" s="72"/>
      <c r="U714" s="16"/>
      <c r="V714" s="16"/>
      <c r="W714" s="16"/>
      <c r="X714" s="72"/>
    </row>
    <row r="715" spans="1:24" ht="15.75" x14ac:dyDescent="0.25">
      <c r="A715" s="8">
        <v>711</v>
      </c>
      <c r="B715" s="13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0</v>
      </c>
      <c r="I715" s="6">
        <v>0</v>
      </c>
      <c r="J715" s="6">
        <f t="shared" si="33"/>
        <v>0</v>
      </c>
      <c r="K715" s="10">
        <v>17393</v>
      </c>
      <c r="L715" s="57" t="s">
        <v>1109</v>
      </c>
      <c r="M715" s="7">
        <f t="shared" si="34"/>
        <v>0</v>
      </c>
      <c r="N715" s="6" t="str">
        <f t="shared" si="35"/>
        <v>Silencioso</v>
      </c>
      <c r="O715" s="72"/>
      <c r="P715" s="72"/>
      <c r="Q715" s="72"/>
      <c r="R715" s="16"/>
      <c r="S715" s="56"/>
      <c r="T715" s="72"/>
      <c r="U715" s="16"/>
      <c r="V715" s="16"/>
      <c r="W715" s="16"/>
      <c r="X715" s="72"/>
    </row>
    <row r="716" spans="1:24" ht="15.75" x14ac:dyDescent="0.25">
      <c r="A716" s="8">
        <v>712</v>
      </c>
      <c r="B716" s="13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6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O716" s="65"/>
      <c r="P716" s="65"/>
      <c r="Q716" s="65"/>
      <c r="R716" s="16"/>
      <c r="S716" s="56"/>
      <c r="T716" s="72"/>
      <c r="U716" s="16"/>
      <c r="V716" s="16"/>
      <c r="W716" s="16"/>
      <c r="X716" s="72"/>
    </row>
    <row r="717" spans="1:24" ht="15.75" x14ac:dyDescent="0.25">
      <c r="A717" s="8">
        <v>713</v>
      </c>
      <c r="B717" s="13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1</v>
      </c>
      <c r="G717" s="6">
        <v>2</v>
      </c>
      <c r="H717" s="6">
        <v>1</v>
      </c>
      <c r="I717" s="6">
        <v>0</v>
      </c>
      <c r="J717" s="6">
        <f t="shared" si="33"/>
        <v>4</v>
      </c>
      <c r="K717" s="10">
        <v>56163</v>
      </c>
      <c r="L717" s="57" t="s">
        <v>1110</v>
      </c>
      <c r="M717" s="7">
        <f t="shared" si="34"/>
        <v>7.1221266670227728</v>
      </c>
      <c r="N717" s="6" t="str">
        <f t="shared" si="35"/>
        <v>Baixa</v>
      </c>
      <c r="O717" s="76"/>
      <c r="P717" s="76"/>
      <c r="Q717" s="76"/>
      <c r="R717" s="16"/>
      <c r="S717" s="56"/>
      <c r="T717" s="72"/>
      <c r="U717" s="16"/>
      <c r="V717" s="16"/>
      <c r="W717" s="16"/>
      <c r="X717" s="72"/>
    </row>
    <row r="718" spans="1:24" ht="15.75" x14ac:dyDescent="0.25">
      <c r="A718" s="8">
        <v>714</v>
      </c>
      <c r="B718" s="13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6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O718" s="55"/>
      <c r="P718" s="55"/>
      <c r="Q718" s="55"/>
      <c r="R718" s="16"/>
      <c r="S718" s="56"/>
      <c r="T718" s="72"/>
      <c r="U718" s="16"/>
      <c r="V718" s="16"/>
      <c r="W718" s="16"/>
      <c r="X718" s="72"/>
    </row>
    <row r="719" spans="1:24" ht="15.75" x14ac:dyDescent="0.25">
      <c r="A719" s="8">
        <v>715</v>
      </c>
      <c r="B719" s="13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0</v>
      </c>
      <c r="G719" s="6">
        <v>0</v>
      </c>
      <c r="H719" s="6">
        <v>2</v>
      </c>
      <c r="I719" s="6">
        <v>1</v>
      </c>
      <c r="J719" s="6">
        <f t="shared" si="33"/>
        <v>3</v>
      </c>
      <c r="K719" s="10">
        <v>6200</v>
      </c>
      <c r="L719" s="57" t="s">
        <v>1109</v>
      </c>
      <c r="M719" s="7">
        <f t="shared" si="34"/>
        <v>48.387096774193552</v>
      </c>
      <c r="N719" s="6" t="str">
        <f t="shared" si="35"/>
        <v>Baixa</v>
      </c>
      <c r="O719" s="72"/>
      <c r="P719" s="72"/>
      <c r="Q719" s="72"/>
      <c r="R719" s="16"/>
      <c r="S719" s="56"/>
      <c r="T719" s="72"/>
      <c r="U719" s="16"/>
      <c r="V719" s="16"/>
      <c r="W719" s="16"/>
      <c r="X719" s="72"/>
    </row>
    <row r="720" spans="1:24" ht="15.75" x14ac:dyDescent="0.25">
      <c r="A720" s="8">
        <v>716</v>
      </c>
      <c r="B720" s="13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6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O720" s="55"/>
      <c r="P720" s="55"/>
      <c r="Q720" s="55"/>
      <c r="R720" s="16"/>
      <c r="S720" s="56"/>
      <c r="T720" s="72"/>
      <c r="U720" s="16"/>
      <c r="V720" s="16"/>
      <c r="W720" s="16"/>
      <c r="X720" s="72"/>
    </row>
    <row r="721" spans="1:24" ht="15.75" x14ac:dyDescent="0.25">
      <c r="A721" s="8">
        <v>717</v>
      </c>
      <c r="B721" s="13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6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O721" s="44"/>
      <c r="P721" s="44"/>
      <c r="Q721" s="44"/>
      <c r="R721" s="16"/>
      <c r="S721" s="56"/>
      <c r="T721" s="72"/>
      <c r="U721" s="16"/>
      <c r="V721" s="16"/>
      <c r="W721" s="16"/>
      <c r="X721" s="72"/>
    </row>
    <row r="722" spans="1:24" ht="15.75" x14ac:dyDescent="0.25">
      <c r="A722" s="8">
        <v>718</v>
      </c>
      <c r="B722" s="13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3</v>
      </c>
      <c r="G722" s="6">
        <v>0</v>
      </c>
      <c r="H722" s="6">
        <v>0</v>
      </c>
      <c r="I722" s="6">
        <v>0</v>
      </c>
      <c r="J722" s="6">
        <f t="shared" si="33"/>
        <v>3</v>
      </c>
      <c r="K722" s="10">
        <v>4015</v>
      </c>
      <c r="L722" s="57" t="s">
        <v>1109</v>
      </c>
      <c r="M722" s="7">
        <f t="shared" si="34"/>
        <v>74.719800747198008</v>
      </c>
      <c r="N722" s="6" t="str">
        <f t="shared" si="35"/>
        <v>Baixa</v>
      </c>
      <c r="O722" s="63"/>
      <c r="P722" s="63"/>
      <c r="Q722" s="63"/>
      <c r="R722" s="16"/>
      <c r="S722" s="56"/>
      <c r="T722" s="72"/>
      <c r="U722" s="16"/>
      <c r="V722" s="16"/>
      <c r="W722" s="16"/>
      <c r="X722" s="72"/>
    </row>
    <row r="723" spans="1:24" ht="15.75" x14ac:dyDescent="0.25">
      <c r="A723" s="8">
        <v>719</v>
      </c>
      <c r="B723" s="13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6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O723" s="58"/>
      <c r="P723" s="58"/>
      <c r="Q723" s="58"/>
      <c r="R723" s="16"/>
      <c r="S723" s="56"/>
      <c r="T723" s="72"/>
      <c r="U723" s="16"/>
      <c r="V723" s="16"/>
      <c r="W723" s="16"/>
      <c r="X723" s="72"/>
    </row>
    <row r="724" spans="1:24" ht="15.75" x14ac:dyDescent="0.25">
      <c r="A724" s="8">
        <v>720</v>
      </c>
      <c r="B724" s="13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1</v>
      </c>
      <c r="G724" s="6">
        <v>0</v>
      </c>
      <c r="H724" s="6">
        <v>0</v>
      </c>
      <c r="I724" s="6">
        <v>0</v>
      </c>
      <c r="J724" s="6">
        <f t="shared" si="33"/>
        <v>1</v>
      </c>
      <c r="K724" s="10">
        <v>6923</v>
      </c>
      <c r="L724" s="57" t="s">
        <v>1109</v>
      </c>
      <c r="M724" s="7">
        <f t="shared" si="34"/>
        <v>14.444604940054889</v>
      </c>
      <c r="N724" s="6" t="str">
        <f t="shared" si="35"/>
        <v>Baixa</v>
      </c>
      <c r="O724" s="64"/>
      <c r="P724" s="64"/>
      <c r="Q724" s="64"/>
      <c r="R724" s="16"/>
      <c r="S724" s="56"/>
      <c r="T724" s="72"/>
      <c r="U724" s="16"/>
      <c r="V724" s="16"/>
      <c r="W724" s="16"/>
      <c r="X724" s="72"/>
    </row>
    <row r="725" spans="1:24" ht="15.75" x14ac:dyDescent="0.25">
      <c r="A725" s="8">
        <v>721</v>
      </c>
      <c r="B725" s="13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4</v>
      </c>
      <c r="H725" s="6">
        <v>2</v>
      </c>
      <c r="I725" s="6">
        <v>1</v>
      </c>
      <c r="J725" s="6">
        <f t="shared" si="33"/>
        <v>7</v>
      </c>
      <c r="K725" s="10">
        <v>12218</v>
      </c>
      <c r="L725" s="57" t="s">
        <v>1109</v>
      </c>
      <c r="M725" s="7">
        <f t="shared" si="34"/>
        <v>57.292519233917169</v>
      </c>
      <c r="N725" s="6" t="str">
        <f t="shared" si="35"/>
        <v>Baixa</v>
      </c>
      <c r="O725" s="55"/>
      <c r="P725" s="55"/>
      <c r="Q725" s="55"/>
      <c r="R725" s="16"/>
      <c r="S725" s="56"/>
      <c r="T725" s="72"/>
      <c r="U725" s="16"/>
      <c r="V725" s="16"/>
      <c r="W725" s="16"/>
      <c r="X725" s="72"/>
    </row>
    <row r="726" spans="1:24" ht="15.75" x14ac:dyDescent="0.25">
      <c r="A726" s="8">
        <v>722</v>
      </c>
      <c r="B726" s="13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0</v>
      </c>
      <c r="H726" s="6">
        <v>0</v>
      </c>
      <c r="I726" s="6">
        <v>0</v>
      </c>
      <c r="J726" s="6">
        <f t="shared" si="33"/>
        <v>0</v>
      </c>
      <c r="K726" s="10">
        <v>10818</v>
      </c>
      <c r="L726" s="57" t="s">
        <v>1109</v>
      </c>
      <c r="M726" s="7">
        <f t="shared" si="34"/>
        <v>0</v>
      </c>
      <c r="N726" s="6" t="str">
        <f t="shared" si="35"/>
        <v>Silencioso</v>
      </c>
      <c r="O726" s="75"/>
      <c r="P726" s="75"/>
      <c r="Q726" s="75"/>
      <c r="R726" s="16"/>
      <c r="S726" s="56"/>
      <c r="T726" s="72"/>
      <c r="U726" s="16"/>
      <c r="V726" s="16"/>
      <c r="W726" s="16"/>
      <c r="X726" s="72"/>
    </row>
    <row r="727" spans="1:24" ht="15.75" x14ac:dyDescent="0.25">
      <c r="A727" s="8">
        <v>723</v>
      </c>
      <c r="B727" s="13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6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O727" s="58"/>
      <c r="P727" s="58"/>
      <c r="Q727" s="58"/>
      <c r="R727" s="16"/>
      <c r="S727" s="56"/>
      <c r="T727" s="72"/>
      <c r="U727" s="16"/>
      <c r="V727" s="16"/>
      <c r="W727" s="16"/>
      <c r="X727" s="72"/>
    </row>
    <row r="728" spans="1:24" ht="15.75" x14ac:dyDescent="0.25">
      <c r="A728" s="8">
        <v>724</v>
      </c>
      <c r="B728" s="13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3</v>
      </c>
      <c r="G728" s="6">
        <v>4</v>
      </c>
      <c r="H728" s="6">
        <v>1</v>
      </c>
      <c r="I728" s="6">
        <v>1</v>
      </c>
      <c r="J728" s="6">
        <f t="shared" si="33"/>
        <v>9</v>
      </c>
      <c r="K728" s="10">
        <v>25332</v>
      </c>
      <c r="L728" s="57" t="s">
        <v>1110</v>
      </c>
      <c r="M728" s="7">
        <f t="shared" si="34"/>
        <v>35.528185693983893</v>
      </c>
      <c r="N728" s="6" t="str">
        <f t="shared" si="35"/>
        <v>Baixa</v>
      </c>
      <c r="O728" s="72"/>
      <c r="P728" s="72"/>
      <c r="Q728" s="72"/>
      <c r="R728" s="16"/>
      <c r="S728" s="56"/>
      <c r="T728" s="72"/>
      <c r="U728" s="16"/>
      <c r="V728" s="16"/>
      <c r="W728" s="16"/>
      <c r="X728" s="72"/>
    </row>
    <row r="729" spans="1:24" ht="15.75" x14ac:dyDescent="0.25">
      <c r="A729" s="8">
        <v>725</v>
      </c>
      <c r="B729" s="13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2</v>
      </c>
      <c r="G729" s="6">
        <v>3</v>
      </c>
      <c r="H729" s="6">
        <v>2</v>
      </c>
      <c r="I729" s="6">
        <v>1</v>
      </c>
      <c r="J729" s="6">
        <f t="shared" si="33"/>
        <v>8</v>
      </c>
      <c r="K729" s="10">
        <v>35145</v>
      </c>
      <c r="L729" s="57" t="s">
        <v>1110</v>
      </c>
      <c r="M729" s="7">
        <f t="shared" si="34"/>
        <v>22.762839664248116</v>
      </c>
      <c r="N729" s="6" t="str">
        <f t="shared" si="35"/>
        <v>Baixa</v>
      </c>
      <c r="O729" s="55"/>
      <c r="P729" s="55"/>
      <c r="Q729" s="55"/>
      <c r="R729" s="16"/>
      <c r="S729" s="56"/>
      <c r="T729" s="72"/>
      <c r="U729" s="16"/>
      <c r="V729" s="16"/>
      <c r="W729" s="16"/>
      <c r="X729" s="72"/>
    </row>
    <row r="730" spans="1:24" ht="15.75" x14ac:dyDescent="0.25">
      <c r="A730" s="8">
        <v>726</v>
      </c>
      <c r="B730" s="13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3</v>
      </c>
      <c r="H730" s="6">
        <v>5</v>
      </c>
      <c r="I730" s="6">
        <v>1</v>
      </c>
      <c r="J730" s="6">
        <f t="shared" si="33"/>
        <v>9</v>
      </c>
      <c r="K730" s="10">
        <v>7407</v>
      </c>
      <c r="L730" s="57" t="s">
        <v>1109</v>
      </c>
      <c r="M730" s="7">
        <f t="shared" si="34"/>
        <v>121.5066828675577</v>
      </c>
      <c r="N730" s="6" t="str">
        <f t="shared" si="35"/>
        <v>Média</v>
      </c>
      <c r="O730" s="72"/>
      <c r="P730" s="72"/>
      <c r="Q730" s="72"/>
      <c r="R730" s="16"/>
      <c r="S730" s="56"/>
      <c r="T730" s="72"/>
      <c r="U730" s="16"/>
      <c r="V730" s="16"/>
      <c r="W730" s="16"/>
      <c r="X730" s="72"/>
    </row>
    <row r="731" spans="1:24" ht="15.75" x14ac:dyDescent="0.25">
      <c r="A731" s="8">
        <v>727</v>
      </c>
      <c r="B731" s="13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6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T731" s="72"/>
      <c r="U731" s="16"/>
      <c r="V731" s="16"/>
      <c r="W731" s="16"/>
      <c r="X731" s="72"/>
    </row>
    <row r="732" spans="1:24" ht="15.75" x14ac:dyDescent="0.25">
      <c r="A732" s="8">
        <v>728</v>
      </c>
      <c r="B732" s="13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6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O732" s="44"/>
      <c r="P732" s="44"/>
      <c r="Q732" s="44"/>
      <c r="R732" s="16"/>
      <c r="S732" s="56"/>
      <c r="T732" s="72"/>
      <c r="U732" s="16"/>
      <c r="V732" s="16"/>
      <c r="W732" s="16"/>
      <c r="X732" s="72"/>
    </row>
    <row r="733" spans="1:24" ht="15.75" x14ac:dyDescent="0.25">
      <c r="A733" s="8">
        <v>729</v>
      </c>
      <c r="B733" s="13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0</v>
      </c>
      <c r="J733" s="6">
        <f t="shared" si="33"/>
        <v>0</v>
      </c>
      <c r="K733" s="10">
        <v>25235</v>
      </c>
      <c r="L733" s="57" t="s">
        <v>1110</v>
      </c>
      <c r="M733" s="7">
        <f t="shared" si="34"/>
        <v>0</v>
      </c>
      <c r="N733" s="6" t="str">
        <f t="shared" si="35"/>
        <v>Silencioso</v>
      </c>
      <c r="O733" s="55"/>
      <c r="P733" s="55"/>
      <c r="Q733" s="55"/>
      <c r="R733" s="16"/>
      <c r="S733" s="56"/>
      <c r="T733" s="72"/>
      <c r="U733" s="16"/>
      <c r="V733" s="16"/>
      <c r="W733" s="16"/>
      <c r="X733" s="72"/>
    </row>
    <row r="734" spans="1:24" ht="15.75" x14ac:dyDescent="0.25">
      <c r="A734" s="8">
        <v>730</v>
      </c>
      <c r="B734" s="13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6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O734" s="58"/>
      <c r="P734" s="58"/>
      <c r="Q734" s="58"/>
      <c r="R734" s="16"/>
      <c r="S734" s="56"/>
      <c r="T734" s="72"/>
      <c r="U734" s="16"/>
      <c r="V734" s="16"/>
      <c r="W734" s="16"/>
      <c r="X734" s="72"/>
    </row>
    <row r="735" spans="1:24" ht="15.75" x14ac:dyDescent="0.25">
      <c r="A735" s="8">
        <v>731</v>
      </c>
      <c r="B735" s="13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9</v>
      </c>
      <c r="G735" s="6">
        <v>3</v>
      </c>
      <c r="H735" s="6">
        <v>0</v>
      </c>
      <c r="I735" s="6">
        <v>2</v>
      </c>
      <c r="J735" s="6">
        <f t="shared" si="33"/>
        <v>14</v>
      </c>
      <c r="K735" s="10">
        <v>89653</v>
      </c>
      <c r="L735" s="57" t="s">
        <v>1111</v>
      </c>
      <c r="M735" s="7">
        <f t="shared" si="34"/>
        <v>15.615762997334167</v>
      </c>
      <c r="N735" s="6" t="str">
        <f t="shared" si="35"/>
        <v>Baixa</v>
      </c>
      <c r="O735" s="44"/>
      <c r="P735" s="44"/>
      <c r="Q735" s="44"/>
      <c r="R735" s="16"/>
      <c r="S735" s="56"/>
      <c r="T735" s="72"/>
      <c r="U735" s="16"/>
      <c r="V735" s="16"/>
      <c r="W735" s="16"/>
      <c r="X735" s="72"/>
    </row>
    <row r="736" spans="1:24" ht="15.75" x14ac:dyDescent="0.25">
      <c r="A736" s="8">
        <v>732</v>
      </c>
      <c r="B736" s="13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6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O736" s="65"/>
      <c r="P736" s="65"/>
      <c r="Q736" s="65"/>
      <c r="R736" s="16"/>
      <c r="S736" s="56"/>
      <c r="T736" s="72"/>
      <c r="U736" s="16"/>
      <c r="V736" s="16"/>
      <c r="W736" s="16"/>
      <c r="X736" s="72"/>
    </row>
    <row r="737" spans="1:24" ht="15.75" x14ac:dyDescent="0.25">
      <c r="A737" s="8">
        <v>733</v>
      </c>
      <c r="B737" s="13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4</v>
      </c>
      <c r="G737" s="6">
        <v>1</v>
      </c>
      <c r="H737" s="6">
        <v>3</v>
      </c>
      <c r="I737" s="6">
        <v>2</v>
      </c>
      <c r="J737" s="6">
        <f t="shared" si="33"/>
        <v>10</v>
      </c>
      <c r="K737" s="10">
        <v>5798</v>
      </c>
      <c r="L737" s="57" t="s">
        <v>1109</v>
      </c>
      <c r="M737" s="7">
        <f t="shared" si="34"/>
        <v>172.47326664367023</v>
      </c>
      <c r="N737" s="6" t="str">
        <f t="shared" si="35"/>
        <v>Média</v>
      </c>
      <c r="O737" s="64"/>
      <c r="P737" s="64"/>
      <c r="Q737" s="64"/>
      <c r="R737" s="16"/>
      <c r="S737" s="56"/>
      <c r="T737" s="72"/>
      <c r="U737" s="16"/>
      <c r="V737" s="16"/>
      <c r="W737" s="16"/>
      <c r="X737" s="72"/>
    </row>
    <row r="738" spans="1:24" ht="15.75" x14ac:dyDescent="0.25">
      <c r="A738" s="8">
        <v>734</v>
      </c>
      <c r="B738" s="13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6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T738" s="72"/>
      <c r="U738" s="16"/>
      <c r="V738" s="16"/>
      <c r="W738" s="16"/>
      <c r="X738" s="72"/>
    </row>
    <row r="739" spans="1:24" ht="15.75" x14ac:dyDescent="0.25">
      <c r="A739" s="8">
        <v>735</v>
      </c>
      <c r="B739" s="13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2</v>
      </c>
      <c r="H739" s="6">
        <v>2</v>
      </c>
      <c r="I739" s="6">
        <v>1</v>
      </c>
      <c r="J739" s="6">
        <f t="shared" si="33"/>
        <v>5</v>
      </c>
      <c r="K739" s="10">
        <v>4389</v>
      </c>
      <c r="L739" s="57" t="s">
        <v>1109</v>
      </c>
      <c r="M739" s="7">
        <f t="shared" si="34"/>
        <v>113.9211665527455</v>
      </c>
      <c r="N739" s="6" t="str">
        <f t="shared" si="35"/>
        <v>Média</v>
      </c>
      <c r="R739" s="16"/>
      <c r="S739" s="56"/>
      <c r="T739" s="72"/>
      <c r="U739" s="16"/>
      <c r="V739" s="16"/>
      <c r="W739" s="16"/>
      <c r="X739" s="72"/>
    </row>
    <row r="740" spans="1:24" ht="15.75" x14ac:dyDescent="0.25">
      <c r="A740" s="8">
        <v>736</v>
      </c>
      <c r="B740" s="13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6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O740" s="63"/>
      <c r="P740" s="63"/>
      <c r="Q740" s="63"/>
      <c r="R740" s="16"/>
      <c r="S740" s="56"/>
      <c r="T740" s="72"/>
      <c r="U740" s="16"/>
      <c r="V740" s="16"/>
      <c r="W740" s="16"/>
      <c r="X740" s="72"/>
    </row>
    <row r="741" spans="1:24" ht="15.75" x14ac:dyDescent="0.25">
      <c r="A741" s="8">
        <v>737</v>
      </c>
      <c r="B741" s="13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6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O741" s="55"/>
      <c r="P741" s="55"/>
      <c r="Q741" s="55"/>
      <c r="R741" s="16"/>
      <c r="S741" s="56"/>
      <c r="T741" s="72"/>
      <c r="U741" s="16"/>
      <c r="V741" s="16"/>
      <c r="W741" s="16"/>
      <c r="X741" s="72"/>
    </row>
    <row r="742" spans="1:24" ht="15.75" x14ac:dyDescent="0.25">
      <c r="A742" s="8">
        <v>738</v>
      </c>
      <c r="B742" s="13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2</v>
      </c>
      <c r="G742" s="6">
        <v>3</v>
      </c>
      <c r="H742" s="6">
        <v>0</v>
      </c>
      <c r="I742" s="6">
        <v>0</v>
      </c>
      <c r="J742" s="6">
        <f t="shared" si="33"/>
        <v>5</v>
      </c>
      <c r="K742" s="10">
        <v>26272</v>
      </c>
      <c r="L742" s="57" t="s">
        <v>1110</v>
      </c>
      <c r="M742" s="7">
        <f t="shared" si="34"/>
        <v>19.031668696711325</v>
      </c>
      <c r="N742" s="6" t="str">
        <f t="shared" si="35"/>
        <v>Baixa</v>
      </c>
      <c r="O742" s="9"/>
      <c r="P742" s="9"/>
      <c r="Q742" s="9"/>
      <c r="R742" s="16"/>
      <c r="S742" s="56"/>
      <c r="T742" s="72"/>
      <c r="U742" s="16"/>
      <c r="V742" s="16"/>
      <c r="W742" s="16"/>
      <c r="X742" s="72"/>
    </row>
    <row r="743" spans="1:24" ht="15.75" x14ac:dyDescent="0.25">
      <c r="A743" s="8">
        <v>739</v>
      </c>
      <c r="B743" s="13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2</v>
      </c>
      <c r="G743" s="6">
        <v>2</v>
      </c>
      <c r="H743" s="6">
        <v>3</v>
      </c>
      <c r="I743" s="6">
        <v>2</v>
      </c>
      <c r="J743" s="6">
        <f t="shared" si="33"/>
        <v>9</v>
      </c>
      <c r="K743" s="10">
        <v>30989</v>
      </c>
      <c r="L743" s="57" t="s">
        <v>1110</v>
      </c>
      <c r="M743" s="7">
        <f t="shared" si="34"/>
        <v>29.042563490270741</v>
      </c>
      <c r="N743" s="6" t="str">
        <f t="shared" si="35"/>
        <v>Baixa</v>
      </c>
      <c r="O743" s="73"/>
      <c r="P743" s="73"/>
      <c r="Q743" s="73"/>
      <c r="R743" s="16"/>
      <c r="S743" s="56"/>
      <c r="T743" s="72"/>
      <c r="U743" s="16"/>
      <c r="V743" s="16"/>
      <c r="W743" s="16"/>
      <c r="X743" s="72"/>
    </row>
    <row r="744" spans="1:24" ht="15.75" x14ac:dyDescent="0.25">
      <c r="A744" s="8">
        <v>740</v>
      </c>
      <c r="B744" s="13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1</v>
      </c>
      <c r="G744" s="6">
        <v>0</v>
      </c>
      <c r="H744" s="6">
        <v>0</v>
      </c>
      <c r="I744" s="6">
        <v>0</v>
      </c>
      <c r="J744" s="6">
        <f t="shared" si="33"/>
        <v>1</v>
      </c>
      <c r="K744" s="10">
        <v>7371</v>
      </c>
      <c r="L744" s="57" t="s">
        <v>1109</v>
      </c>
      <c r="M744" s="7">
        <f t="shared" si="34"/>
        <v>13.566680233346901</v>
      </c>
      <c r="N744" s="6" t="str">
        <f t="shared" si="35"/>
        <v>Baixa</v>
      </c>
      <c r="O744" s="76"/>
      <c r="P744" s="76"/>
      <c r="Q744" s="76"/>
      <c r="R744" s="16"/>
      <c r="S744" s="56"/>
      <c r="T744" s="72"/>
      <c r="U744" s="16"/>
      <c r="V744" s="16"/>
      <c r="W744" s="16"/>
      <c r="X744" s="72"/>
    </row>
    <row r="745" spans="1:24" ht="15.75" x14ac:dyDescent="0.25">
      <c r="A745" s="8">
        <v>741</v>
      </c>
      <c r="B745" s="13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5</v>
      </c>
      <c r="G745" s="6">
        <v>3</v>
      </c>
      <c r="H745" s="6">
        <v>3</v>
      </c>
      <c r="I745" s="6">
        <v>8</v>
      </c>
      <c r="J745" s="6">
        <f t="shared" si="33"/>
        <v>19</v>
      </c>
      <c r="K745" s="10">
        <v>23385</v>
      </c>
      <c r="L745" s="57" t="s">
        <v>1109</v>
      </c>
      <c r="M745" s="7">
        <f t="shared" si="34"/>
        <v>81.248663673294843</v>
      </c>
      <c r="N745" s="6" t="str">
        <f t="shared" si="35"/>
        <v>Baixa</v>
      </c>
      <c r="O745" s="65"/>
      <c r="P745" s="65"/>
      <c r="Q745" s="65"/>
      <c r="R745" s="16"/>
      <c r="S745" s="56"/>
      <c r="T745" s="72"/>
      <c r="U745" s="16"/>
      <c r="V745" s="16"/>
      <c r="W745" s="16"/>
      <c r="X745" s="72"/>
    </row>
    <row r="746" spans="1:24" ht="15.75" x14ac:dyDescent="0.25">
      <c r="A746" s="8">
        <v>742</v>
      </c>
      <c r="B746" s="13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6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O746" s="55"/>
      <c r="P746" s="55"/>
      <c r="Q746" s="55"/>
      <c r="R746" s="16"/>
      <c r="S746" s="56"/>
      <c r="T746" s="72"/>
      <c r="U746" s="16"/>
      <c r="V746" s="16"/>
      <c r="W746" s="16"/>
      <c r="X746" s="72"/>
    </row>
    <row r="747" spans="1:24" ht="15.75" x14ac:dyDescent="0.25">
      <c r="A747" s="8">
        <v>743</v>
      </c>
      <c r="B747" s="13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6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T747" s="72"/>
      <c r="U747" s="16"/>
      <c r="V747" s="16"/>
      <c r="W747" s="16"/>
      <c r="X747" s="72"/>
    </row>
    <row r="748" spans="1:24" ht="15.75" x14ac:dyDescent="0.25">
      <c r="A748" s="8">
        <v>744</v>
      </c>
      <c r="B748" s="13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6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O748" s="72"/>
      <c r="P748" s="72"/>
      <c r="Q748" s="72"/>
      <c r="R748" s="16"/>
      <c r="S748" s="56"/>
      <c r="T748" s="72"/>
      <c r="U748" s="16"/>
      <c r="V748" s="16"/>
      <c r="W748" s="16"/>
      <c r="X748" s="72"/>
    </row>
    <row r="749" spans="1:24" ht="15.75" x14ac:dyDescent="0.25">
      <c r="A749" s="8">
        <v>745</v>
      </c>
      <c r="B749" s="13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3</v>
      </c>
      <c r="G749" s="6">
        <v>0</v>
      </c>
      <c r="H749" s="6">
        <v>1</v>
      </c>
      <c r="I749" s="6">
        <v>0</v>
      </c>
      <c r="J749" s="6">
        <f t="shared" si="33"/>
        <v>4</v>
      </c>
      <c r="K749" s="10">
        <v>3865</v>
      </c>
      <c r="L749" s="57" t="s">
        <v>1109</v>
      </c>
      <c r="M749" s="7">
        <f t="shared" si="34"/>
        <v>103.49288486416559</v>
      </c>
      <c r="N749" s="6" t="str">
        <f t="shared" si="35"/>
        <v>Média</v>
      </c>
      <c r="O749" s="76"/>
      <c r="P749" s="76"/>
      <c r="Q749" s="76"/>
      <c r="R749" s="16"/>
      <c r="S749" s="56"/>
      <c r="T749" s="72"/>
      <c r="U749" s="16"/>
      <c r="V749" s="16"/>
      <c r="W749" s="16"/>
      <c r="X749" s="72"/>
    </row>
    <row r="750" spans="1:24" ht="15.75" x14ac:dyDescent="0.25">
      <c r="A750" s="8">
        <v>746</v>
      </c>
      <c r="B750" s="13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1</v>
      </c>
      <c r="H750" s="6">
        <v>0</v>
      </c>
      <c r="I750" s="6">
        <v>0</v>
      </c>
      <c r="J750" s="6">
        <f t="shared" si="33"/>
        <v>1</v>
      </c>
      <c r="K750" s="10">
        <v>5454</v>
      </c>
      <c r="L750" s="57" t="s">
        <v>1109</v>
      </c>
      <c r="M750" s="7">
        <f t="shared" si="34"/>
        <v>18.335166850018336</v>
      </c>
      <c r="N750" s="6" t="str">
        <f t="shared" si="35"/>
        <v>Baixa</v>
      </c>
      <c r="O750" s="9"/>
      <c r="P750" s="9"/>
      <c r="Q750" s="9"/>
      <c r="R750" s="16"/>
      <c r="S750" s="56"/>
      <c r="T750" s="72"/>
      <c r="U750" s="16"/>
      <c r="V750" s="16"/>
      <c r="W750" s="16"/>
      <c r="X750" s="72"/>
    </row>
    <row r="751" spans="1:24" ht="15.75" x14ac:dyDescent="0.25">
      <c r="A751" s="8">
        <v>747</v>
      </c>
      <c r="B751" s="13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6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O751" s="58"/>
      <c r="P751" s="58"/>
      <c r="Q751" s="58"/>
      <c r="R751" s="16"/>
      <c r="S751" s="56"/>
      <c r="T751" s="72"/>
      <c r="U751" s="16"/>
      <c r="V751" s="16"/>
      <c r="W751" s="16"/>
      <c r="X751" s="72"/>
    </row>
    <row r="752" spans="1:24" ht="15.75" x14ac:dyDescent="0.25">
      <c r="A752" s="8">
        <v>748</v>
      </c>
      <c r="B752" s="13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2</v>
      </c>
      <c r="H752" s="6">
        <v>0</v>
      </c>
      <c r="I752" s="6">
        <v>0</v>
      </c>
      <c r="J752" s="6">
        <f t="shared" si="33"/>
        <v>2</v>
      </c>
      <c r="K752" s="10">
        <v>2775</v>
      </c>
      <c r="L752" s="57" t="s">
        <v>1109</v>
      </c>
      <c r="M752" s="7">
        <f t="shared" si="34"/>
        <v>72.072072072072075</v>
      </c>
      <c r="N752" s="6" t="str">
        <f t="shared" si="35"/>
        <v>Baixa</v>
      </c>
      <c r="R752" s="16"/>
      <c r="S752" s="56"/>
      <c r="T752" s="72"/>
      <c r="U752" s="16"/>
      <c r="V752" s="16"/>
      <c r="W752" s="16"/>
      <c r="X752" s="72"/>
    </row>
    <row r="753" spans="1:24" ht="15.75" x14ac:dyDescent="0.25">
      <c r="A753" s="8">
        <v>749</v>
      </c>
      <c r="B753" s="13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10</v>
      </c>
      <c r="G753" s="6">
        <v>4</v>
      </c>
      <c r="H753" s="6">
        <v>2</v>
      </c>
      <c r="I753" s="6">
        <v>0</v>
      </c>
      <c r="J753" s="6">
        <f t="shared" si="33"/>
        <v>16</v>
      </c>
      <c r="K753" s="10">
        <v>45488</v>
      </c>
      <c r="L753" s="57" t="s">
        <v>1110</v>
      </c>
      <c r="M753" s="7">
        <f t="shared" si="34"/>
        <v>35.174111853675697</v>
      </c>
      <c r="N753" s="6" t="str">
        <f t="shared" si="35"/>
        <v>Baixa</v>
      </c>
      <c r="R753" s="16"/>
      <c r="S753" s="56"/>
      <c r="T753" s="72"/>
      <c r="U753" s="16"/>
      <c r="V753" s="16"/>
      <c r="W753" s="16"/>
      <c r="X753" s="72"/>
    </row>
    <row r="754" spans="1:24" ht="15.75" x14ac:dyDescent="0.25">
      <c r="A754" s="8">
        <v>750</v>
      </c>
      <c r="B754" s="13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6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O754" s="44"/>
      <c r="P754" s="44"/>
      <c r="Q754" s="44"/>
      <c r="R754" s="16"/>
      <c r="S754" s="56"/>
      <c r="T754" s="72"/>
      <c r="U754" s="16"/>
      <c r="V754" s="16"/>
      <c r="W754" s="16"/>
      <c r="X754" s="72"/>
    </row>
    <row r="755" spans="1:24" ht="15.75" x14ac:dyDescent="0.25">
      <c r="A755" s="8">
        <v>751</v>
      </c>
      <c r="B755" s="13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1</v>
      </c>
      <c r="I755" s="6">
        <v>0</v>
      </c>
      <c r="J755" s="6">
        <f t="shared" si="33"/>
        <v>1</v>
      </c>
      <c r="K755" s="10">
        <v>4709</v>
      </c>
      <c r="L755" s="57" t="s">
        <v>1109</v>
      </c>
      <c r="M755" s="7">
        <f t="shared" si="34"/>
        <v>21.235931195582928</v>
      </c>
      <c r="N755" s="6" t="str">
        <f t="shared" si="35"/>
        <v>Baixa</v>
      </c>
      <c r="O755" s="64"/>
      <c r="P755" s="64"/>
      <c r="Q755" s="64"/>
      <c r="R755" s="16"/>
      <c r="S755" s="56"/>
      <c r="T755" s="72"/>
      <c r="U755" s="16"/>
      <c r="V755" s="16"/>
      <c r="W755" s="16"/>
      <c r="X755" s="72"/>
    </row>
    <row r="756" spans="1:24" ht="15.75" x14ac:dyDescent="0.25">
      <c r="A756" s="8">
        <v>752</v>
      </c>
      <c r="B756" s="13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6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T756" s="72"/>
      <c r="U756" s="16"/>
      <c r="V756" s="16"/>
      <c r="W756" s="16"/>
      <c r="X756" s="72"/>
    </row>
    <row r="757" spans="1:24" ht="15.75" x14ac:dyDescent="0.25">
      <c r="A757" s="8">
        <v>753</v>
      </c>
      <c r="B757" s="13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6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O757" s="9"/>
      <c r="P757" s="9"/>
      <c r="Q757" s="9"/>
      <c r="R757" s="16"/>
      <c r="S757" s="56"/>
      <c r="T757" s="72"/>
      <c r="U757" s="16"/>
      <c r="V757" s="16"/>
      <c r="W757" s="16"/>
      <c r="X757" s="72"/>
    </row>
    <row r="758" spans="1:24" ht="15.75" x14ac:dyDescent="0.25">
      <c r="A758" s="8">
        <v>754</v>
      </c>
      <c r="B758" s="13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6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O758" s="76"/>
      <c r="P758" s="76"/>
      <c r="Q758" s="76"/>
      <c r="R758" s="16"/>
      <c r="S758" s="56"/>
      <c r="T758" s="72"/>
      <c r="U758" s="16"/>
      <c r="V758" s="16"/>
      <c r="W758" s="16"/>
      <c r="X758" s="72"/>
    </row>
    <row r="759" spans="1:24" ht="15.75" x14ac:dyDescent="0.25">
      <c r="A759" s="8">
        <v>755</v>
      </c>
      <c r="B759" s="13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6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O759" s="63"/>
      <c r="P759" s="63"/>
      <c r="Q759" s="63"/>
      <c r="R759" s="16"/>
      <c r="S759" s="56"/>
      <c r="T759" s="72"/>
      <c r="U759" s="16"/>
      <c r="V759" s="16"/>
      <c r="W759" s="16"/>
      <c r="X759" s="72"/>
    </row>
    <row r="760" spans="1:24" ht="15.75" x14ac:dyDescent="0.25">
      <c r="A760" s="8">
        <v>756</v>
      </c>
      <c r="B760" s="13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6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O760" s="61"/>
      <c r="P760" s="61"/>
      <c r="Q760" s="61"/>
      <c r="R760" s="16"/>
      <c r="S760" s="56"/>
      <c r="T760" s="72"/>
      <c r="U760" s="16"/>
      <c r="V760" s="16"/>
      <c r="W760" s="16"/>
      <c r="X760" s="72"/>
    </row>
    <row r="761" spans="1:24" ht="15.75" x14ac:dyDescent="0.25">
      <c r="A761" s="8">
        <v>757</v>
      </c>
      <c r="B761" s="13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6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O761" s="76"/>
      <c r="P761" s="76"/>
      <c r="Q761" s="76"/>
      <c r="R761" s="16"/>
      <c r="S761" s="56"/>
      <c r="T761" s="72"/>
      <c r="U761" s="16"/>
      <c r="V761" s="16"/>
      <c r="W761" s="16"/>
      <c r="X761" s="72"/>
    </row>
    <row r="762" spans="1:24" ht="15.75" x14ac:dyDescent="0.25">
      <c r="A762" s="8">
        <v>758</v>
      </c>
      <c r="B762" s="13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6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O762" s="44"/>
      <c r="P762" s="44"/>
      <c r="Q762" s="44"/>
      <c r="R762" s="16"/>
      <c r="S762" s="56"/>
      <c r="T762" s="72"/>
      <c r="U762" s="16"/>
      <c r="V762" s="16"/>
      <c r="W762" s="16"/>
      <c r="X762" s="72"/>
    </row>
    <row r="763" spans="1:24" ht="15.75" x14ac:dyDescent="0.25">
      <c r="A763" s="8">
        <v>759</v>
      </c>
      <c r="B763" s="13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6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T763" s="72"/>
      <c r="U763" s="16"/>
      <c r="V763" s="16"/>
      <c r="W763" s="16"/>
      <c r="X763" s="72"/>
    </row>
    <row r="764" spans="1:24" ht="15.75" x14ac:dyDescent="0.25">
      <c r="A764" s="8">
        <v>760</v>
      </c>
      <c r="B764" s="13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2</v>
      </c>
      <c r="G764" s="6">
        <v>3</v>
      </c>
      <c r="H764" s="6">
        <v>6</v>
      </c>
      <c r="I764" s="6">
        <v>3</v>
      </c>
      <c r="J764" s="6">
        <f t="shared" si="33"/>
        <v>14</v>
      </c>
      <c r="K764" s="10">
        <v>6684</v>
      </c>
      <c r="L764" s="57" t="s">
        <v>1109</v>
      </c>
      <c r="M764" s="7">
        <f t="shared" si="34"/>
        <v>209.45541591861158</v>
      </c>
      <c r="N764" s="6" t="str">
        <f t="shared" si="35"/>
        <v>Média</v>
      </c>
      <c r="O764" s="55"/>
      <c r="P764" s="55"/>
      <c r="Q764" s="55"/>
      <c r="R764" s="16"/>
      <c r="S764" s="56"/>
      <c r="T764" s="72"/>
      <c r="U764" s="16"/>
      <c r="V764" s="16"/>
      <c r="W764" s="16"/>
      <c r="X764" s="72"/>
    </row>
    <row r="765" spans="1:24" ht="15.75" x14ac:dyDescent="0.25">
      <c r="A765" s="8">
        <v>761</v>
      </c>
      <c r="B765" s="13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20</v>
      </c>
      <c r="G765" s="6">
        <v>14</v>
      </c>
      <c r="H765" s="6">
        <v>9</v>
      </c>
      <c r="I765" s="6">
        <v>5</v>
      </c>
      <c r="J765" s="6">
        <f t="shared" si="33"/>
        <v>48</v>
      </c>
      <c r="K765" s="10">
        <v>70450</v>
      </c>
      <c r="L765" s="57" t="s">
        <v>1111</v>
      </c>
      <c r="M765" s="7">
        <f t="shared" si="34"/>
        <v>68.133427963094391</v>
      </c>
      <c r="N765" s="6" t="str">
        <f t="shared" si="35"/>
        <v>Baixa</v>
      </c>
      <c r="R765" s="16"/>
      <c r="S765" s="56"/>
      <c r="T765" s="72"/>
      <c r="U765" s="16"/>
      <c r="V765" s="16"/>
      <c r="W765" s="16"/>
      <c r="X765" s="72"/>
    </row>
    <row r="766" spans="1:24" ht="15.75" x14ac:dyDescent="0.25">
      <c r="A766" s="8">
        <v>762</v>
      </c>
      <c r="B766" s="13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6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T766" s="72"/>
      <c r="U766" s="16"/>
      <c r="V766" s="16"/>
      <c r="W766" s="16"/>
      <c r="X766" s="72"/>
    </row>
    <row r="767" spans="1:24" ht="15.75" x14ac:dyDescent="0.25">
      <c r="A767" s="8">
        <v>763</v>
      </c>
      <c r="B767" s="13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6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O767" s="44"/>
      <c r="P767" s="44"/>
      <c r="Q767" s="44"/>
      <c r="R767" s="16"/>
      <c r="S767" s="56"/>
      <c r="T767" s="72"/>
      <c r="U767" s="16"/>
      <c r="V767" s="16"/>
      <c r="W767" s="16"/>
      <c r="X767" s="72"/>
    </row>
    <row r="768" spans="1:24" ht="15.75" x14ac:dyDescent="0.25">
      <c r="A768" s="8">
        <v>764</v>
      </c>
      <c r="B768" s="13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6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O768" s="65"/>
      <c r="P768" s="65"/>
      <c r="Q768" s="65"/>
      <c r="R768" s="16"/>
      <c r="S768" s="56"/>
      <c r="T768" s="72"/>
      <c r="U768" s="16"/>
      <c r="V768" s="16"/>
      <c r="W768" s="16"/>
      <c r="X768" s="72"/>
    </row>
    <row r="769" spans="1:24" ht="15.75" x14ac:dyDescent="0.25">
      <c r="A769" s="8">
        <v>765</v>
      </c>
      <c r="B769" s="13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0</v>
      </c>
      <c r="G769" s="6">
        <v>0</v>
      </c>
      <c r="H769" s="6">
        <v>0</v>
      </c>
      <c r="I769" s="6">
        <v>1</v>
      </c>
      <c r="J769" s="6">
        <f t="shared" si="33"/>
        <v>1</v>
      </c>
      <c r="K769" s="10">
        <v>7042</v>
      </c>
      <c r="L769" s="57" t="s">
        <v>1109</v>
      </c>
      <c r="M769" s="7">
        <f t="shared" si="34"/>
        <v>14.200511218403863</v>
      </c>
      <c r="N769" s="6" t="str">
        <f t="shared" si="35"/>
        <v>Baixa</v>
      </c>
      <c r="O769" s="59"/>
      <c r="P769" s="59"/>
      <c r="Q769" s="59"/>
      <c r="R769" s="16"/>
      <c r="S769" s="56"/>
      <c r="T769" s="72"/>
      <c r="U769" s="16"/>
      <c r="V769" s="16"/>
      <c r="W769" s="16"/>
      <c r="X769" s="72"/>
    </row>
    <row r="770" spans="1:24" ht="15.75" x14ac:dyDescent="0.25">
      <c r="A770" s="8">
        <v>766</v>
      </c>
      <c r="B770" s="13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6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O770" s="76"/>
      <c r="P770" s="76"/>
      <c r="Q770" s="76"/>
      <c r="R770" s="16"/>
      <c r="S770" s="56"/>
      <c r="T770" s="72"/>
      <c r="U770" s="16"/>
      <c r="V770" s="16"/>
      <c r="W770" s="16"/>
      <c r="X770" s="72"/>
    </row>
    <row r="771" spans="1:24" ht="15.75" x14ac:dyDescent="0.25">
      <c r="A771" s="8">
        <v>767</v>
      </c>
      <c r="B771" s="13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6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O771" s="65"/>
      <c r="P771" s="65"/>
      <c r="Q771" s="65"/>
      <c r="R771" s="16"/>
      <c r="S771" s="56"/>
      <c r="T771" s="72"/>
      <c r="U771" s="16"/>
      <c r="V771" s="16"/>
      <c r="W771" s="16"/>
      <c r="X771" s="72"/>
    </row>
    <row r="772" spans="1:24" ht="15.75" x14ac:dyDescent="0.25">
      <c r="A772" s="8">
        <v>768</v>
      </c>
      <c r="B772" s="13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6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O772" s="55"/>
      <c r="P772" s="55"/>
      <c r="Q772" s="55"/>
      <c r="R772" s="16"/>
      <c r="S772" s="56"/>
      <c r="T772" s="72"/>
      <c r="U772" s="16"/>
      <c r="V772" s="16"/>
      <c r="W772" s="16"/>
      <c r="X772" s="72"/>
    </row>
    <row r="773" spans="1:24" ht="15.75" x14ac:dyDescent="0.25">
      <c r="A773" s="8">
        <v>769</v>
      </c>
      <c r="B773" s="13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6">
        <f t="shared" ref="J773:J836" si="36">SUM(F773:I773)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si="35"/>
        <v>Silencioso</v>
      </c>
      <c r="R773" s="16"/>
      <c r="S773" s="56"/>
      <c r="T773" s="72"/>
      <c r="U773" s="16"/>
      <c r="V773" s="16"/>
      <c r="W773" s="16"/>
      <c r="X773" s="72"/>
    </row>
    <row r="774" spans="1:24" ht="15.75" x14ac:dyDescent="0.25">
      <c r="A774" s="8">
        <v>770</v>
      </c>
      <c r="B774" s="13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9</v>
      </c>
      <c r="G774" s="6">
        <v>5</v>
      </c>
      <c r="H774" s="6">
        <v>1</v>
      </c>
      <c r="I774" s="6">
        <v>5</v>
      </c>
      <c r="J774" s="6">
        <f t="shared" si="36"/>
        <v>20</v>
      </c>
      <c r="K774" s="10">
        <v>32069</v>
      </c>
      <c r="L774" s="57" t="s">
        <v>1110</v>
      </c>
      <c r="M774" s="7">
        <f t="shared" si="37"/>
        <v>62.365524338145875</v>
      </c>
      <c r="N774" s="6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9"/>
      <c r="P774" s="9"/>
      <c r="Q774" s="9"/>
      <c r="R774" s="16"/>
      <c r="S774" s="56"/>
      <c r="T774" s="72"/>
      <c r="U774" s="16"/>
      <c r="V774" s="16"/>
      <c r="W774" s="16"/>
      <c r="X774" s="72"/>
    </row>
    <row r="775" spans="1:24" ht="15.75" x14ac:dyDescent="0.25">
      <c r="A775" s="8">
        <v>771</v>
      </c>
      <c r="B775" s="13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6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O775" s="54"/>
      <c r="P775" s="54"/>
      <c r="Q775" s="54"/>
      <c r="R775" s="16"/>
      <c r="S775" s="56"/>
      <c r="T775" s="72"/>
      <c r="U775" s="16"/>
      <c r="V775" s="16"/>
      <c r="W775" s="16"/>
      <c r="X775" s="72"/>
    </row>
    <row r="776" spans="1:24" ht="15.75" x14ac:dyDescent="0.25">
      <c r="A776" s="8">
        <v>772</v>
      </c>
      <c r="B776" s="13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6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O776" s="65"/>
      <c r="P776" s="65"/>
      <c r="Q776" s="65"/>
      <c r="R776" s="16"/>
      <c r="S776" s="56"/>
      <c r="T776" s="72"/>
      <c r="U776" s="16"/>
      <c r="V776" s="16"/>
      <c r="W776" s="16"/>
      <c r="X776" s="72"/>
    </row>
    <row r="777" spans="1:24" ht="15.75" x14ac:dyDescent="0.25">
      <c r="A777" s="8">
        <v>773</v>
      </c>
      <c r="B777" s="13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6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T777" s="72"/>
      <c r="U777" s="16"/>
      <c r="V777" s="16"/>
      <c r="W777" s="16"/>
      <c r="X777" s="72"/>
    </row>
    <row r="778" spans="1:24" ht="15.75" x14ac:dyDescent="0.25">
      <c r="A778" s="8">
        <v>774</v>
      </c>
      <c r="B778" s="13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1</v>
      </c>
      <c r="I778" s="6">
        <v>0</v>
      </c>
      <c r="J778" s="6">
        <f t="shared" si="36"/>
        <v>1</v>
      </c>
      <c r="K778" s="10">
        <v>7764</v>
      </c>
      <c r="L778" s="57" t="s">
        <v>1109</v>
      </c>
      <c r="M778" s="7">
        <f t="shared" si="37"/>
        <v>12.879958784131892</v>
      </c>
      <c r="N778" s="6" t="str">
        <f t="shared" si="38"/>
        <v>Baixa</v>
      </c>
      <c r="O778" s="63"/>
      <c r="P778" s="63"/>
      <c r="Q778" s="63"/>
      <c r="R778" s="16"/>
      <c r="S778" s="56"/>
      <c r="T778" s="72"/>
      <c r="U778" s="16"/>
      <c r="V778" s="16"/>
      <c r="W778" s="16"/>
      <c r="X778" s="72"/>
    </row>
    <row r="779" spans="1:24" ht="15.75" x14ac:dyDescent="0.25">
      <c r="A779" s="8">
        <v>775</v>
      </c>
      <c r="B779" s="13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6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R779" s="16"/>
      <c r="S779" s="56"/>
      <c r="T779" s="72"/>
      <c r="U779" s="16"/>
      <c r="V779" s="16"/>
      <c r="W779" s="16"/>
      <c r="X779" s="72"/>
    </row>
    <row r="780" spans="1:24" ht="15.75" x14ac:dyDescent="0.25">
      <c r="A780" s="8">
        <v>776</v>
      </c>
      <c r="B780" s="13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2</v>
      </c>
      <c r="G780" s="6">
        <v>2</v>
      </c>
      <c r="H780" s="6">
        <v>1</v>
      </c>
      <c r="I780" s="6">
        <v>0</v>
      </c>
      <c r="J780" s="6">
        <f t="shared" si="36"/>
        <v>5</v>
      </c>
      <c r="K780" s="10">
        <v>4209</v>
      </c>
      <c r="L780" s="57" t="s">
        <v>1109</v>
      </c>
      <c r="M780" s="7">
        <f t="shared" si="37"/>
        <v>118.79306248515087</v>
      </c>
      <c r="N780" s="6" t="str">
        <f t="shared" si="38"/>
        <v>Média</v>
      </c>
      <c r="O780" s="54"/>
      <c r="P780" s="54"/>
      <c r="Q780" s="54"/>
      <c r="R780" s="16"/>
      <c r="S780" s="56"/>
      <c r="T780" s="72"/>
      <c r="U780" s="16"/>
      <c r="V780" s="16"/>
      <c r="W780" s="16"/>
      <c r="X780" s="72"/>
    </row>
    <row r="781" spans="1:24" ht="15.75" x14ac:dyDescent="0.25">
      <c r="A781" s="8">
        <v>777</v>
      </c>
      <c r="B781" s="13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6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O781" s="55"/>
      <c r="P781" s="55"/>
      <c r="Q781" s="55"/>
      <c r="R781" s="16"/>
      <c r="S781" s="56"/>
      <c r="T781" s="72"/>
      <c r="U781" s="16"/>
      <c r="V781" s="16"/>
      <c r="W781" s="16"/>
      <c r="X781" s="72"/>
    </row>
    <row r="782" spans="1:24" ht="15.75" x14ac:dyDescent="0.25">
      <c r="A782" s="8">
        <v>778</v>
      </c>
      <c r="B782" s="13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6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O782" s="64"/>
      <c r="P782" s="64"/>
      <c r="Q782" s="64"/>
      <c r="R782" s="16"/>
      <c r="S782" s="56"/>
      <c r="T782" s="72"/>
      <c r="U782" s="16"/>
      <c r="V782" s="16"/>
      <c r="W782" s="16"/>
      <c r="X782" s="72"/>
    </row>
    <row r="783" spans="1:24" ht="15.75" x14ac:dyDescent="0.25">
      <c r="A783" s="8">
        <v>779</v>
      </c>
      <c r="B783" s="13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1</v>
      </c>
      <c r="J783" s="6">
        <f t="shared" si="36"/>
        <v>1</v>
      </c>
      <c r="K783" s="10">
        <v>10451</v>
      </c>
      <c r="L783" s="57" t="s">
        <v>1109</v>
      </c>
      <c r="M783" s="7">
        <f t="shared" si="37"/>
        <v>9.5684623481006597</v>
      </c>
      <c r="N783" s="6" t="str">
        <f t="shared" si="38"/>
        <v>Baixa</v>
      </c>
      <c r="O783" s="55"/>
      <c r="P783" s="55"/>
      <c r="Q783" s="55"/>
      <c r="R783" s="16"/>
      <c r="S783" s="56"/>
      <c r="T783" s="72"/>
      <c r="U783" s="16"/>
      <c r="V783" s="16"/>
      <c r="W783" s="16"/>
      <c r="X783" s="72"/>
    </row>
    <row r="784" spans="1:24" ht="15.75" x14ac:dyDescent="0.25">
      <c r="A784" s="8">
        <v>780</v>
      </c>
      <c r="B784" s="13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6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O784" s="55"/>
      <c r="P784" s="55"/>
      <c r="Q784" s="55"/>
      <c r="R784" s="16"/>
      <c r="S784" s="56"/>
      <c r="T784" s="72"/>
      <c r="U784" s="16"/>
      <c r="V784" s="16"/>
      <c r="W784" s="16"/>
      <c r="X784" s="72"/>
    </row>
    <row r="785" spans="1:24" ht="15.75" x14ac:dyDescent="0.25">
      <c r="A785" s="8">
        <v>781</v>
      </c>
      <c r="B785" s="13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6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O785" s="60"/>
      <c r="P785" s="60"/>
      <c r="Q785" s="60"/>
      <c r="R785" s="16"/>
      <c r="S785" s="56"/>
      <c r="T785" s="72"/>
      <c r="U785" s="16"/>
      <c r="V785" s="16"/>
      <c r="W785" s="16"/>
      <c r="X785" s="72"/>
    </row>
    <row r="786" spans="1:24" ht="15.75" x14ac:dyDescent="0.25">
      <c r="A786" s="8">
        <v>782</v>
      </c>
      <c r="B786" s="13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6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T786" s="72"/>
      <c r="U786" s="16"/>
      <c r="V786" s="16"/>
      <c r="W786" s="16"/>
      <c r="X786" s="72"/>
    </row>
    <row r="787" spans="1:24" ht="15.75" x14ac:dyDescent="0.25">
      <c r="A787" s="8">
        <v>783</v>
      </c>
      <c r="B787" s="13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6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O787" s="76"/>
      <c r="P787" s="76"/>
      <c r="Q787" s="76"/>
      <c r="R787" s="16"/>
      <c r="S787" s="56"/>
      <c r="T787" s="72"/>
      <c r="U787" s="16"/>
      <c r="V787" s="16"/>
      <c r="W787" s="16"/>
      <c r="X787" s="72"/>
    </row>
    <row r="788" spans="1:24" ht="15.75" x14ac:dyDescent="0.25">
      <c r="A788" s="8">
        <v>784</v>
      </c>
      <c r="B788" s="13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1</v>
      </c>
      <c r="G788" s="6">
        <v>3</v>
      </c>
      <c r="H788" s="6">
        <v>0</v>
      </c>
      <c r="I788" s="6">
        <v>0</v>
      </c>
      <c r="J788" s="6">
        <f t="shared" si="36"/>
        <v>4</v>
      </c>
      <c r="K788" s="10">
        <v>11493</v>
      </c>
      <c r="L788" s="57" t="s">
        <v>1109</v>
      </c>
      <c r="M788" s="7">
        <f t="shared" si="37"/>
        <v>34.803793613503871</v>
      </c>
      <c r="N788" s="6" t="str">
        <f t="shared" si="38"/>
        <v>Baixa</v>
      </c>
      <c r="R788" s="16"/>
      <c r="S788" s="56"/>
      <c r="T788" s="72"/>
      <c r="U788" s="16"/>
      <c r="V788" s="16"/>
      <c r="W788" s="16"/>
      <c r="X788" s="72"/>
    </row>
    <row r="789" spans="1:24" ht="15.75" x14ac:dyDescent="0.25">
      <c r="A789" s="8">
        <v>785</v>
      </c>
      <c r="B789" s="13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3</v>
      </c>
      <c r="G789" s="6">
        <v>3</v>
      </c>
      <c r="H789" s="6">
        <v>2</v>
      </c>
      <c r="I789" s="6">
        <v>0</v>
      </c>
      <c r="J789" s="6">
        <f t="shared" si="36"/>
        <v>8</v>
      </c>
      <c r="K789" s="10">
        <v>8685</v>
      </c>
      <c r="L789" s="57" t="s">
        <v>1109</v>
      </c>
      <c r="M789" s="7">
        <f t="shared" si="37"/>
        <v>92.112838226827861</v>
      </c>
      <c r="N789" s="6" t="str">
        <f t="shared" si="38"/>
        <v>Baixa</v>
      </c>
      <c r="R789" s="16"/>
      <c r="S789" s="56"/>
      <c r="T789" s="72"/>
      <c r="U789" s="16"/>
      <c r="V789" s="16"/>
      <c r="W789" s="16"/>
      <c r="X789" s="72"/>
    </row>
    <row r="790" spans="1:24" ht="15.75" x14ac:dyDescent="0.25">
      <c r="A790" s="8">
        <v>786</v>
      </c>
      <c r="B790" s="13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3</v>
      </c>
      <c r="G790" s="6">
        <v>0</v>
      </c>
      <c r="H790" s="6">
        <v>0</v>
      </c>
      <c r="I790" s="6">
        <v>0</v>
      </c>
      <c r="J790" s="6">
        <f t="shared" si="36"/>
        <v>3</v>
      </c>
      <c r="K790" s="10">
        <v>7670</v>
      </c>
      <c r="L790" s="57" t="s">
        <v>1109</v>
      </c>
      <c r="M790" s="7">
        <f t="shared" si="37"/>
        <v>39.113428943937414</v>
      </c>
      <c r="N790" s="6" t="str">
        <f t="shared" si="38"/>
        <v>Baixa</v>
      </c>
      <c r="O790" s="63"/>
      <c r="P790" s="63"/>
      <c r="Q790" s="63"/>
      <c r="R790" s="16"/>
      <c r="S790" s="56"/>
      <c r="T790" s="72"/>
      <c r="U790" s="16"/>
      <c r="V790" s="16"/>
      <c r="W790" s="16"/>
      <c r="X790" s="72"/>
    </row>
    <row r="791" spans="1:24" ht="15.75" x14ac:dyDescent="0.25">
      <c r="A791" s="8">
        <v>787</v>
      </c>
      <c r="B791" s="13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6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T791" s="72"/>
      <c r="U791" s="16"/>
      <c r="V791" s="16"/>
      <c r="W791" s="16"/>
      <c r="X791" s="72"/>
    </row>
    <row r="792" spans="1:24" ht="15.75" x14ac:dyDescent="0.25">
      <c r="A792" s="8">
        <v>788</v>
      </c>
      <c r="B792" s="13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6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O792" s="55"/>
      <c r="P792" s="55"/>
      <c r="Q792" s="55"/>
      <c r="R792" s="16"/>
      <c r="S792" s="56"/>
      <c r="T792" s="72"/>
      <c r="U792" s="16"/>
      <c r="V792" s="16"/>
      <c r="W792" s="16"/>
      <c r="X792" s="72"/>
    </row>
    <row r="793" spans="1:24" ht="15.75" x14ac:dyDescent="0.25">
      <c r="A793" s="8">
        <v>789</v>
      </c>
      <c r="B793" s="13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2</v>
      </c>
      <c r="G793" s="6">
        <v>2</v>
      </c>
      <c r="H793" s="6">
        <v>1</v>
      </c>
      <c r="I793" s="6">
        <v>2</v>
      </c>
      <c r="J793" s="6">
        <f t="shared" si="36"/>
        <v>7</v>
      </c>
      <c r="K793" s="10">
        <v>20993</v>
      </c>
      <c r="L793" s="57" t="s">
        <v>1109</v>
      </c>
      <c r="M793" s="7">
        <f t="shared" si="37"/>
        <v>33.344448149383126</v>
      </c>
      <c r="N793" s="6" t="str">
        <f t="shared" si="38"/>
        <v>Baixa</v>
      </c>
      <c r="R793" s="16"/>
      <c r="S793" s="56"/>
      <c r="T793" s="72"/>
      <c r="U793" s="16"/>
      <c r="V793" s="16"/>
      <c r="W793" s="16"/>
      <c r="X793" s="72"/>
    </row>
    <row r="794" spans="1:24" ht="15.75" x14ac:dyDescent="0.25">
      <c r="A794" s="8">
        <v>790</v>
      </c>
      <c r="B794" s="13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32</v>
      </c>
      <c r="G794" s="6">
        <v>35</v>
      </c>
      <c r="H794" s="6">
        <v>19</v>
      </c>
      <c r="I794" s="6">
        <v>5</v>
      </c>
      <c r="J794" s="6">
        <f t="shared" si="36"/>
        <v>91</v>
      </c>
      <c r="K794" s="10">
        <v>237286</v>
      </c>
      <c r="L794" s="57" t="s">
        <v>1112</v>
      </c>
      <c r="M794" s="7">
        <f t="shared" si="37"/>
        <v>38.350345153106375</v>
      </c>
      <c r="N794" s="6" t="str">
        <f t="shared" si="38"/>
        <v>Baixa</v>
      </c>
      <c r="O794" s="9"/>
      <c r="P794" s="9"/>
      <c r="Q794" s="9"/>
      <c r="R794" s="16"/>
      <c r="S794" s="56"/>
      <c r="T794" s="72"/>
      <c r="U794" s="16"/>
      <c r="V794" s="16"/>
      <c r="W794" s="16"/>
      <c r="X794" s="72"/>
    </row>
    <row r="795" spans="1:24" ht="15.75" x14ac:dyDescent="0.25">
      <c r="A795" s="8">
        <v>791</v>
      </c>
      <c r="B795" s="13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2</v>
      </c>
      <c r="G795" s="6">
        <v>1</v>
      </c>
      <c r="H795" s="6">
        <v>1</v>
      </c>
      <c r="I795" s="6">
        <v>1</v>
      </c>
      <c r="J795" s="6">
        <f t="shared" si="36"/>
        <v>5</v>
      </c>
      <c r="K795" s="10">
        <v>12134</v>
      </c>
      <c r="L795" s="57" t="s">
        <v>1109</v>
      </c>
      <c r="M795" s="7">
        <f t="shared" si="37"/>
        <v>41.206527113894843</v>
      </c>
      <c r="N795" s="6" t="str">
        <f t="shared" si="38"/>
        <v>Baixa</v>
      </c>
      <c r="R795" s="16"/>
      <c r="S795" s="56"/>
      <c r="T795" s="72"/>
      <c r="U795" s="16"/>
      <c r="V795" s="16"/>
      <c r="W795" s="16"/>
      <c r="X795" s="72"/>
    </row>
    <row r="796" spans="1:24" ht="15.75" x14ac:dyDescent="0.25">
      <c r="A796" s="8">
        <v>792</v>
      </c>
      <c r="B796" s="13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6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T796" s="72"/>
      <c r="U796" s="16"/>
      <c r="V796" s="16"/>
      <c r="W796" s="16"/>
      <c r="X796" s="72"/>
    </row>
    <row r="797" spans="1:24" ht="15.75" x14ac:dyDescent="0.25">
      <c r="A797" s="8">
        <v>793</v>
      </c>
      <c r="B797" s="13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1</v>
      </c>
      <c r="I797" s="6">
        <v>0</v>
      </c>
      <c r="J797" s="6">
        <f t="shared" si="36"/>
        <v>1</v>
      </c>
      <c r="K797" s="10">
        <v>6227</v>
      </c>
      <c r="L797" s="57" t="s">
        <v>1109</v>
      </c>
      <c r="M797" s="7">
        <f t="shared" si="37"/>
        <v>16.059097478721696</v>
      </c>
      <c r="N797" s="6" t="str">
        <f t="shared" si="38"/>
        <v>Baixa</v>
      </c>
      <c r="O797" s="65"/>
      <c r="P797" s="65"/>
      <c r="Q797" s="65"/>
      <c r="R797" s="16"/>
      <c r="S797" s="56"/>
      <c r="T797" s="72"/>
      <c r="U797" s="16"/>
      <c r="V797" s="16"/>
      <c r="W797" s="16"/>
      <c r="X797" s="72"/>
    </row>
    <row r="798" spans="1:24" ht="15.75" x14ac:dyDescent="0.25">
      <c r="A798" s="8">
        <v>794</v>
      </c>
      <c r="B798" s="13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6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T798" s="72"/>
      <c r="U798" s="16"/>
      <c r="V798" s="16"/>
      <c r="W798" s="16"/>
      <c r="X798" s="72"/>
    </row>
    <row r="799" spans="1:24" ht="15.75" x14ac:dyDescent="0.25">
      <c r="A799" s="8">
        <v>795</v>
      </c>
      <c r="B799" s="13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1</v>
      </c>
      <c r="J799" s="6">
        <f t="shared" si="36"/>
        <v>1</v>
      </c>
      <c r="K799" s="10">
        <v>19528</v>
      </c>
      <c r="L799" s="57" t="s">
        <v>1109</v>
      </c>
      <c r="M799" s="7">
        <f t="shared" si="37"/>
        <v>5.1208521097910698</v>
      </c>
      <c r="N799" s="6" t="str">
        <f t="shared" si="38"/>
        <v>Baixa</v>
      </c>
      <c r="R799" s="16"/>
      <c r="S799" s="56"/>
      <c r="T799" s="72"/>
      <c r="U799" s="16"/>
      <c r="V799" s="16"/>
      <c r="W799" s="16"/>
      <c r="X799" s="72"/>
    </row>
    <row r="800" spans="1:24" ht="15.75" x14ac:dyDescent="0.25">
      <c r="A800" s="8">
        <v>796</v>
      </c>
      <c r="B800" s="13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1</v>
      </c>
      <c r="J800" s="6">
        <f t="shared" si="36"/>
        <v>1</v>
      </c>
      <c r="K800" s="10">
        <v>5594</v>
      </c>
      <c r="L800" s="57" t="s">
        <v>1109</v>
      </c>
      <c r="M800" s="7">
        <f t="shared" si="37"/>
        <v>17.876296031462282</v>
      </c>
      <c r="N800" s="6" t="str">
        <f t="shared" si="38"/>
        <v>Baixa</v>
      </c>
      <c r="O800" s="75"/>
      <c r="P800" s="75"/>
      <c r="Q800" s="75"/>
      <c r="R800" s="16"/>
      <c r="S800" s="56"/>
      <c r="T800" s="72"/>
      <c r="U800" s="16"/>
      <c r="V800" s="16"/>
      <c r="W800" s="16"/>
      <c r="X800" s="72"/>
    </row>
    <row r="801" spans="1:24" ht="15.75" x14ac:dyDescent="0.25">
      <c r="A801" s="8">
        <v>797</v>
      </c>
      <c r="B801" s="13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2</v>
      </c>
      <c r="H801" s="6">
        <v>0</v>
      </c>
      <c r="I801" s="6">
        <v>0</v>
      </c>
      <c r="J801" s="6">
        <f t="shared" si="36"/>
        <v>2</v>
      </c>
      <c r="K801" s="10">
        <v>6112</v>
      </c>
      <c r="L801" s="57" t="s">
        <v>1109</v>
      </c>
      <c r="M801" s="7">
        <f t="shared" si="37"/>
        <v>32.72251308900524</v>
      </c>
      <c r="N801" s="6" t="str">
        <f t="shared" si="38"/>
        <v>Baixa</v>
      </c>
      <c r="O801" s="44"/>
      <c r="P801" s="44"/>
      <c r="Q801" s="44"/>
      <c r="R801" s="16"/>
      <c r="S801" s="56"/>
      <c r="T801" s="72"/>
      <c r="U801" s="16"/>
      <c r="V801" s="16"/>
      <c r="W801" s="16"/>
      <c r="X801" s="72"/>
    </row>
    <row r="802" spans="1:24" ht="15.75" x14ac:dyDescent="0.25">
      <c r="A802" s="8">
        <v>798</v>
      </c>
      <c r="B802" s="13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6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T802" s="72"/>
      <c r="U802" s="16"/>
      <c r="V802" s="16"/>
      <c r="W802" s="16"/>
      <c r="X802" s="72"/>
    </row>
    <row r="803" spans="1:24" ht="15.75" x14ac:dyDescent="0.25">
      <c r="A803" s="8">
        <v>799</v>
      </c>
      <c r="B803" s="13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0</v>
      </c>
      <c r="H803" s="6">
        <v>0</v>
      </c>
      <c r="I803" s="6">
        <v>1</v>
      </c>
      <c r="J803" s="6">
        <f t="shared" si="36"/>
        <v>1</v>
      </c>
      <c r="K803" s="10">
        <v>33858</v>
      </c>
      <c r="L803" s="57" t="s">
        <v>1110</v>
      </c>
      <c r="M803" s="7">
        <f t="shared" si="37"/>
        <v>2.9535117254415502</v>
      </c>
      <c r="N803" s="6" t="str">
        <f t="shared" si="38"/>
        <v>Baixa</v>
      </c>
      <c r="O803" s="75"/>
      <c r="P803" s="75"/>
      <c r="Q803" s="75"/>
      <c r="R803" s="16"/>
      <c r="S803" s="56"/>
      <c r="T803" s="72"/>
      <c r="U803" s="16"/>
      <c r="V803" s="16"/>
      <c r="W803" s="16"/>
      <c r="X803" s="72"/>
    </row>
    <row r="804" spans="1:24" ht="15.75" x14ac:dyDescent="0.25">
      <c r="A804" s="8">
        <v>800</v>
      </c>
      <c r="B804" s="13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1</v>
      </c>
      <c r="I804" s="6">
        <v>0</v>
      </c>
      <c r="J804" s="6">
        <f t="shared" si="36"/>
        <v>1</v>
      </c>
      <c r="K804" s="10">
        <v>3119</v>
      </c>
      <c r="L804" s="57" t="s">
        <v>1109</v>
      </c>
      <c r="M804" s="7">
        <f t="shared" si="37"/>
        <v>32.061558191728118</v>
      </c>
      <c r="N804" s="6" t="str">
        <f t="shared" si="38"/>
        <v>Baixa</v>
      </c>
      <c r="O804" s="9"/>
      <c r="P804" s="9"/>
      <c r="Q804" s="9"/>
      <c r="R804" s="16"/>
      <c r="S804" s="56"/>
      <c r="T804" s="72"/>
      <c r="U804" s="16"/>
      <c r="V804" s="16"/>
      <c r="W804" s="16"/>
      <c r="X804" s="72"/>
    </row>
    <row r="805" spans="1:24" ht="15.75" x14ac:dyDescent="0.25">
      <c r="A805" s="8">
        <v>801</v>
      </c>
      <c r="B805" s="13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6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O805" s="72"/>
      <c r="P805" s="72"/>
      <c r="Q805" s="72"/>
      <c r="R805" s="16"/>
      <c r="S805" s="56"/>
      <c r="T805" s="72"/>
      <c r="U805" s="16"/>
      <c r="V805" s="16"/>
      <c r="W805" s="16"/>
      <c r="X805" s="72"/>
    </row>
    <row r="806" spans="1:24" ht="15.75" x14ac:dyDescent="0.25">
      <c r="A806" s="8">
        <v>802</v>
      </c>
      <c r="B806" s="13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6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O806" s="64"/>
      <c r="P806" s="64"/>
      <c r="Q806" s="64"/>
      <c r="R806" s="16"/>
      <c r="S806" s="56"/>
      <c r="T806" s="72"/>
      <c r="U806" s="16"/>
      <c r="V806" s="16"/>
      <c r="W806" s="16"/>
      <c r="X806" s="72"/>
    </row>
    <row r="807" spans="1:24" ht="15.75" x14ac:dyDescent="0.25">
      <c r="A807" s="8">
        <v>803</v>
      </c>
      <c r="B807" s="13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6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R807" s="16"/>
      <c r="S807" s="56"/>
      <c r="T807" s="72"/>
      <c r="U807" s="16"/>
      <c r="V807" s="16"/>
      <c r="W807" s="16"/>
      <c r="X807" s="72"/>
    </row>
    <row r="808" spans="1:24" ht="15.75" x14ac:dyDescent="0.25">
      <c r="A808" s="8">
        <v>804</v>
      </c>
      <c r="B808" s="13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8</v>
      </c>
      <c r="G808" s="6">
        <v>4</v>
      </c>
      <c r="H808" s="6">
        <v>2</v>
      </c>
      <c r="I808" s="6">
        <v>2</v>
      </c>
      <c r="J808" s="6">
        <f t="shared" si="36"/>
        <v>16</v>
      </c>
      <c r="K808" s="10">
        <v>14350</v>
      </c>
      <c r="L808" s="57" t="s">
        <v>1109</v>
      </c>
      <c r="M808" s="7">
        <f t="shared" si="37"/>
        <v>111.49825783972125</v>
      </c>
      <c r="N808" s="6" t="str">
        <f t="shared" si="38"/>
        <v>Média</v>
      </c>
      <c r="R808" s="16"/>
      <c r="S808" s="56"/>
      <c r="T808" s="72"/>
      <c r="U808" s="16"/>
      <c r="V808" s="16"/>
      <c r="W808" s="16"/>
      <c r="X808" s="72"/>
    </row>
    <row r="809" spans="1:24" ht="15.75" x14ac:dyDescent="0.25">
      <c r="A809" s="8">
        <v>805</v>
      </c>
      <c r="B809" s="13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1</v>
      </c>
      <c r="G809" s="6">
        <v>0</v>
      </c>
      <c r="H809" s="6">
        <v>0</v>
      </c>
      <c r="I809" s="6">
        <v>0</v>
      </c>
      <c r="J809" s="6">
        <f t="shared" si="36"/>
        <v>1</v>
      </c>
      <c r="K809" s="10">
        <v>11650</v>
      </c>
      <c r="L809" s="57" t="s">
        <v>1109</v>
      </c>
      <c r="M809" s="7">
        <f t="shared" si="37"/>
        <v>8.5836909871244647</v>
      </c>
      <c r="N809" s="6" t="str">
        <f t="shared" si="38"/>
        <v>Baixa</v>
      </c>
      <c r="R809" s="16"/>
      <c r="S809" s="56"/>
      <c r="T809" s="72"/>
      <c r="U809" s="16"/>
      <c r="V809" s="16"/>
      <c r="W809" s="16"/>
      <c r="X809" s="72"/>
    </row>
    <row r="810" spans="1:24" ht="15.75" x14ac:dyDescent="0.25">
      <c r="A810" s="8">
        <v>806</v>
      </c>
      <c r="B810" s="13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126</v>
      </c>
      <c r="G810" s="6">
        <v>97</v>
      </c>
      <c r="H810" s="6">
        <v>69</v>
      </c>
      <c r="I810" s="6">
        <v>25</v>
      </c>
      <c r="J810" s="6">
        <f t="shared" si="36"/>
        <v>317</v>
      </c>
      <c r="K810" s="10">
        <v>140235</v>
      </c>
      <c r="L810" s="57" t="s">
        <v>1112</v>
      </c>
      <c r="M810" s="7">
        <f t="shared" si="37"/>
        <v>226.04913181445431</v>
      </c>
      <c r="N810" s="6" t="str">
        <f t="shared" si="38"/>
        <v>Média</v>
      </c>
      <c r="O810" s="55"/>
      <c r="P810" s="55"/>
      <c r="Q810" s="55"/>
      <c r="R810" s="16"/>
      <c r="S810" s="56"/>
      <c r="T810" s="72"/>
      <c r="U810" s="16"/>
      <c r="V810" s="16"/>
      <c r="W810" s="16"/>
      <c r="X810" s="72"/>
    </row>
    <row r="811" spans="1:24" ht="15.75" x14ac:dyDescent="0.25">
      <c r="A811" s="8">
        <v>807</v>
      </c>
      <c r="B811" s="13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18</v>
      </c>
      <c r="G811" s="6">
        <v>11</v>
      </c>
      <c r="H811" s="6">
        <v>2</v>
      </c>
      <c r="I811" s="6">
        <v>0</v>
      </c>
      <c r="J811" s="6">
        <f t="shared" si="36"/>
        <v>31</v>
      </c>
      <c r="K811" s="10">
        <v>89090</v>
      </c>
      <c r="L811" s="57" t="s">
        <v>1111</v>
      </c>
      <c r="M811" s="7">
        <f t="shared" si="37"/>
        <v>34.796273431361541</v>
      </c>
      <c r="N811" s="6" t="str">
        <f t="shared" si="38"/>
        <v>Baixa</v>
      </c>
      <c r="R811" s="16"/>
      <c r="S811" s="56"/>
      <c r="T811" s="72"/>
      <c r="U811" s="16"/>
      <c r="V811" s="16"/>
      <c r="W811" s="16"/>
      <c r="X811" s="72"/>
    </row>
    <row r="812" spans="1:24" ht="15.75" x14ac:dyDescent="0.25">
      <c r="A812" s="8">
        <v>808</v>
      </c>
      <c r="B812" s="13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1</v>
      </c>
      <c r="I812" s="6">
        <v>0</v>
      </c>
      <c r="J812" s="6">
        <f t="shared" si="36"/>
        <v>1</v>
      </c>
      <c r="K812" s="10">
        <v>7886</v>
      </c>
      <c r="L812" s="57" t="s">
        <v>1109</v>
      </c>
      <c r="M812" s="7">
        <f t="shared" si="37"/>
        <v>12.6806999746386</v>
      </c>
      <c r="N812" s="6" t="str">
        <f t="shared" si="38"/>
        <v>Baixa</v>
      </c>
      <c r="O812" s="55"/>
      <c r="P812" s="55"/>
      <c r="Q812" s="55"/>
      <c r="R812" s="16"/>
      <c r="S812" s="56"/>
      <c r="T812" s="72"/>
      <c r="U812" s="16"/>
      <c r="V812" s="16"/>
      <c r="W812" s="16"/>
      <c r="X812" s="72"/>
    </row>
    <row r="813" spans="1:24" ht="15.75" x14ac:dyDescent="0.25">
      <c r="A813" s="8">
        <v>809</v>
      </c>
      <c r="B813" s="13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3</v>
      </c>
      <c r="G813" s="6">
        <v>0</v>
      </c>
      <c r="H813" s="6">
        <v>0</v>
      </c>
      <c r="I813" s="6">
        <v>0</v>
      </c>
      <c r="J813" s="6">
        <f t="shared" si="36"/>
        <v>3</v>
      </c>
      <c r="K813" s="10">
        <v>6539</v>
      </c>
      <c r="L813" s="57" t="s">
        <v>1109</v>
      </c>
      <c r="M813" s="7">
        <f t="shared" si="37"/>
        <v>45.878574705612479</v>
      </c>
      <c r="N813" s="6" t="str">
        <f t="shared" si="38"/>
        <v>Baixa</v>
      </c>
      <c r="R813" s="16"/>
      <c r="S813" s="56"/>
      <c r="T813" s="72"/>
      <c r="U813" s="16"/>
      <c r="V813" s="16"/>
      <c r="W813" s="16"/>
      <c r="X813" s="72"/>
    </row>
    <row r="814" spans="1:24" ht="15.75" x14ac:dyDescent="0.25">
      <c r="A814" s="8">
        <v>810</v>
      </c>
      <c r="B814" s="13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0</v>
      </c>
      <c r="H814" s="6">
        <v>0</v>
      </c>
      <c r="I814" s="6">
        <v>0</v>
      </c>
      <c r="J814" s="6">
        <f t="shared" si="36"/>
        <v>0</v>
      </c>
      <c r="K814" s="10">
        <v>16602</v>
      </c>
      <c r="L814" s="57" t="s">
        <v>1109</v>
      </c>
      <c r="M814" s="7">
        <f t="shared" si="37"/>
        <v>0</v>
      </c>
      <c r="N814" s="6" t="str">
        <f t="shared" si="38"/>
        <v>Silencioso</v>
      </c>
      <c r="O814" s="9"/>
      <c r="P814" s="9"/>
      <c r="Q814" s="9"/>
      <c r="R814" s="16"/>
      <c r="S814" s="56"/>
      <c r="T814" s="72"/>
      <c r="U814" s="16"/>
      <c r="V814" s="16"/>
      <c r="W814" s="16"/>
      <c r="X814" s="72"/>
    </row>
    <row r="815" spans="1:24" ht="15.75" x14ac:dyDescent="0.25">
      <c r="A815" s="8">
        <v>811</v>
      </c>
      <c r="B815" s="13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6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T815" s="72"/>
      <c r="U815" s="16"/>
      <c r="V815" s="16"/>
      <c r="W815" s="16"/>
      <c r="X815" s="72"/>
    </row>
    <row r="816" spans="1:24" ht="15.75" x14ac:dyDescent="0.25">
      <c r="A816" s="8">
        <v>812</v>
      </c>
      <c r="B816" s="13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6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T816" s="72"/>
      <c r="U816" s="16"/>
      <c r="V816" s="16"/>
      <c r="W816" s="16"/>
      <c r="X816" s="72"/>
    </row>
    <row r="817" spans="1:24" ht="15.75" x14ac:dyDescent="0.25">
      <c r="A817" s="8">
        <v>813</v>
      </c>
      <c r="B817" s="13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6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O817" s="63"/>
      <c r="P817" s="63"/>
      <c r="Q817" s="63"/>
      <c r="R817" s="16"/>
      <c r="S817" s="56"/>
      <c r="T817" s="72"/>
      <c r="U817" s="16"/>
      <c r="V817" s="16"/>
      <c r="W817" s="16"/>
      <c r="X817" s="72"/>
    </row>
    <row r="818" spans="1:24" ht="15.75" x14ac:dyDescent="0.25">
      <c r="A818" s="8">
        <v>814</v>
      </c>
      <c r="B818" s="13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5</v>
      </c>
      <c r="G818" s="6">
        <v>1</v>
      </c>
      <c r="H818" s="6">
        <v>1</v>
      </c>
      <c r="I818" s="6">
        <v>0</v>
      </c>
      <c r="J818" s="6">
        <f t="shared" si="36"/>
        <v>7</v>
      </c>
      <c r="K818" s="10">
        <v>78913</v>
      </c>
      <c r="L818" s="57" t="s">
        <v>1111</v>
      </c>
      <c r="M818" s="7">
        <f t="shared" si="37"/>
        <v>8.8705283033213789</v>
      </c>
      <c r="N818" s="6" t="str">
        <f t="shared" si="38"/>
        <v>Baixa</v>
      </c>
      <c r="R818" s="16"/>
      <c r="S818" s="56"/>
      <c r="T818" s="72"/>
      <c r="U818" s="16"/>
      <c r="V818" s="16"/>
      <c r="W818" s="16"/>
      <c r="X818" s="72"/>
    </row>
    <row r="819" spans="1:24" ht="15.75" x14ac:dyDescent="0.25">
      <c r="A819" s="8">
        <v>815</v>
      </c>
      <c r="B819" s="13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2</v>
      </c>
      <c r="G819" s="6">
        <v>2</v>
      </c>
      <c r="H819" s="6">
        <v>1</v>
      </c>
      <c r="I819" s="6">
        <v>0</v>
      </c>
      <c r="J819" s="6">
        <f t="shared" si="36"/>
        <v>5</v>
      </c>
      <c r="K819" s="10">
        <v>31984</v>
      </c>
      <c r="L819" s="57" t="s">
        <v>1110</v>
      </c>
      <c r="M819" s="7">
        <f t="shared" si="37"/>
        <v>15.632816408204102</v>
      </c>
      <c r="N819" s="6" t="str">
        <f t="shared" si="38"/>
        <v>Baixa</v>
      </c>
      <c r="O819" s="65"/>
      <c r="P819" s="65"/>
      <c r="Q819" s="65"/>
      <c r="R819" s="16"/>
      <c r="S819" s="56"/>
      <c r="T819" s="72"/>
      <c r="U819" s="16"/>
      <c r="V819" s="16"/>
      <c r="W819" s="16"/>
      <c r="X819" s="72"/>
    </row>
    <row r="820" spans="1:24" ht="15.75" x14ac:dyDescent="0.25">
      <c r="A820" s="8">
        <v>816</v>
      </c>
      <c r="B820" s="13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0</v>
      </c>
      <c r="H820" s="6">
        <v>2</v>
      </c>
      <c r="I820" s="6">
        <v>1</v>
      </c>
      <c r="J820" s="6">
        <f t="shared" si="36"/>
        <v>3</v>
      </c>
      <c r="K820" s="10">
        <v>56546</v>
      </c>
      <c r="L820" s="57" t="s">
        <v>1110</v>
      </c>
      <c r="M820" s="7">
        <f t="shared" si="37"/>
        <v>5.3054150603048846</v>
      </c>
      <c r="N820" s="6" t="str">
        <f t="shared" si="38"/>
        <v>Baixa</v>
      </c>
      <c r="O820" s="55"/>
      <c r="P820" s="55"/>
      <c r="Q820" s="55"/>
      <c r="R820" s="16"/>
      <c r="S820" s="56"/>
      <c r="T820" s="72"/>
      <c r="U820" s="16"/>
      <c r="V820" s="16"/>
      <c r="W820" s="16"/>
      <c r="X820" s="72"/>
    </row>
    <row r="821" spans="1:24" ht="15.75" x14ac:dyDescent="0.25">
      <c r="A821" s="8">
        <v>817</v>
      </c>
      <c r="B821" s="13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6</v>
      </c>
      <c r="G821" s="6">
        <v>4</v>
      </c>
      <c r="H821" s="6">
        <v>3</v>
      </c>
      <c r="I821" s="6">
        <v>5</v>
      </c>
      <c r="J821" s="6">
        <f t="shared" si="36"/>
        <v>18</v>
      </c>
      <c r="K821" s="10">
        <v>6698</v>
      </c>
      <c r="L821" s="57" t="s">
        <v>1109</v>
      </c>
      <c r="M821" s="7">
        <f t="shared" si="37"/>
        <v>268.73693639892502</v>
      </c>
      <c r="N821" s="6" t="str">
        <f t="shared" si="38"/>
        <v>Média</v>
      </c>
      <c r="O821" s="9"/>
      <c r="P821" s="9"/>
      <c r="Q821" s="9"/>
      <c r="R821" s="16"/>
      <c r="S821" s="56"/>
      <c r="T821" s="72"/>
      <c r="U821" s="16"/>
      <c r="V821" s="16"/>
      <c r="W821" s="16"/>
      <c r="X821" s="72"/>
    </row>
    <row r="822" spans="1:24" ht="15.75" x14ac:dyDescent="0.25">
      <c r="A822" s="8">
        <v>818</v>
      </c>
      <c r="B822" s="13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3</v>
      </c>
      <c r="G822" s="6">
        <v>0</v>
      </c>
      <c r="H822" s="6">
        <v>1</v>
      </c>
      <c r="I822" s="6">
        <v>1</v>
      </c>
      <c r="J822" s="6">
        <f t="shared" si="36"/>
        <v>5</v>
      </c>
      <c r="K822" s="10">
        <v>25253</v>
      </c>
      <c r="L822" s="57" t="s">
        <v>1110</v>
      </c>
      <c r="M822" s="7">
        <f t="shared" si="37"/>
        <v>19.799627766997983</v>
      </c>
      <c r="N822" s="6" t="str">
        <f t="shared" si="38"/>
        <v>Baixa</v>
      </c>
      <c r="O822" s="55"/>
      <c r="P822" s="55"/>
      <c r="Q822" s="55"/>
      <c r="R822" s="16"/>
      <c r="S822" s="56"/>
      <c r="T822" s="72"/>
      <c r="U822" s="16"/>
      <c r="V822" s="16"/>
      <c r="W822" s="16"/>
      <c r="X822" s="72"/>
    </row>
    <row r="823" spans="1:24" ht="15.75" x14ac:dyDescent="0.25">
      <c r="A823" s="8">
        <v>819</v>
      </c>
      <c r="B823" s="13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10</v>
      </c>
      <c r="G823" s="6">
        <v>7</v>
      </c>
      <c r="H823" s="6">
        <v>10</v>
      </c>
      <c r="I823" s="6">
        <v>11</v>
      </c>
      <c r="J823" s="6">
        <f t="shared" si="36"/>
        <v>38</v>
      </c>
      <c r="K823" s="10">
        <v>19797</v>
      </c>
      <c r="L823" s="57" t="s">
        <v>1109</v>
      </c>
      <c r="M823" s="7">
        <f t="shared" si="37"/>
        <v>191.94827499116028</v>
      </c>
      <c r="N823" s="6" t="str">
        <f t="shared" si="38"/>
        <v>Média</v>
      </c>
      <c r="O823" s="65"/>
      <c r="P823" s="65"/>
      <c r="Q823" s="65"/>
      <c r="R823" s="16"/>
      <c r="S823" s="56"/>
      <c r="T823" s="72"/>
      <c r="U823" s="16"/>
      <c r="V823" s="16"/>
      <c r="W823" s="16"/>
      <c r="X823" s="72"/>
    </row>
    <row r="824" spans="1:24" ht="15.75" x14ac:dyDescent="0.25">
      <c r="A824" s="8">
        <v>820</v>
      </c>
      <c r="B824" s="13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6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O824" s="76"/>
      <c r="P824" s="76"/>
      <c r="Q824" s="76"/>
      <c r="R824" s="16"/>
      <c r="S824" s="56"/>
      <c r="T824" s="72"/>
      <c r="U824" s="16"/>
      <c r="V824" s="16"/>
      <c r="W824" s="16"/>
      <c r="X824" s="72"/>
    </row>
    <row r="825" spans="1:24" ht="15.75" x14ac:dyDescent="0.25">
      <c r="A825" s="8">
        <v>821</v>
      </c>
      <c r="B825" s="13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21</v>
      </c>
      <c r="G825" s="6">
        <v>38</v>
      </c>
      <c r="H825" s="6">
        <v>20</v>
      </c>
      <c r="I825" s="6">
        <v>17</v>
      </c>
      <c r="J825" s="6">
        <f t="shared" si="36"/>
        <v>96</v>
      </c>
      <c r="K825" s="10">
        <v>114265</v>
      </c>
      <c r="L825" s="57" t="s">
        <v>1112</v>
      </c>
      <c r="M825" s="7">
        <f t="shared" si="37"/>
        <v>84.015227760031507</v>
      </c>
      <c r="N825" s="6" t="str">
        <f t="shared" si="38"/>
        <v>Baixa</v>
      </c>
      <c r="O825" s="75"/>
      <c r="P825" s="75"/>
      <c r="Q825" s="75"/>
      <c r="R825" s="16"/>
      <c r="S825" s="56"/>
      <c r="T825" s="72"/>
      <c r="U825" s="16"/>
      <c r="V825" s="16"/>
      <c r="W825" s="16"/>
      <c r="X825" s="72"/>
    </row>
    <row r="826" spans="1:24" ht="15.75" x14ac:dyDescent="0.25">
      <c r="A826" s="8">
        <v>822</v>
      </c>
      <c r="B826" s="13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1</v>
      </c>
      <c r="G826" s="6">
        <v>0</v>
      </c>
      <c r="H826" s="6">
        <v>0</v>
      </c>
      <c r="I826" s="6">
        <v>0</v>
      </c>
      <c r="J826" s="6">
        <f t="shared" si="36"/>
        <v>1</v>
      </c>
      <c r="K826" s="10">
        <v>12466</v>
      </c>
      <c r="L826" s="57" t="s">
        <v>1109</v>
      </c>
      <c r="M826" s="7">
        <f t="shared" si="37"/>
        <v>8.0218193486282683</v>
      </c>
      <c r="N826" s="6" t="str">
        <f t="shared" si="38"/>
        <v>Baixa</v>
      </c>
      <c r="O826" s="72"/>
      <c r="P826" s="72"/>
      <c r="Q826" s="72"/>
      <c r="R826" s="16"/>
      <c r="S826" s="56"/>
      <c r="T826" s="72"/>
      <c r="U826" s="16"/>
      <c r="V826" s="16"/>
      <c r="W826" s="16"/>
      <c r="X826" s="72"/>
    </row>
    <row r="827" spans="1:24" ht="15.75" x14ac:dyDescent="0.25">
      <c r="A827" s="8">
        <v>823</v>
      </c>
      <c r="B827" s="13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6</v>
      </c>
      <c r="G827" s="6">
        <v>5</v>
      </c>
      <c r="H827" s="6">
        <v>4</v>
      </c>
      <c r="I827" s="6">
        <v>0</v>
      </c>
      <c r="J827" s="6">
        <f t="shared" si="36"/>
        <v>15</v>
      </c>
      <c r="K827" s="10">
        <v>12449</v>
      </c>
      <c r="L827" s="57" t="s">
        <v>1109</v>
      </c>
      <c r="M827" s="7">
        <f t="shared" si="37"/>
        <v>120.49160575146598</v>
      </c>
      <c r="N827" s="6" t="str">
        <f t="shared" si="38"/>
        <v>Média</v>
      </c>
      <c r="R827" s="16"/>
      <c r="S827" s="56"/>
      <c r="T827" s="72"/>
      <c r="U827" s="16"/>
      <c r="V827" s="16"/>
      <c r="W827" s="16"/>
      <c r="X827" s="72"/>
    </row>
    <row r="828" spans="1:24" ht="15.75" x14ac:dyDescent="0.25">
      <c r="A828" s="8">
        <v>824</v>
      </c>
      <c r="B828" s="13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107</v>
      </c>
      <c r="G828" s="6">
        <v>73</v>
      </c>
      <c r="H828" s="6">
        <v>37</v>
      </c>
      <c r="I828" s="6">
        <v>13</v>
      </c>
      <c r="J828" s="6">
        <f t="shared" si="36"/>
        <v>230</v>
      </c>
      <c r="K828" s="10">
        <v>330361</v>
      </c>
      <c r="L828" s="57" t="s">
        <v>1112</v>
      </c>
      <c r="M828" s="7">
        <f t="shared" si="37"/>
        <v>69.620808751638364</v>
      </c>
      <c r="N828" s="6" t="str">
        <f t="shared" si="38"/>
        <v>Baixa</v>
      </c>
      <c r="O828" s="61"/>
      <c r="P828" s="61"/>
      <c r="Q828" s="61"/>
      <c r="R828" s="16"/>
      <c r="S828" s="56"/>
      <c r="T828" s="72"/>
      <c r="U828" s="16"/>
      <c r="V828" s="16"/>
      <c r="W828" s="16"/>
      <c r="X828" s="72"/>
    </row>
    <row r="829" spans="1:24" ht="15.75" x14ac:dyDescent="0.25">
      <c r="A829" s="8">
        <v>825</v>
      </c>
      <c r="B829" s="13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35</v>
      </c>
      <c r="G829" s="6">
        <v>38</v>
      </c>
      <c r="H829" s="6">
        <v>35</v>
      </c>
      <c r="I829" s="6">
        <v>26</v>
      </c>
      <c r="J829" s="6">
        <f t="shared" si="36"/>
        <v>134</v>
      </c>
      <c r="K829" s="10">
        <v>683247</v>
      </c>
      <c r="L829" s="57" t="s">
        <v>1113</v>
      </c>
      <c r="M829" s="7">
        <f t="shared" si="37"/>
        <v>19.612233935897265</v>
      </c>
      <c r="N829" s="6" t="str">
        <f t="shared" si="38"/>
        <v>Baixa</v>
      </c>
      <c r="R829" s="16"/>
      <c r="S829" s="56"/>
      <c r="T829" s="72"/>
      <c r="U829" s="16"/>
      <c r="V829" s="16"/>
      <c r="W829" s="16"/>
      <c r="X829" s="72"/>
    </row>
    <row r="830" spans="1:24" ht="15.75" x14ac:dyDescent="0.25">
      <c r="A830" s="8">
        <v>826</v>
      </c>
      <c r="B830" s="13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6</v>
      </c>
      <c r="G830" s="6">
        <v>0</v>
      </c>
      <c r="H830" s="6">
        <v>0</v>
      </c>
      <c r="I830" s="6">
        <v>0</v>
      </c>
      <c r="J830" s="6">
        <f t="shared" si="36"/>
        <v>6</v>
      </c>
      <c r="K830" s="10">
        <v>2626</v>
      </c>
      <c r="L830" s="57" t="s">
        <v>1109</v>
      </c>
      <c r="M830" s="7">
        <f t="shared" si="37"/>
        <v>228.48438690022851</v>
      </c>
      <c r="N830" s="6" t="str">
        <f t="shared" si="38"/>
        <v>Média</v>
      </c>
      <c r="R830" s="16"/>
      <c r="S830" s="56"/>
      <c r="T830" s="72"/>
      <c r="U830" s="16"/>
      <c r="V830" s="16"/>
      <c r="W830" s="16"/>
      <c r="X830" s="72"/>
    </row>
    <row r="831" spans="1:24" ht="15.75" x14ac:dyDescent="0.25">
      <c r="A831" s="8">
        <v>827</v>
      </c>
      <c r="B831" s="13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62</v>
      </c>
      <c r="G831" s="6">
        <v>55</v>
      </c>
      <c r="H831" s="6">
        <v>36</v>
      </c>
      <c r="I831" s="6">
        <v>44</v>
      </c>
      <c r="J831" s="6">
        <f t="shared" si="36"/>
        <v>197</v>
      </c>
      <c r="K831" s="10">
        <v>83808</v>
      </c>
      <c r="L831" s="57" t="s">
        <v>1111</v>
      </c>
      <c r="M831" s="7">
        <f t="shared" si="37"/>
        <v>235.06109201985493</v>
      </c>
      <c r="N831" s="6" t="str">
        <f t="shared" si="38"/>
        <v>Média</v>
      </c>
      <c r="O831" s="9"/>
      <c r="P831" s="9"/>
      <c r="Q831" s="9"/>
      <c r="R831" s="16"/>
      <c r="S831" s="56"/>
      <c r="T831" s="72"/>
      <c r="U831" s="16"/>
      <c r="V831" s="16"/>
      <c r="W831" s="16"/>
      <c r="X831" s="72"/>
    </row>
    <row r="832" spans="1:24" ht="15.75" x14ac:dyDescent="0.25">
      <c r="A832" s="8">
        <v>828</v>
      </c>
      <c r="B832" s="13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7</v>
      </c>
      <c r="G832" s="6">
        <v>4</v>
      </c>
      <c r="H832" s="6">
        <v>2</v>
      </c>
      <c r="I832" s="6">
        <v>0</v>
      </c>
      <c r="J832" s="6">
        <f t="shared" si="36"/>
        <v>13</v>
      </c>
      <c r="K832" s="10">
        <v>4325</v>
      </c>
      <c r="L832" s="57" t="s">
        <v>1109</v>
      </c>
      <c r="M832" s="7">
        <f t="shared" si="37"/>
        <v>300.5780346820809</v>
      </c>
      <c r="N832" s="6" t="str">
        <f t="shared" si="38"/>
        <v>Alta</v>
      </c>
      <c r="O832" s="55"/>
      <c r="P832" s="55"/>
      <c r="Q832" s="55"/>
      <c r="R832" s="16"/>
      <c r="S832" s="56"/>
      <c r="T832" s="72"/>
      <c r="U832" s="16"/>
      <c r="V832" s="16"/>
      <c r="W832" s="16"/>
      <c r="X832" s="72"/>
    </row>
    <row r="833" spans="1:24" ht="15.75" x14ac:dyDescent="0.25">
      <c r="A833" s="8">
        <v>829</v>
      </c>
      <c r="B833" s="13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1</v>
      </c>
      <c r="J833" s="6">
        <f t="shared" si="36"/>
        <v>1</v>
      </c>
      <c r="K833" s="10">
        <v>3267</v>
      </c>
      <c r="L833" s="57" t="s">
        <v>1109</v>
      </c>
      <c r="M833" s="7">
        <f t="shared" si="37"/>
        <v>30.609121518212426</v>
      </c>
      <c r="N833" s="6" t="str">
        <f t="shared" si="38"/>
        <v>Baixa</v>
      </c>
      <c r="R833" s="16"/>
      <c r="S833" s="56"/>
      <c r="T833" s="72"/>
      <c r="U833" s="16"/>
      <c r="V833" s="16"/>
      <c r="W833" s="16"/>
      <c r="X833" s="72"/>
    </row>
    <row r="834" spans="1:24" ht="15.75" x14ac:dyDescent="0.25">
      <c r="A834" s="8">
        <v>830</v>
      </c>
      <c r="B834" s="13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6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O834" s="55"/>
      <c r="P834" s="55"/>
      <c r="Q834" s="55"/>
      <c r="R834" s="16"/>
      <c r="S834" s="56"/>
      <c r="T834" s="72"/>
      <c r="U834" s="16"/>
      <c r="V834" s="16"/>
      <c r="W834" s="16"/>
      <c r="X834" s="72"/>
    </row>
    <row r="835" spans="1:24" ht="15.75" x14ac:dyDescent="0.25">
      <c r="A835" s="8">
        <v>831</v>
      </c>
      <c r="B835" s="13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3</v>
      </c>
      <c r="H835" s="6">
        <v>1</v>
      </c>
      <c r="I835" s="6">
        <v>2</v>
      </c>
      <c r="J835" s="6">
        <f t="shared" si="36"/>
        <v>6</v>
      </c>
      <c r="K835" s="10">
        <v>16547</v>
      </c>
      <c r="L835" s="57" t="s">
        <v>1109</v>
      </c>
      <c r="M835" s="7">
        <f t="shared" si="37"/>
        <v>36.260349308031664</v>
      </c>
      <c r="N835" s="6" t="str">
        <f t="shared" si="38"/>
        <v>Baixa</v>
      </c>
      <c r="R835" s="16"/>
      <c r="S835" s="56"/>
      <c r="T835" s="72"/>
      <c r="U835" s="16"/>
      <c r="V835" s="16"/>
      <c r="W835" s="16"/>
      <c r="X835" s="72"/>
    </row>
    <row r="836" spans="1:24" ht="15.75" x14ac:dyDescent="0.25">
      <c r="A836" s="8">
        <v>832</v>
      </c>
      <c r="B836" s="13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5</v>
      </c>
      <c r="G836" s="6">
        <v>4</v>
      </c>
      <c r="H836" s="6">
        <v>1</v>
      </c>
      <c r="I836" s="6">
        <v>0</v>
      </c>
      <c r="J836" s="6">
        <f t="shared" si="36"/>
        <v>10</v>
      </c>
      <c r="K836" s="10">
        <v>6491</v>
      </c>
      <c r="L836" s="57" t="s">
        <v>1109</v>
      </c>
      <c r="M836" s="7">
        <f t="shared" si="37"/>
        <v>154.05946695424433</v>
      </c>
      <c r="N836" s="6" t="str">
        <f t="shared" si="38"/>
        <v>Média</v>
      </c>
      <c r="R836" s="16"/>
      <c r="S836" s="56"/>
      <c r="T836" s="72"/>
      <c r="U836" s="16"/>
      <c r="V836" s="16"/>
      <c r="W836" s="16"/>
      <c r="X836" s="72"/>
    </row>
    <row r="837" spans="1:24" ht="15.75" x14ac:dyDescent="0.25">
      <c r="A837" s="8">
        <v>833</v>
      </c>
      <c r="B837" s="13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6">
        <f t="shared" ref="J837:J857" si="39">SUM(F837:I837)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si="38"/>
        <v>Silencioso</v>
      </c>
      <c r="O837" s="55"/>
      <c r="P837" s="55"/>
      <c r="Q837" s="55"/>
      <c r="R837" s="16"/>
      <c r="S837" s="56"/>
      <c r="T837" s="72"/>
      <c r="U837" s="16"/>
      <c r="V837" s="16"/>
      <c r="W837" s="16"/>
      <c r="X837" s="72"/>
    </row>
    <row r="838" spans="1:24" ht="15.75" x14ac:dyDescent="0.25">
      <c r="A838" s="8">
        <v>834</v>
      </c>
      <c r="B838" s="13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6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6"/>
      <c r="P838" s="76"/>
      <c r="Q838" s="76"/>
      <c r="R838" s="16"/>
      <c r="S838" s="56"/>
      <c r="T838" s="72"/>
      <c r="U838" s="16"/>
      <c r="V838" s="16"/>
      <c r="W838" s="16"/>
      <c r="X838" s="72"/>
    </row>
    <row r="839" spans="1:24" ht="15.75" x14ac:dyDescent="0.25">
      <c r="A839" s="8">
        <v>835</v>
      </c>
      <c r="B839" s="13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2</v>
      </c>
      <c r="G839" s="6">
        <v>0</v>
      </c>
      <c r="H839" s="6">
        <v>0</v>
      </c>
      <c r="I839" s="6">
        <v>0</v>
      </c>
      <c r="J839" s="6">
        <f t="shared" si="39"/>
        <v>2</v>
      </c>
      <c r="K839" s="10">
        <v>134477</v>
      </c>
      <c r="L839" s="57" t="s">
        <v>1112</v>
      </c>
      <c r="M839" s="7">
        <f t="shared" si="40"/>
        <v>1.487243171694788</v>
      </c>
      <c r="N839" s="6" t="str">
        <f t="shared" si="41"/>
        <v>Baixa</v>
      </c>
      <c r="O839" s="55"/>
      <c r="P839" s="55"/>
      <c r="Q839" s="55"/>
      <c r="R839" s="16"/>
      <c r="S839" s="56"/>
      <c r="T839" s="72"/>
      <c r="U839" s="16"/>
      <c r="V839" s="16"/>
      <c r="W839" s="16"/>
      <c r="X839" s="72"/>
    </row>
    <row r="840" spans="1:24" ht="15.75" x14ac:dyDescent="0.25">
      <c r="A840" s="8">
        <v>836</v>
      </c>
      <c r="B840" s="13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3</v>
      </c>
      <c r="G840" s="6">
        <v>5</v>
      </c>
      <c r="H840" s="6">
        <v>6</v>
      </c>
      <c r="I840" s="6">
        <v>5</v>
      </c>
      <c r="J840" s="6">
        <f t="shared" si="39"/>
        <v>19</v>
      </c>
      <c r="K840" s="10">
        <v>7071</v>
      </c>
      <c r="L840" s="57" t="s">
        <v>1109</v>
      </c>
      <c r="M840" s="7">
        <f t="shared" si="40"/>
        <v>268.70315372648849</v>
      </c>
      <c r="N840" s="6" t="str">
        <f t="shared" si="41"/>
        <v>Média</v>
      </c>
      <c r="R840" s="16"/>
      <c r="S840" s="56"/>
      <c r="T840" s="72"/>
      <c r="U840" s="16"/>
      <c r="V840" s="16"/>
      <c r="W840" s="16"/>
      <c r="X840" s="72"/>
    </row>
    <row r="841" spans="1:24" ht="15.75" x14ac:dyDescent="0.25">
      <c r="A841" s="8">
        <v>837</v>
      </c>
      <c r="B841" s="13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5</v>
      </c>
      <c r="G841" s="6">
        <v>8</v>
      </c>
      <c r="H841" s="6">
        <v>5</v>
      </c>
      <c r="I841" s="6">
        <v>4</v>
      </c>
      <c r="J841" s="6">
        <f t="shared" si="39"/>
        <v>22</v>
      </c>
      <c r="K841" s="10">
        <v>39173</v>
      </c>
      <c r="L841" s="57" t="s">
        <v>1110</v>
      </c>
      <c r="M841" s="7">
        <f t="shared" si="40"/>
        <v>56.161131391519675</v>
      </c>
      <c r="N841" s="6" t="str">
        <f t="shared" si="41"/>
        <v>Baixa</v>
      </c>
      <c r="O841" s="55"/>
      <c r="P841" s="55"/>
      <c r="Q841" s="55"/>
      <c r="R841" s="16"/>
      <c r="S841" s="56"/>
      <c r="T841" s="72"/>
      <c r="U841" s="16"/>
      <c r="V841" s="16"/>
      <c r="W841" s="16"/>
      <c r="X841" s="72"/>
    </row>
    <row r="842" spans="1:24" ht="15.75" x14ac:dyDescent="0.25">
      <c r="A842" s="8">
        <v>838</v>
      </c>
      <c r="B842" s="13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6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T842" s="72"/>
      <c r="U842" s="16"/>
      <c r="V842" s="16"/>
      <c r="W842" s="16"/>
      <c r="X842" s="72"/>
    </row>
    <row r="843" spans="1:24" ht="15.75" x14ac:dyDescent="0.25">
      <c r="A843" s="8">
        <v>839</v>
      </c>
      <c r="B843" s="13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2</v>
      </c>
      <c r="G843" s="6">
        <v>1</v>
      </c>
      <c r="H843" s="6">
        <v>2</v>
      </c>
      <c r="I843" s="6">
        <v>0</v>
      </c>
      <c r="J843" s="6">
        <f t="shared" si="39"/>
        <v>5</v>
      </c>
      <c r="K843" s="10">
        <v>20537</v>
      </c>
      <c r="L843" s="57" t="s">
        <v>1109</v>
      </c>
      <c r="M843" s="7">
        <f t="shared" si="40"/>
        <v>24.346301796757075</v>
      </c>
      <c r="N843" s="6" t="str">
        <f t="shared" si="41"/>
        <v>Baixa</v>
      </c>
      <c r="R843" s="16"/>
      <c r="S843" s="56"/>
      <c r="T843" s="72"/>
      <c r="U843" s="16"/>
      <c r="V843" s="16"/>
      <c r="W843" s="16"/>
      <c r="X843" s="72"/>
    </row>
    <row r="844" spans="1:24" ht="15.75" x14ac:dyDescent="0.25">
      <c r="A844" s="8">
        <v>840</v>
      </c>
      <c r="B844" s="13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4</v>
      </c>
      <c r="G844" s="6">
        <v>0</v>
      </c>
      <c r="H844" s="6">
        <v>0</v>
      </c>
      <c r="I844" s="6">
        <v>0</v>
      </c>
      <c r="J844" s="6">
        <f t="shared" si="39"/>
        <v>4</v>
      </c>
      <c r="K844" s="10">
        <v>9265</v>
      </c>
      <c r="L844" s="57" t="s">
        <v>1109</v>
      </c>
      <c r="M844" s="7">
        <f t="shared" si="40"/>
        <v>43.173232595790608</v>
      </c>
      <c r="N844" s="6" t="str">
        <f t="shared" si="41"/>
        <v>Baixa</v>
      </c>
      <c r="O844" s="55"/>
      <c r="P844" s="55"/>
      <c r="Q844" s="55"/>
      <c r="R844" s="16"/>
      <c r="S844" s="56"/>
      <c r="T844" s="72"/>
      <c r="U844" s="16"/>
      <c r="V844" s="16"/>
      <c r="W844" s="16"/>
      <c r="X844" s="72"/>
    </row>
    <row r="845" spans="1:24" ht="15.75" x14ac:dyDescent="0.25">
      <c r="A845" s="8">
        <v>841</v>
      </c>
      <c r="B845" s="13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6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T845" s="72"/>
      <c r="U845" s="16"/>
      <c r="V845" s="16"/>
      <c r="W845" s="16"/>
      <c r="X845" s="72"/>
    </row>
    <row r="846" spans="1:24" ht="15.75" x14ac:dyDescent="0.25">
      <c r="A846" s="8">
        <v>842</v>
      </c>
      <c r="B846" s="13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1</v>
      </c>
      <c r="I846" s="6">
        <v>0</v>
      </c>
      <c r="J846" s="6">
        <f t="shared" si="39"/>
        <v>1</v>
      </c>
      <c r="K846" s="10">
        <v>3951</v>
      </c>
      <c r="L846" s="57" t="s">
        <v>1109</v>
      </c>
      <c r="M846" s="7">
        <f t="shared" si="40"/>
        <v>25.310048089091371</v>
      </c>
      <c r="N846" s="6" t="str">
        <f t="shared" si="41"/>
        <v>Baixa</v>
      </c>
      <c r="O846" s="9"/>
      <c r="P846" s="9"/>
      <c r="Q846" s="9"/>
      <c r="R846" s="16"/>
      <c r="S846" s="56"/>
      <c r="T846" s="72"/>
      <c r="U846" s="16"/>
      <c r="V846" s="16"/>
      <c r="W846" s="16"/>
      <c r="X846" s="72"/>
    </row>
    <row r="847" spans="1:24" ht="15.75" x14ac:dyDescent="0.25">
      <c r="A847" s="8">
        <v>843</v>
      </c>
      <c r="B847" s="13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1</v>
      </c>
      <c r="G847" s="6">
        <v>0</v>
      </c>
      <c r="H847" s="6">
        <v>0</v>
      </c>
      <c r="I847" s="6">
        <v>0</v>
      </c>
      <c r="J847" s="6">
        <f t="shared" si="39"/>
        <v>1</v>
      </c>
      <c r="K847" s="10">
        <v>4832</v>
      </c>
      <c r="L847" s="57" t="s">
        <v>1109</v>
      </c>
      <c r="M847" s="7">
        <f t="shared" si="40"/>
        <v>20.695364238410598</v>
      </c>
      <c r="N847" s="6" t="str">
        <f t="shared" si="41"/>
        <v>Baixa</v>
      </c>
      <c r="O847" s="44"/>
      <c r="P847" s="44"/>
      <c r="Q847" s="44"/>
      <c r="R847" s="16"/>
      <c r="S847" s="56"/>
      <c r="T847" s="72"/>
      <c r="U847" s="16"/>
      <c r="V847" s="16"/>
      <c r="W847" s="16"/>
      <c r="X847" s="72"/>
    </row>
    <row r="848" spans="1:24" ht="15.75" x14ac:dyDescent="0.25">
      <c r="A848" s="8">
        <v>844</v>
      </c>
      <c r="B848" s="13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3</v>
      </c>
      <c r="G848" s="6">
        <v>7</v>
      </c>
      <c r="H848" s="6">
        <v>1</v>
      </c>
      <c r="I848" s="6">
        <v>1</v>
      </c>
      <c r="J848" s="6">
        <f t="shared" si="39"/>
        <v>12</v>
      </c>
      <c r="K848" s="10">
        <v>125376</v>
      </c>
      <c r="L848" s="57" t="s">
        <v>1112</v>
      </c>
      <c r="M848" s="7">
        <f t="shared" si="40"/>
        <v>9.5712098009188367</v>
      </c>
      <c r="N848" s="6" t="str">
        <f t="shared" si="41"/>
        <v>Baixa</v>
      </c>
      <c r="O848" s="9"/>
      <c r="P848" s="9"/>
      <c r="Q848" s="9"/>
      <c r="R848" s="16"/>
      <c r="S848" s="56"/>
      <c r="T848" s="72"/>
      <c r="U848" s="16"/>
      <c r="V848" s="16"/>
      <c r="W848" s="16"/>
      <c r="X848" s="72"/>
    </row>
    <row r="849" spans="1:24" ht="15.75" x14ac:dyDescent="0.25">
      <c r="A849" s="8">
        <v>845</v>
      </c>
      <c r="B849" s="13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6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O849" s="55"/>
      <c r="P849" s="55"/>
      <c r="Q849" s="55"/>
      <c r="R849" s="16"/>
      <c r="S849" s="56"/>
      <c r="T849" s="72"/>
      <c r="U849" s="16"/>
      <c r="V849" s="16"/>
      <c r="W849" s="16"/>
      <c r="X849" s="72"/>
    </row>
    <row r="850" spans="1:24" ht="15.75" x14ac:dyDescent="0.25">
      <c r="A850" s="8">
        <v>846</v>
      </c>
      <c r="B850" s="13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6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O850" s="72"/>
      <c r="P850" s="72"/>
      <c r="Q850" s="72"/>
      <c r="R850" s="16"/>
      <c r="S850" s="56"/>
      <c r="T850" s="72"/>
      <c r="U850" s="16"/>
      <c r="V850" s="16"/>
      <c r="W850" s="16"/>
      <c r="X850" s="72"/>
    </row>
    <row r="851" spans="1:24" ht="15.75" x14ac:dyDescent="0.25">
      <c r="A851" s="8">
        <v>847</v>
      </c>
      <c r="B851" s="13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17</v>
      </c>
      <c r="G851" s="6">
        <v>15</v>
      </c>
      <c r="H851" s="6">
        <v>10</v>
      </c>
      <c r="I851" s="6">
        <v>6</v>
      </c>
      <c r="J851" s="6">
        <f t="shared" si="39"/>
        <v>48</v>
      </c>
      <c r="K851" s="10">
        <v>13764</v>
      </c>
      <c r="L851" s="57" t="s">
        <v>1109</v>
      </c>
      <c r="M851" s="7">
        <f t="shared" si="40"/>
        <v>348.73583260680039</v>
      </c>
      <c r="N851" s="6" t="str">
        <f t="shared" si="41"/>
        <v>Alta</v>
      </c>
      <c r="O851" s="65"/>
      <c r="P851" s="65" t="s">
        <v>0</v>
      </c>
      <c r="Q851" s="65"/>
      <c r="R851" s="16"/>
      <c r="S851" s="56"/>
      <c r="T851" s="72"/>
      <c r="U851" s="16"/>
      <c r="V851" s="16"/>
      <c r="W851" s="16"/>
      <c r="X851" s="72"/>
    </row>
    <row r="852" spans="1:24" ht="15.75" x14ac:dyDescent="0.25">
      <c r="A852" s="8">
        <v>848</v>
      </c>
      <c r="B852" s="13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6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O852" s="72"/>
      <c r="P852" s="72" t="s">
        <v>0</v>
      </c>
      <c r="Q852" s="72"/>
      <c r="R852" s="16"/>
      <c r="S852" s="56"/>
      <c r="T852" s="72"/>
      <c r="U852" s="16"/>
      <c r="V852" s="16"/>
      <c r="W852" s="16"/>
      <c r="X852" s="72"/>
    </row>
    <row r="853" spans="1:24" ht="15.75" x14ac:dyDescent="0.25">
      <c r="A853" s="8">
        <v>849</v>
      </c>
      <c r="B853" s="13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6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O853" s="55"/>
      <c r="P853" s="55"/>
      <c r="Q853" s="55" t="s">
        <v>0</v>
      </c>
      <c r="R853" s="16"/>
      <c r="S853" s="56"/>
      <c r="T853" s="72"/>
      <c r="U853" s="16"/>
      <c r="V853" s="16"/>
      <c r="W853" s="16"/>
      <c r="X853" s="72"/>
    </row>
    <row r="854" spans="1:24" ht="15.75" x14ac:dyDescent="0.25">
      <c r="A854" s="8">
        <v>850</v>
      </c>
      <c r="B854" s="13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4</v>
      </c>
      <c r="G854" s="6">
        <v>7</v>
      </c>
      <c r="H854" s="6">
        <v>0</v>
      </c>
      <c r="I854" s="6">
        <v>1</v>
      </c>
      <c r="J854" s="6">
        <f t="shared" si="39"/>
        <v>12</v>
      </c>
      <c r="K854" s="10">
        <v>5420</v>
      </c>
      <c r="L854" s="57" t="s">
        <v>1109</v>
      </c>
      <c r="M854" s="7">
        <f t="shared" si="40"/>
        <v>221.40221402214021</v>
      </c>
      <c r="N854" s="6" t="str">
        <f t="shared" si="41"/>
        <v>Média</v>
      </c>
      <c r="O854" s="55"/>
      <c r="P854" s="55"/>
      <c r="Q854" s="55"/>
      <c r="R854" s="16"/>
      <c r="S854" s="56"/>
      <c r="T854" s="72"/>
      <c r="U854" s="16"/>
      <c r="V854" s="16"/>
      <c r="W854" s="16"/>
      <c r="X854" s="72"/>
    </row>
    <row r="855" spans="1:24" ht="15.75" x14ac:dyDescent="0.25">
      <c r="A855" s="8">
        <v>851</v>
      </c>
      <c r="B855" s="13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54</v>
      </c>
      <c r="G855" s="6">
        <v>31</v>
      </c>
      <c r="H855" s="6">
        <v>25</v>
      </c>
      <c r="I855" s="6">
        <v>21</v>
      </c>
      <c r="J855" s="6">
        <f t="shared" si="39"/>
        <v>131</v>
      </c>
      <c r="K855" s="10">
        <v>42149</v>
      </c>
      <c r="L855" s="57" t="s">
        <v>1110</v>
      </c>
      <c r="M855" s="7">
        <f t="shared" si="40"/>
        <v>310.8021542622601</v>
      </c>
      <c r="N855" s="6" t="str">
        <f t="shared" si="41"/>
        <v>Alta</v>
      </c>
      <c r="O855" s="9"/>
      <c r="P855" s="9" t="s">
        <v>0</v>
      </c>
      <c r="Q855" s="9"/>
      <c r="R855" s="16"/>
      <c r="S855" s="56"/>
      <c r="T855" s="72"/>
      <c r="U855" s="16"/>
      <c r="V855" s="16"/>
      <c r="W855" s="16"/>
      <c r="X855" s="72"/>
    </row>
    <row r="856" spans="1:24" ht="15.75" x14ac:dyDescent="0.25">
      <c r="A856" s="8">
        <v>852</v>
      </c>
      <c r="B856" s="13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6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O856" s="55"/>
      <c r="P856" s="55"/>
      <c r="Q856" s="55" t="s">
        <v>0</v>
      </c>
      <c r="R856" s="16"/>
      <c r="S856" s="56"/>
      <c r="T856" s="72"/>
      <c r="U856" s="16"/>
      <c r="V856" s="16"/>
      <c r="W856" s="16"/>
      <c r="X856" s="72"/>
    </row>
    <row r="857" spans="1:24" ht="15.75" x14ac:dyDescent="0.25">
      <c r="A857" s="8">
        <v>853</v>
      </c>
      <c r="B857" s="13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6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O857" s="55"/>
      <c r="P857" s="55" t="s">
        <v>0</v>
      </c>
      <c r="Q857" s="55" t="s">
        <v>0</v>
      </c>
      <c r="R857" s="16"/>
      <c r="S857" s="56"/>
      <c r="T857" s="72"/>
      <c r="U857" s="16"/>
      <c r="V857" s="16"/>
      <c r="W857" s="16"/>
      <c r="X857" s="72"/>
    </row>
    <row r="858" spans="1:24" x14ac:dyDescent="0.25">
      <c r="E858" s="4"/>
      <c r="F858" s="11">
        <f>SUM(F5:F857)</f>
        <v>3073</v>
      </c>
      <c r="G858" s="11">
        <f>SUM(G5:G857)</f>
        <v>2328</v>
      </c>
      <c r="H858" s="11">
        <f>SUM(H5:H857)</f>
        <v>1939</v>
      </c>
      <c r="I858" s="11">
        <f>SUM(I5:I857)</f>
        <v>1494</v>
      </c>
      <c r="J858" s="11">
        <f>SUM(F5:I857)</f>
        <v>8834</v>
      </c>
      <c r="K858" s="11">
        <v>20869101</v>
      </c>
      <c r="L858" s="11"/>
    </row>
    <row r="862" spans="1:24" x14ac:dyDescent="0.25">
      <c r="I862" s="6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C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I10" sqref="I10"/>
    </sheetView>
  </sheetViews>
  <sheetFormatPr defaultRowHeight="15" x14ac:dyDescent="0.25"/>
  <cols>
    <col min="1" max="1" width="4.7109375" style="65" customWidth="1"/>
    <col min="2" max="2" width="10.42578125" style="65" customWidth="1"/>
    <col min="3" max="3" width="21.140625" style="65" bestFit="1" customWidth="1"/>
    <col min="4" max="4" width="22" style="65" bestFit="1" customWidth="1"/>
    <col min="5" max="5" width="21.85546875" style="65" customWidth="1"/>
    <col min="6" max="9" width="7.5703125" style="6" bestFit="1" customWidth="1"/>
    <col min="10" max="10" width="10" style="6" bestFit="1" customWidth="1"/>
    <col min="11" max="11" width="10.7109375" style="6" customWidth="1"/>
    <col min="12" max="12" width="12.140625" style="6" bestFit="1" customWidth="1"/>
    <col min="13" max="13" width="11" style="6" customWidth="1"/>
    <col min="14" max="14" width="9.140625" style="65" customWidth="1"/>
    <col min="15" max="15" width="14.5703125" style="65" bestFit="1" customWidth="1"/>
    <col min="16" max="16" width="15.42578125" style="65" bestFit="1" customWidth="1"/>
    <col min="17" max="17" width="17" style="65" bestFit="1" customWidth="1"/>
    <col min="18" max="18" width="9.140625" style="65"/>
    <col min="19" max="21" width="12.42578125" style="65" bestFit="1" customWidth="1"/>
    <col min="22" max="22" width="9.140625" style="65"/>
    <col min="23" max="24" width="12.42578125" style="65" bestFit="1" customWidth="1"/>
    <col min="25" max="255" width="9.140625" style="65"/>
    <col min="256" max="256" width="19.28515625" style="65" bestFit="1" customWidth="1"/>
    <col min="257" max="257" width="29.7109375" style="65" customWidth="1"/>
    <col min="258" max="259" width="6.7109375" style="65" customWidth="1"/>
    <col min="260" max="260" width="7.42578125" style="65" customWidth="1"/>
    <col min="261" max="261" width="7.140625" style="65" customWidth="1"/>
    <col min="262" max="262" width="9.140625" style="65"/>
    <col min="263" max="263" width="10.28515625" style="65" customWidth="1"/>
    <col min="264" max="264" width="10.5703125" style="65" customWidth="1"/>
    <col min="265" max="265" width="14.85546875" style="65" customWidth="1"/>
    <col min="266" max="266" width="13.7109375" style="65" customWidth="1"/>
    <col min="267" max="267" width="11.7109375" style="65" customWidth="1"/>
    <col min="268" max="511" width="9.140625" style="65"/>
    <col min="512" max="512" width="19.28515625" style="65" bestFit="1" customWidth="1"/>
    <col min="513" max="513" width="29.7109375" style="65" customWidth="1"/>
    <col min="514" max="515" width="6.7109375" style="65" customWidth="1"/>
    <col min="516" max="516" width="7.42578125" style="65" customWidth="1"/>
    <col min="517" max="517" width="7.140625" style="65" customWidth="1"/>
    <col min="518" max="518" width="9.140625" style="65"/>
    <col min="519" max="519" width="10.28515625" style="65" customWidth="1"/>
    <col min="520" max="520" width="10.5703125" style="65" customWidth="1"/>
    <col min="521" max="521" width="14.85546875" style="65" customWidth="1"/>
    <col min="522" max="522" width="13.7109375" style="65" customWidth="1"/>
    <col min="523" max="523" width="11.7109375" style="65" customWidth="1"/>
    <col min="524" max="767" width="9.140625" style="65"/>
    <col min="768" max="768" width="19.28515625" style="65" bestFit="1" customWidth="1"/>
    <col min="769" max="769" width="29.7109375" style="65" customWidth="1"/>
    <col min="770" max="771" width="6.7109375" style="65" customWidth="1"/>
    <col min="772" max="772" width="7.42578125" style="65" customWidth="1"/>
    <col min="773" max="773" width="7.140625" style="65" customWidth="1"/>
    <col min="774" max="774" width="9.140625" style="65"/>
    <col min="775" max="775" width="10.28515625" style="65" customWidth="1"/>
    <col min="776" max="776" width="10.5703125" style="65" customWidth="1"/>
    <col min="777" max="777" width="14.85546875" style="65" customWidth="1"/>
    <col min="778" max="778" width="13.7109375" style="65" customWidth="1"/>
    <col min="779" max="779" width="11.7109375" style="65" customWidth="1"/>
    <col min="780" max="1023" width="9.140625" style="65"/>
    <col min="1024" max="1024" width="19.28515625" style="65" bestFit="1" customWidth="1"/>
    <col min="1025" max="1025" width="29.7109375" style="65" customWidth="1"/>
    <col min="1026" max="1027" width="6.7109375" style="65" customWidth="1"/>
    <col min="1028" max="1028" width="7.42578125" style="65" customWidth="1"/>
    <col min="1029" max="1029" width="7.140625" style="65" customWidth="1"/>
    <col min="1030" max="1030" width="9.140625" style="65"/>
    <col min="1031" max="1031" width="10.28515625" style="65" customWidth="1"/>
    <col min="1032" max="1032" width="10.5703125" style="65" customWidth="1"/>
    <col min="1033" max="1033" width="14.85546875" style="65" customWidth="1"/>
    <col min="1034" max="1034" width="13.7109375" style="65" customWidth="1"/>
    <col min="1035" max="1035" width="11.7109375" style="65" customWidth="1"/>
    <col min="1036" max="1279" width="9.140625" style="65"/>
    <col min="1280" max="1280" width="19.28515625" style="65" bestFit="1" customWidth="1"/>
    <col min="1281" max="1281" width="29.7109375" style="65" customWidth="1"/>
    <col min="1282" max="1283" width="6.7109375" style="65" customWidth="1"/>
    <col min="1284" max="1284" width="7.42578125" style="65" customWidth="1"/>
    <col min="1285" max="1285" width="7.140625" style="65" customWidth="1"/>
    <col min="1286" max="1286" width="9.140625" style="65"/>
    <col min="1287" max="1287" width="10.28515625" style="65" customWidth="1"/>
    <col min="1288" max="1288" width="10.5703125" style="65" customWidth="1"/>
    <col min="1289" max="1289" width="14.85546875" style="65" customWidth="1"/>
    <col min="1290" max="1290" width="13.7109375" style="65" customWidth="1"/>
    <col min="1291" max="1291" width="11.7109375" style="65" customWidth="1"/>
    <col min="1292" max="1535" width="9.140625" style="65"/>
    <col min="1536" max="1536" width="19.28515625" style="65" bestFit="1" customWidth="1"/>
    <col min="1537" max="1537" width="29.7109375" style="65" customWidth="1"/>
    <col min="1538" max="1539" width="6.7109375" style="65" customWidth="1"/>
    <col min="1540" max="1540" width="7.42578125" style="65" customWidth="1"/>
    <col min="1541" max="1541" width="7.140625" style="65" customWidth="1"/>
    <col min="1542" max="1542" width="9.140625" style="65"/>
    <col min="1543" max="1543" width="10.28515625" style="65" customWidth="1"/>
    <col min="1544" max="1544" width="10.5703125" style="65" customWidth="1"/>
    <col min="1545" max="1545" width="14.85546875" style="65" customWidth="1"/>
    <col min="1546" max="1546" width="13.7109375" style="65" customWidth="1"/>
    <col min="1547" max="1547" width="11.7109375" style="65" customWidth="1"/>
    <col min="1548" max="1791" width="9.140625" style="65"/>
    <col min="1792" max="1792" width="19.28515625" style="65" bestFit="1" customWidth="1"/>
    <col min="1793" max="1793" width="29.7109375" style="65" customWidth="1"/>
    <col min="1794" max="1795" width="6.7109375" style="65" customWidth="1"/>
    <col min="1796" max="1796" width="7.42578125" style="65" customWidth="1"/>
    <col min="1797" max="1797" width="7.140625" style="65" customWidth="1"/>
    <col min="1798" max="1798" width="9.140625" style="65"/>
    <col min="1799" max="1799" width="10.28515625" style="65" customWidth="1"/>
    <col min="1800" max="1800" width="10.5703125" style="65" customWidth="1"/>
    <col min="1801" max="1801" width="14.85546875" style="65" customWidth="1"/>
    <col min="1802" max="1802" width="13.7109375" style="65" customWidth="1"/>
    <col min="1803" max="1803" width="11.7109375" style="65" customWidth="1"/>
    <col min="1804" max="2047" width="9.140625" style="65"/>
    <col min="2048" max="2048" width="19.28515625" style="65" bestFit="1" customWidth="1"/>
    <col min="2049" max="2049" width="29.7109375" style="65" customWidth="1"/>
    <col min="2050" max="2051" width="6.7109375" style="65" customWidth="1"/>
    <col min="2052" max="2052" width="7.42578125" style="65" customWidth="1"/>
    <col min="2053" max="2053" width="7.140625" style="65" customWidth="1"/>
    <col min="2054" max="2054" width="9.140625" style="65"/>
    <col min="2055" max="2055" width="10.28515625" style="65" customWidth="1"/>
    <col min="2056" max="2056" width="10.5703125" style="65" customWidth="1"/>
    <col min="2057" max="2057" width="14.85546875" style="65" customWidth="1"/>
    <col min="2058" max="2058" width="13.7109375" style="65" customWidth="1"/>
    <col min="2059" max="2059" width="11.7109375" style="65" customWidth="1"/>
    <col min="2060" max="2303" width="9.140625" style="65"/>
    <col min="2304" max="2304" width="19.28515625" style="65" bestFit="1" customWidth="1"/>
    <col min="2305" max="2305" width="29.7109375" style="65" customWidth="1"/>
    <col min="2306" max="2307" width="6.7109375" style="65" customWidth="1"/>
    <col min="2308" max="2308" width="7.42578125" style="65" customWidth="1"/>
    <col min="2309" max="2309" width="7.140625" style="65" customWidth="1"/>
    <col min="2310" max="2310" width="9.140625" style="65"/>
    <col min="2311" max="2311" width="10.28515625" style="65" customWidth="1"/>
    <col min="2312" max="2312" width="10.5703125" style="65" customWidth="1"/>
    <col min="2313" max="2313" width="14.85546875" style="65" customWidth="1"/>
    <col min="2314" max="2314" width="13.7109375" style="65" customWidth="1"/>
    <col min="2315" max="2315" width="11.7109375" style="65" customWidth="1"/>
    <col min="2316" max="2559" width="9.140625" style="65"/>
    <col min="2560" max="2560" width="19.28515625" style="65" bestFit="1" customWidth="1"/>
    <col min="2561" max="2561" width="29.7109375" style="65" customWidth="1"/>
    <col min="2562" max="2563" width="6.7109375" style="65" customWidth="1"/>
    <col min="2564" max="2564" width="7.42578125" style="65" customWidth="1"/>
    <col min="2565" max="2565" width="7.140625" style="65" customWidth="1"/>
    <col min="2566" max="2566" width="9.140625" style="65"/>
    <col min="2567" max="2567" width="10.28515625" style="65" customWidth="1"/>
    <col min="2568" max="2568" width="10.5703125" style="65" customWidth="1"/>
    <col min="2569" max="2569" width="14.85546875" style="65" customWidth="1"/>
    <col min="2570" max="2570" width="13.7109375" style="65" customWidth="1"/>
    <col min="2571" max="2571" width="11.7109375" style="65" customWidth="1"/>
    <col min="2572" max="2815" width="9.140625" style="65"/>
    <col min="2816" max="2816" width="19.28515625" style="65" bestFit="1" customWidth="1"/>
    <col min="2817" max="2817" width="29.7109375" style="65" customWidth="1"/>
    <col min="2818" max="2819" width="6.7109375" style="65" customWidth="1"/>
    <col min="2820" max="2820" width="7.42578125" style="65" customWidth="1"/>
    <col min="2821" max="2821" width="7.140625" style="65" customWidth="1"/>
    <col min="2822" max="2822" width="9.140625" style="65"/>
    <col min="2823" max="2823" width="10.28515625" style="65" customWidth="1"/>
    <col min="2824" max="2824" width="10.5703125" style="65" customWidth="1"/>
    <col min="2825" max="2825" width="14.85546875" style="65" customWidth="1"/>
    <col min="2826" max="2826" width="13.7109375" style="65" customWidth="1"/>
    <col min="2827" max="2827" width="11.7109375" style="65" customWidth="1"/>
    <col min="2828" max="3071" width="9.140625" style="65"/>
    <col min="3072" max="3072" width="19.28515625" style="65" bestFit="1" customWidth="1"/>
    <col min="3073" max="3073" width="29.7109375" style="65" customWidth="1"/>
    <col min="3074" max="3075" width="6.7109375" style="65" customWidth="1"/>
    <col min="3076" max="3076" width="7.42578125" style="65" customWidth="1"/>
    <col min="3077" max="3077" width="7.140625" style="65" customWidth="1"/>
    <col min="3078" max="3078" width="9.140625" style="65"/>
    <col min="3079" max="3079" width="10.28515625" style="65" customWidth="1"/>
    <col min="3080" max="3080" width="10.5703125" style="65" customWidth="1"/>
    <col min="3081" max="3081" width="14.85546875" style="65" customWidth="1"/>
    <col min="3082" max="3082" width="13.7109375" style="65" customWidth="1"/>
    <col min="3083" max="3083" width="11.7109375" style="65" customWidth="1"/>
    <col min="3084" max="3327" width="9.140625" style="65"/>
    <col min="3328" max="3328" width="19.28515625" style="65" bestFit="1" customWidth="1"/>
    <col min="3329" max="3329" width="29.7109375" style="65" customWidth="1"/>
    <col min="3330" max="3331" width="6.7109375" style="65" customWidth="1"/>
    <col min="3332" max="3332" width="7.42578125" style="65" customWidth="1"/>
    <col min="3333" max="3333" width="7.140625" style="65" customWidth="1"/>
    <col min="3334" max="3334" width="9.140625" style="65"/>
    <col min="3335" max="3335" width="10.28515625" style="65" customWidth="1"/>
    <col min="3336" max="3336" width="10.5703125" style="65" customWidth="1"/>
    <col min="3337" max="3337" width="14.85546875" style="65" customWidth="1"/>
    <col min="3338" max="3338" width="13.7109375" style="65" customWidth="1"/>
    <col min="3339" max="3339" width="11.7109375" style="65" customWidth="1"/>
    <col min="3340" max="3583" width="9.140625" style="65"/>
    <col min="3584" max="3584" width="19.28515625" style="65" bestFit="1" customWidth="1"/>
    <col min="3585" max="3585" width="29.7109375" style="65" customWidth="1"/>
    <col min="3586" max="3587" width="6.7109375" style="65" customWidth="1"/>
    <col min="3588" max="3588" width="7.42578125" style="65" customWidth="1"/>
    <col min="3589" max="3589" width="7.140625" style="65" customWidth="1"/>
    <col min="3590" max="3590" width="9.140625" style="65"/>
    <col min="3591" max="3591" width="10.28515625" style="65" customWidth="1"/>
    <col min="3592" max="3592" width="10.5703125" style="65" customWidth="1"/>
    <col min="3593" max="3593" width="14.85546875" style="65" customWidth="1"/>
    <col min="3594" max="3594" width="13.7109375" style="65" customWidth="1"/>
    <col min="3595" max="3595" width="11.7109375" style="65" customWidth="1"/>
    <col min="3596" max="3839" width="9.140625" style="65"/>
    <col min="3840" max="3840" width="19.28515625" style="65" bestFit="1" customWidth="1"/>
    <col min="3841" max="3841" width="29.7109375" style="65" customWidth="1"/>
    <col min="3842" max="3843" width="6.7109375" style="65" customWidth="1"/>
    <col min="3844" max="3844" width="7.42578125" style="65" customWidth="1"/>
    <col min="3845" max="3845" width="7.140625" style="65" customWidth="1"/>
    <col min="3846" max="3846" width="9.140625" style="65"/>
    <col min="3847" max="3847" width="10.28515625" style="65" customWidth="1"/>
    <col min="3848" max="3848" width="10.5703125" style="65" customWidth="1"/>
    <col min="3849" max="3849" width="14.85546875" style="65" customWidth="1"/>
    <col min="3850" max="3850" width="13.7109375" style="65" customWidth="1"/>
    <col min="3851" max="3851" width="11.7109375" style="65" customWidth="1"/>
    <col min="3852" max="4095" width="9.140625" style="65"/>
    <col min="4096" max="4096" width="19.28515625" style="65" bestFit="1" customWidth="1"/>
    <col min="4097" max="4097" width="29.7109375" style="65" customWidth="1"/>
    <col min="4098" max="4099" width="6.7109375" style="65" customWidth="1"/>
    <col min="4100" max="4100" width="7.42578125" style="65" customWidth="1"/>
    <col min="4101" max="4101" width="7.140625" style="65" customWidth="1"/>
    <col min="4102" max="4102" width="9.140625" style="65"/>
    <col min="4103" max="4103" width="10.28515625" style="65" customWidth="1"/>
    <col min="4104" max="4104" width="10.5703125" style="65" customWidth="1"/>
    <col min="4105" max="4105" width="14.85546875" style="65" customWidth="1"/>
    <col min="4106" max="4106" width="13.7109375" style="65" customWidth="1"/>
    <col min="4107" max="4107" width="11.7109375" style="65" customWidth="1"/>
    <col min="4108" max="4351" width="9.140625" style="65"/>
    <col min="4352" max="4352" width="19.28515625" style="65" bestFit="1" customWidth="1"/>
    <col min="4353" max="4353" width="29.7109375" style="65" customWidth="1"/>
    <col min="4354" max="4355" width="6.7109375" style="65" customWidth="1"/>
    <col min="4356" max="4356" width="7.42578125" style="65" customWidth="1"/>
    <col min="4357" max="4357" width="7.140625" style="65" customWidth="1"/>
    <col min="4358" max="4358" width="9.140625" style="65"/>
    <col min="4359" max="4359" width="10.28515625" style="65" customWidth="1"/>
    <col min="4360" max="4360" width="10.5703125" style="65" customWidth="1"/>
    <col min="4361" max="4361" width="14.85546875" style="65" customWidth="1"/>
    <col min="4362" max="4362" width="13.7109375" style="65" customWidth="1"/>
    <col min="4363" max="4363" width="11.7109375" style="65" customWidth="1"/>
    <col min="4364" max="4607" width="9.140625" style="65"/>
    <col min="4608" max="4608" width="19.28515625" style="65" bestFit="1" customWidth="1"/>
    <col min="4609" max="4609" width="29.7109375" style="65" customWidth="1"/>
    <col min="4610" max="4611" width="6.7109375" style="65" customWidth="1"/>
    <col min="4612" max="4612" width="7.42578125" style="65" customWidth="1"/>
    <col min="4613" max="4613" width="7.140625" style="65" customWidth="1"/>
    <col min="4614" max="4614" width="9.140625" style="65"/>
    <col min="4615" max="4615" width="10.28515625" style="65" customWidth="1"/>
    <col min="4616" max="4616" width="10.5703125" style="65" customWidth="1"/>
    <col min="4617" max="4617" width="14.85546875" style="65" customWidth="1"/>
    <col min="4618" max="4618" width="13.7109375" style="65" customWidth="1"/>
    <col min="4619" max="4619" width="11.7109375" style="65" customWidth="1"/>
    <col min="4620" max="4863" width="9.140625" style="65"/>
    <col min="4864" max="4864" width="19.28515625" style="65" bestFit="1" customWidth="1"/>
    <col min="4865" max="4865" width="29.7109375" style="65" customWidth="1"/>
    <col min="4866" max="4867" width="6.7109375" style="65" customWidth="1"/>
    <col min="4868" max="4868" width="7.42578125" style="65" customWidth="1"/>
    <col min="4869" max="4869" width="7.140625" style="65" customWidth="1"/>
    <col min="4870" max="4870" width="9.140625" style="65"/>
    <col min="4871" max="4871" width="10.28515625" style="65" customWidth="1"/>
    <col min="4872" max="4872" width="10.5703125" style="65" customWidth="1"/>
    <col min="4873" max="4873" width="14.85546875" style="65" customWidth="1"/>
    <col min="4874" max="4874" width="13.7109375" style="65" customWidth="1"/>
    <col min="4875" max="4875" width="11.7109375" style="65" customWidth="1"/>
    <col min="4876" max="5119" width="9.140625" style="65"/>
    <col min="5120" max="5120" width="19.28515625" style="65" bestFit="1" customWidth="1"/>
    <col min="5121" max="5121" width="29.7109375" style="65" customWidth="1"/>
    <col min="5122" max="5123" width="6.7109375" style="65" customWidth="1"/>
    <col min="5124" max="5124" width="7.42578125" style="65" customWidth="1"/>
    <col min="5125" max="5125" width="7.140625" style="65" customWidth="1"/>
    <col min="5126" max="5126" width="9.140625" style="65"/>
    <col min="5127" max="5127" width="10.28515625" style="65" customWidth="1"/>
    <col min="5128" max="5128" width="10.5703125" style="65" customWidth="1"/>
    <col min="5129" max="5129" width="14.85546875" style="65" customWidth="1"/>
    <col min="5130" max="5130" width="13.7109375" style="65" customWidth="1"/>
    <col min="5131" max="5131" width="11.7109375" style="65" customWidth="1"/>
    <col min="5132" max="5375" width="9.140625" style="65"/>
    <col min="5376" max="5376" width="19.28515625" style="65" bestFit="1" customWidth="1"/>
    <col min="5377" max="5377" width="29.7109375" style="65" customWidth="1"/>
    <col min="5378" max="5379" width="6.7109375" style="65" customWidth="1"/>
    <col min="5380" max="5380" width="7.42578125" style="65" customWidth="1"/>
    <col min="5381" max="5381" width="7.140625" style="65" customWidth="1"/>
    <col min="5382" max="5382" width="9.140625" style="65"/>
    <col min="5383" max="5383" width="10.28515625" style="65" customWidth="1"/>
    <col min="5384" max="5384" width="10.5703125" style="65" customWidth="1"/>
    <col min="5385" max="5385" width="14.85546875" style="65" customWidth="1"/>
    <col min="5386" max="5386" width="13.7109375" style="65" customWidth="1"/>
    <col min="5387" max="5387" width="11.7109375" style="65" customWidth="1"/>
    <col min="5388" max="5631" width="9.140625" style="65"/>
    <col min="5632" max="5632" width="19.28515625" style="65" bestFit="1" customWidth="1"/>
    <col min="5633" max="5633" width="29.7109375" style="65" customWidth="1"/>
    <col min="5634" max="5635" width="6.7109375" style="65" customWidth="1"/>
    <col min="5636" max="5636" width="7.42578125" style="65" customWidth="1"/>
    <col min="5637" max="5637" width="7.140625" style="65" customWidth="1"/>
    <col min="5638" max="5638" width="9.140625" style="65"/>
    <col min="5639" max="5639" width="10.28515625" style="65" customWidth="1"/>
    <col min="5640" max="5640" width="10.5703125" style="65" customWidth="1"/>
    <col min="5641" max="5641" width="14.85546875" style="65" customWidth="1"/>
    <col min="5642" max="5642" width="13.7109375" style="65" customWidth="1"/>
    <col min="5643" max="5643" width="11.7109375" style="65" customWidth="1"/>
    <col min="5644" max="5887" width="9.140625" style="65"/>
    <col min="5888" max="5888" width="19.28515625" style="65" bestFit="1" customWidth="1"/>
    <col min="5889" max="5889" width="29.7109375" style="65" customWidth="1"/>
    <col min="5890" max="5891" width="6.7109375" style="65" customWidth="1"/>
    <col min="5892" max="5892" width="7.42578125" style="65" customWidth="1"/>
    <col min="5893" max="5893" width="7.140625" style="65" customWidth="1"/>
    <col min="5894" max="5894" width="9.140625" style="65"/>
    <col min="5895" max="5895" width="10.28515625" style="65" customWidth="1"/>
    <col min="5896" max="5896" width="10.5703125" style="65" customWidth="1"/>
    <col min="5897" max="5897" width="14.85546875" style="65" customWidth="1"/>
    <col min="5898" max="5898" width="13.7109375" style="65" customWidth="1"/>
    <col min="5899" max="5899" width="11.7109375" style="65" customWidth="1"/>
    <col min="5900" max="6143" width="9.140625" style="65"/>
    <col min="6144" max="6144" width="19.28515625" style="65" bestFit="1" customWidth="1"/>
    <col min="6145" max="6145" width="29.7109375" style="65" customWidth="1"/>
    <col min="6146" max="6147" width="6.7109375" style="65" customWidth="1"/>
    <col min="6148" max="6148" width="7.42578125" style="65" customWidth="1"/>
    <col min="6149" max="6149" width="7.140625" style="65" customWidth="1"/>
    <col min="6150" max="6150" width="9.140625" style="65"/>
    <col min="6151" max="6151" width="10.28515625" style="65" customWidth="1"/>
    <col min="6152" max="6152" width="10.5703125" style="65" customWidth="1"/>
    <col min="6153" max="6153" width="14.85546875" style="65" customWidth="1"/>
    <col min="6154" max="6154" width="13.7109375" style="65" customWidth="1"/>
    <col min="6155" max="6155" width="11.7109375" style="65" customWidth="1"/>
    <col min="6156" max="6399" width="9.140625" style="65"/>
    <col min="6400" max="6400" width="19.28515625" style="65" bestFit="1" customWidth="1"/>
    <col min="6401" max="6401" width="29.7109375" style="65" customWidth="1"/>
    <col min="6402" max="6403" width="6.7109375" style="65" customWidth="1"/>
    <col min="6404" max="6404" width="7.42578125" style="65" customWidth="1"/>
    <col min="6405" max="6405" width="7.140625" style="65" customWidth="1"/>
    <col min="6406" max="6406" width="9.140625" style="65"/>
    <col min="6407" max="6407" width="10.28515625" style="65" customWidth="1"/>
    <col min="6408" max="6408" width="10.5703125" style="65" customWidth="1"/>
    <col min="6409" max="6409" width="14.85546875" style="65" customWidth="1"/>
    <col min="6410" max="6410" width="13.7109375" style="65" customWidth="1"/>
    <col min="6411" max="6411" width="11.7109375" style="65" customWidth="1"/>
    <col min="6412" max="6655" width="9.140625" style="65"/>
    <col min="6656" max="6656" width="19.28515625" style="65" bestFit="1" customWidth="1"/>
    <col min="6657" max="6657" width="29.7109375" style="65" customWidth="1"/>
    <col min="6658" max="6659" width="6.7109375" style="65" customWidth="1"/>
    <col min="6660" max="6660" width="7.42578125" style="65" customWidth="1"/>
    <col min="6661" max="6661" width="7.140625" style="65" customWidth="1"/>
    <col min="6662" max="6662" width="9.140625" style="65"/>
    <col min="6663" max="6663" width="10.28515625" style="65" customWidth="1"/>
    <col min="6664" max="6664" width="10.5703125" style="65" customWidth="1"/>
    <col min="6665" max="6665" width="14.85546875" style="65" customWidth="1"/>
    <col min="6666" max="6666" width="13.7109375" style="65" customWidth="1"/>
    <col min="6667" max="6667" width="11.7109375" style="65" customWidth="1"/>
    <col min="6668" max="6911" width="9.140625" style="65"/>
    <col min="6912" max="6912" width="19.28515625" style="65" bestFit="1" customWidth="1"/>
    <col min="6913" max="6913" width="29.7109375" style="65" customWidth="1"/>
    <col min="6914" max="6915" width="6.7109375" style="65" customWidth="1"/>
    <col min="6916" max="6916" width="7.42578125" style="65" customWidth="1"/>
    <col min="6917" max="6917" width="7.140625" style="65" customWidth="1"/>
    <col min="6918" max="6918" width="9.140625" style="65"/>
    <col min="6919" max="6919" width="10.28515625" style="65" customWidth="1"/>
    <col min="6920" max="6920" width="10.5703125" style="65" customWidth="1"/>
    <col min="6921" max="6921" width="14.85546875" style="65" customWidth="1"/>
    <col min="6922" max="6922" width="13.7109375" style="65" customWidth="1"/>
    <col min="6923" max="6923" width="11.7109375" style="65" customWidth="1"/>
    <col min="6924" max="7167" width="9.140625" style="65"/>
    <col min="7168" max="7168" width="19.28515625" style="65" bestFit="1" customWidth="1"/>
    <col min="7169" max="7169" width="29.7109375" style="65" customWidth="1"/>
    <col min="7170" max="7171" width="6.7109375" style="65" customWidth="1"/>
    <col min="7172" max="7172" width="7.42578125" style="65" customWidth="1"/>
    <col min="7173" max="7173" width="7.140625" style="65" customWidth="1"/>
    <col min="7174" max="7174" width="9.140625" style="65"/>
    <col min="7175" max="7175" width="10.28515625" style="65" customWidth="1"/>
    <col min="7176" max="7176" width="10.5703125" style="65" customWidth="1"/>
    <col min="7177" max="7177" width="14.85546875" style="65" customWidth="1"/>
    <col min="7178" max="7178" width="13.7109375" style="65" customWidth="1"/>
    <col min="7179" max="7179" width="11.7109375" style="65" customWidth="1"/>
    <col min="7180" max="7423" width="9.140625" style="65"/>
    <col min="7424" max="7424" width="19.28515625" style="65" bestFit="1" customWidth="1"/>
    <col min="7425" max="7425" width="29.7109375" style="65" customWidth="1"/>
    <col min="7426" max="7427" width="6.7109375" style="65" customWidth="1"/>
    <col min="7428" max="7428" width="7.42578125" style="65" customWidth="1"/>
    <col min="7429" max="7429" width="7.140625" style="65" customWidth="1"/>
    <col min="7430" max="7430" width="9.140625" style="65"/>
    <col min="7431" max="7431" width="10.28515625" style="65" customWidth="1"/>
    <col min="7432" max="7432" width="10.5703125" style="65" customWidth="1"/>
    <col min="7433" max="7433" width="14.85546875" style="65" customWidth="1"/>
    <col min="7434" max="7434" width="13.7109375" style="65" customWidth="1"/>
    <col min="7435" max="7435" width="11.7109375" style="65" customWidth="1"/>
    <col min="7436" max="7679" width="9.140625" style="65"/>
    <col min="7680" max="7680" width="19.28515625" style="65" bestFit="1" customWidth="1"/>
    <col min="7681" max="7681" width="29.7109375" style="65" customWidth="1"/>
    <col min="7682" max="7683" width="6.7109375" style="65" customWidth="1"/>
    <col min="7684" max="7684" width="7.42578125" style="65" customWidth="1"/>
    <col min="7685" max="7685" width="7.140625" style="65" customWidth="1"/>
    <col min="7686" max="7686" width="9.140625" style="65"/>
    <col min="7687" max="7687" width="10.28515625" style="65" customWidth="1"/>
    <col min="7688" max="7688" width="10.5703125" style="65" customWidth="1"/>
    <col min="7689" max="7689" width="14.85546875" style="65" customWidth="1"/>
    <col min="7690" max="7690" width="13.7109375" style="65" customWidth="1"/>
    <col min="7691" max="7691" width="11.7109375" style="65" customWidth="1"/>
    <col min="7692" max="7935" width="9.140625" style="65"/>
    <col min="7936" max="7936" width="19.28515625" style="65" bestFit="1" customWidth="1"/>
    <col min="7937" max="7937" width="29.7109375" style="65" customWidth="1"/>
    <col min="7938" max="7939" width="6.7109375" style="65" customWidth="1"/>
    <col min="7940" max="7940" width="7.42578125" style="65" customWidth="1"/>
    <col min="7941" max="7941" width="7.140625" style="65" customWidth="1"/>
    <col min="7942" max="7942" width="9.140625" style="65"/>
    <col min="7943" max="7943" width="10.28515625" style="65" customWidth="1"/>
    <col min="7944" max="7944" width="10.5703125" style="65" customWidth="1"/>
    <col min="7945" max="7945" width="14.85546875" style="65" customWidth="1"/>
    <col min="7946" max="7946" width="13.7109375" style="65" customWidth="1"/>
    <col min="7947" max="7947" width="11.7109375" style="65" customWidth="1"/>
    <col min="7948" max="8191" width="9.140625" style="65"/>
    <col min="8192" max="8192" width="19.28515625" style="65" bestFit="1" customWidth="1"/>
    <col min="8193" max="8193" width="29.7109375" style="65" customWidth="1"/>
    <col min="8194" max="8195" width="6.7109375" style="65" customWidth="1"/>
    <col min="8196" max="8196" width="7.42578125" style="65" customWidth="1"/>
    <col min="8197" max="8197" width="7.140625" style="65" customWidth="1"/>
    <col min="8198" max="8198" width="9.140625" style="65"/>
    <col min="8199" max="8199" width="10.28515625" style="65" customWidth="1"/>
    <col min="8200" max="8200" width="10.5703125" style="65" customWidth="1"/>
    <col min="8201" max="8201" width="14.85546875" style="65" customWidth="1"/>
    <col min="8202" max="8202" width="13.7109375" style="65" customWidth="1"/>
    <col min="8203" max="8203" width="11.7109375" style="65" customWidth="1"/>
    <col min="8204" max="8447" width="9.140625" style="65"/>
    <col min="8448" max="8448" width="19.28515625" style="65" bestFit="1" customWidth="1"/>
    <col min="8449" max="8449" width="29.7109375" style="65" customWidth="1"/>
    <col min="8450" max="8451" width="6.7109375" style="65" customWidth="1"/>
    <col min="8452" max="8452" width="7.42578125" style="65" customWidth="1"/>
    <col min="8453" max="8453" width="7.140625" style="65" customWidth="1"/>
    <col min="8454" max="8454" width="9.140625" style="65"/>
    <col min="8455" max="8455" width="10.28515625" style="65" customWidth="1"/>
    <col min="8456" max="8456" width="10.5703125" style="65" customWidth="1"/>
    <col min="8457" max="8457" width="14.85546875" style="65" customWidth="1"/>
    <col min="8458" max="8458" width="13.7109375" style="65" customWidth="1"/>
    <col min="8459" max="8459" width="11.7109375" style="65" customWidth="1"/>
    <col min="8460" max="8703" width="9.140625" style="65"/>
    <col min="8704" max="8704" width="19.28515625" style="65" bestFit="1" customWidth="1"/>
    <col min="8705" max="8705" width="29.7109375" style="65" customWidth="1"/>
    <col min="8706" max="8707" width="6.7109375" style="65" customWidth="1"/>
    <col min="8708" max="8708" width="7.42578125" style="65" customWidth="1"/>
    <col min="8709" max="8709" width="7.140625" style="65" customWidth="1"/>
    <col min="8710" max="8710" width="9.140625" style="65"/>
    <col min="8711" max="8711" width="10.28515625" style="65" customWidth="1"/>
    <col min="8712" max="8712" width="10.5703125" style="65" customWidth="1"/>
    <col min="8713" max="8713" width="14.85546875" style="65" customWidth="1"/>
    <col min="8714" max="8714" width="13.7109375" style="65" customWidth="1"/>
    <col min="8715" max="8715" width="11.7109375" style="65" customWidth="1"/>
    <col min="8716" max="8959" width="9.140625" style="65"/>
    <col min="8960" max="8960" width="19.28515625" style="65" bestFit="1" customWidth="1"/>
    <col min="8961" max="8961" width="29.7109375" style="65" customWidth="1"/>
    <col min="8962" max="8963" width="6.7109375" style="65" customWidth="1"/>
    <col min="8964" max="8964" width="7.42578125" style="65" customWidth="1"/>
    <col min="8965" max="8965" width="7.140625" style="65" customWidth="1"/>
    <col min="8966" max="8966" width="9.140625" style="65"/>
    <col min="8967" max="8967" width="10.28515625" style="65" customWidth="1"/>
    <col min="8968" max="8968" width="10.5703125" style="65" customWidth="1"/>
    <col min="8969" max="8969" width="14.85546875" style="65" customWidth="1"/>
    <col min="8970" max="8970" width="13.7109375" style="65" customWidth="1"/>
    <col min="8971" max="8971" width="11.7109375" style="65" customWidth="1"/>
    <col min="8972" max="9215" width="9.140625" style="65"/>
    <col min="9216" max="9216" width="19.28515625" style="65" bestFit="1" customWidth="1"/>
    <col min="9217" max="9217" width="29.7109375" style="65" customWidth="1"/>
    <col min="9218" max="9219" width="6.7109375" style="65" customWidth="1"/>
    <col min="9220" max="9220" width="7.42578125" style="65" customWidth="1"/>
    <col min="9221" max="9221" width="7.140625" style="65" customWidth="1"/>
    <col min="9222" max="9222" width="9.140625" style="65"/>
    <col min="9223" max="9223" width="10.28515625" style="65" customWidth="1"/>
    <col min="9224" max="9224" width="10.5703125" style="65" customWidth="1"/>
    <col min="9225" max="9225" width="14.85546875" style="65" customWidth="1"/>
    <col min="9226" max="9226" width="13.7109375" style="65" customWidth="1"/>
    <col min="9227" max="9227" width="11.7109375" style="65" customWidth="1"/>
    <col min="9228" max="9471" width="9.140625" style="65"/>
    <col min="9472" max="9472" width="19.28515625" style="65" bestFit="1" customWidth="1"/>
    <col min="9473" max="9473" width="29.7109375" style="65" customWidth="1"/>
    <col min="9474" max="9475" width="6.7109375" style="65" customWidth="1"/>
    <col min="9476" max="9476" width="7.42578125" style="65" customWidth="1"/>
    <col min="9477" max="9477" width="7.140625" style="65" customWidth="1"/>
    <col min="9478" max="9478" width="9.140625" style="65"/>
    <col min="9479" max="9479" width="10.28515625" style="65" customWidth="1"/>
    <col min="9480" max="9480" width="10.5703125" style="65" customWidth="1"/>
    <col min="9481" max="9481" width="14.85546875" style="65" customWidth="1"/>
    <col min="9482" max="9482" width="13.7109375" style="65" customWidth="1"/>
    <col min="9483" max="9483" width="11.7109375" style="65" customWidth="1"/>
    <col min="9484" max="9727" width="9.140625" style="65"/>
    <col min="9728" max="9728" width="19.28515625" style="65" bestFit="1" customWidth="1"/>
    <col min="9729" max="9729" width="29.7109375" style="65" customWidth="1"/>
    <col min="9730" max="9731" width="6.7109375" style="65" customWidth="1"/>
    <col min="9732" max="9732" width="7.42578125" style="65" customWidth="1"/>
    <col min="9733" max="9733" width="7.140625" style="65" customWidth="1"/>
    <col min="9734" max="9734" width="9.140625" style="65"/>
    <col min="9735" max="9735" width="10.28515625" style="65" customWidth="1"/>
    <col min="9736" max="9736" width="10.5703125" style="65" customWidth="1"/>
    <col min="9737" max="9737" width="14.85546875" style="65" customWidth="1"/>
    <col min="9738" max="9738" width="13.7109375" style="65" customWidth="1"/>
    <col min="9739" max="9739" width="11.7109375" style="65" customWidth="1"/>
    <col min="9740" max="9983" width="9.140625" style="65"/>
    <col min="9984" max="9984" width="19.28515625" style="65" bestFit="1" customWidth="1"/>
    <col min="9985" max="9985" width="29.7109375" style="65" customWidth="1"/>
    <col min="9986" max="9987" width="6.7109375" style="65" customWidth="1"/>
    <col min="9988" max="9988" width="7.42578125" style="65" customWidth="1"/>
    <col min="9989" max="9989" width="7.140625" style="65" customWidth="1"/>
    <col min="9990" max="9990" width="9.140625" style="65"/>
    <col min="9991" max="9991" width="10.28515625" style="65" customWidth="1"/>
    <col min="9992" max="9992" width="10.5703125" style="65" customWidth="1"/>
    <col min="9993" max="9993" width="14.85546875" style="65" customWidth="1"/>
    <col min="9994" max="9994" width="13.7109375" style="65" customWidth="1"/>
    <col min="9995" max="9995" width="11.7109375" style="65" customWidth="1"/>
    <col min="9996" max="10239" width="9.140625" style="65"/>
    <col min="10240" max="10240" width="19.28515625" style="65" bestFit="1" customWidth="1"/>
    <col min="10241" max="10241" width="29.7109375" style="65" customWidth="1"/>
    <col min="10242" max="10243" width="6.7109375" style="65" customWidth="1"/>
    <col min="10244" max="10244" width="7.42578125" style="65" customWidth="1"/>
    <col min="10245" max="10245" width="7.140625" style="65" customWidth="1"/>
    <col min="10246" max="10246" width="9.140625" style="65"/>
    <col min="10247" max="10247" width="10.28515625" style="65" customWidth="1"/>
    <col min="10248" max="10248" width="10.5703125" style="65" customWidth="1"/>
    <col min="10249" max="10249" width="14.85546875" style="65" customWidth="1"/>
    <col min="10250" max="10250" width="13.7109375" style="65" customWidth="1"/>
    <col min="10251" max="10251" width="11.7109375" style="65" customWidth="1"/>
    <col min="10252" max="10495" width="9.140625" style="65"/>
    <col min="10496" max="10496" width="19.28515625" style="65" bestFit="1" customWidth="1"/>
    <col min="10497" max="10497" width="29.7109375" style="65" customWidth="1"/>
    <col min="10498" max="10499" width="6.7109375" style="65" customWidth="1"/>
    <col min="10500" max="10500" width="7.42578125" style="65" customWidth="1"/>
    <col min="10501" max="10501" width="7.140625" style="65" customWidth="1"/>
    <col min="10502" max="10502" width="9.140625" style="65"/>
    <col min="10503" max="10503" width="10.28515625" style="65" customWidth="1"/>
    <col min="10504" max="10504" width="10.5703125" style="65" customWidth="1"/>
    <col min="10505" max="10505" width="14.85546875" style="65" customWidth="1"/>
    <col min="10506" max="10506" width="13.7109375" style="65" customWidth="1"/>
    <col min="10507" max="10507" width="11.7109375" style="65" customWidth="1"/>
    <col min="10508" max="10751" width="9.140625" style="65"/>
    <col min="10752" max="10752" width="19.28515625" style="65" bestFit="1" customWidth="1"/>
    <col min="10753" max="10753" width="29.7109375" style="65" customWidth="1"/>
    <col min="10754" max="10755" width="6.7109375" style="65" customWidth="1"/>
    <col min="10756" max="10756" width="7.42578125" style="65" customWidth="1"/>
    <col min="10757" max="10757" width="7.140625" style="65" customWidth="1"/>
    <col min="10758" max="10758" width="9.140625" style="65"/>
    <col min="10759" max="10759" width="10.28515625" style="65" customWidth="1"/>
    <col min="10760" max="10760" width="10.5703125" style="65" customWidth="1"/>
    <col min="10761" max="10761" width="14.85546875" style="65" customWidth="1"/>
    <col min="10762" max="10762" width="13.7109375" style="65" customWidth="1"/>
    <col min="10763" max="10763" width="11.7109375" style="65" customWidth="1"/>
    <col min="10764" max="11007" width="9.140625" style="65"/>
    <col min="11008" max="11008" width="19.28515625" style="65" bestFit="1" customWidth="1"/>
    <col min="11009" max="11009" width="29.7109375" style="65" customWidth="1"/>
    <col min="11010" max="11011" width="6.7109375" style="65" customWidth="1"/>
    <col min="11012" max="11012" width="7.42578125" style="65" customWidth="1"/>
    <col min="11013" max="11013" width="7.140625" style="65" customWidth="1"/>
    <col min="11014" max="11014" width="9.140625" style="65"/>
    <col min="11015" max="11015" width="10.28515625" style="65" customWidth="1"/>
    <col min="11016" max="11016" width="10.5703125" style="65" customWidth="1"/>
    <col min="11017" max="11017" width="14.85546875" style="65" customWidth="1"/>
    <col min="11018" max="11018" width="13.7109375" style="65" customWidth="1"/>
    <col min="11019" max="11019" width="11.7109375" style="65" customWidth="1"/>
    <col min="11020" max="11263" width="9.140625" style="65"/>
    <col min="11264" max="11264" width="19.28515625" style="65" bestFit="1" customWidth="1"/>
    <col min="11265" max="11265" width="29.7109375" style="65" customWidth="1"/>
    <col min="11266" max="11267" width="6.7109375" style="65" customWidth="1"/>
    <col min="11268" max="11268" width="7.42578125" style="65" customWidth="1"/>
    <col min="11269" max="11269" width="7.140625" style="65" customWidth="1"/>
    <col min="11270" max="11270" width="9.140625" style="65"/>
    <col min="11271" max="11271" width="10.28515625" style="65" customWidth="1"/>
    <col min="11272" max="11272" width="10.5703125" style="65" customWidth="1"/>
    <col min="11273" max="11273" width="14.85546875" style="65" customWidth="1"/>
    <col min="11274" max="11274" width="13.7109375" style="65" customWidth="1"/>
    <col min="11275" max="11275" width="11.7109375" style="65" customWidth="1"/>
    <col min="11276" max="11519" width="9.140625" style="65"/>
    <col min="11520" max="11520" width="19.28515625" style="65" bestFit="1" customWidth="1"/>
    <col min="11521" max="11521" width="29.7109375" style="65" customWidth="1"/>
    <col min="11522" max="11523" width="6.7109375" style="65" customWidth="1"/>
    <col min="11524" max="11524" width="7.42578125" style="65" customWidth="1"/>
    <col min="11525" max="11525" width="7.140625" style="65" customWidth="1"/>
    <col min="11526" max="11526" width="9.140625" style="65"/>
    <col min="11527" max="11527" width="10.28515625" style="65" customWidth="1"/>
    <col min="11528" max="11528" width="10.5703125" style="65" customWidth="1"/>
    <col min="11529" max="11529" width="14.85546875" style="65" customWidth="1"/>
    <col min="11530" max="11530" width="13.7109375" style="65" customWidth="1"/>
    <col min="11531" max="11531" width="11.7109375" style="65" customWidth="1"/>
    <col min="11532" max="11775" width="9.140625" style="65"/>
    <col min="11776" max="11776" width="19.28515625" style="65" bestFit="1" customWidth="1"/>
    <col min="11777" max="11777" width="29.7109375" style="65" customWidth="1"/>
    <col min="11778" max="11779" width="6.7109375" style="65" customWidth="1"/>
    <col min="11780" max="11780" width="7.42578125" style="65" customWidth="1"/>
    <col min="11781" max="11781" width="7.140625" style="65" customWidth="1"/>
    <col min="11782" max="11782" width="9.140625" style="65"/>
    <col min="11783" max="11783" width="10.28515625" style="65" customWidth="1"/>
    <col min="11784" max="11784" width="10.5703125" style="65" customWidth="1"/>
    <col min="11785" max="11785" width="14.85546875" style="65" customWidth="1"/>
    <col min="11786" max="11786" width="13.7109375" style="65" customWidth="1"/>
    <col min="11787" max="11787" width="11.7109375" style="65" customWidth="1"/>
    <col min="11788" max="12031" width="9.140625" style="65"/>
    <col min="12032" max="12032" width="19.28515625" style="65" bestFit="1" customWidth="1"/>
    <col min="12033" max="12033" width="29.7109375" style="65" customWidth="1"/>
    <col min="12034" max="12035" width="6.7109375" style="65" customWidth="1"/>
    <col min="12036" max="12036" width="7.42578125" style="65" customWidth="1"/>
    <col min="12037" max="12037" width="7.140625" style="65" customWidth="1"/>
    <col min="12038" max="12038" width="9.140625" style="65"/>
    <col min="12039" max="12039" width="10.28515625" style="65" customWidth="1"/>
    <col min="12040" max="12040" width="10.5703125" style="65" customWidth="1"/>
    <col min="12041" max="12041" width="14.85546875" style="65" customWidth="1"/>
    <col min="12042" max="12042" width="13.7109375" style="65" customWidth="1"/>
    <col min="12043" max="12043" width="11.7109375" style="65" customWidth="1"/>
    <col min="12044" max="12287" width="9.140625" style="65"/>
    <col min="12288" max="12288" width="19.28515625" style="65" bestFit="1" customWidth="1"/>
    <col min="12289" max="12289" width="29.7109375" style="65" customWidth="1"/>
    <col min="12290" max="12291" width="6.7109375" style="65" customWidth="1"/>
    <col min="12292" max="12292" width="7.42578125" style="65" customWidth="1"/>
    <col min="12293" max="12293" width="7.140625" style="65" customWidth="1"/>
    <col min="12294" max="12294" width="9.140625" style="65"/>
    <col min="12295" max="12295" width="10.28515625" style="65" customWidth="1"/>
    <col min="12296" max="12296" width="10.5703125" style="65" customWidth="1"/>
    <col min="12297" max="12297" width="14.85546875" style="65" customWidth="1"/>
    <col min="12298" max="12298" width="13.7109375" style="65" customWidth="1"/>
    <col min="12299" max="12299" width="11.7109375" style="65" customWidth="1"/>
    <col min="12300" max="12543" width="9.140625" style="65"/>
    <col min="12544" max="12544" width="19.28515625" style="65" bestFit="1" customWidth="1"/>
    <col min="12545" max="12545" width="29.7109375" style="65" customWidth="1"/>
    <col min="12546" max="12547" width="6.7109375" style="65" customWidth="1"/>
    <col min="12548" max="12548" width="7.42578125" style="65" customWidth="1"/>
    <col min="12549" max="12549" width="7.140625" style="65" customWidth="1"/>
    <col min="12550" max="12550" width="9.140625" style="65"/>
    <col min="12551" max="12551" width="10.28515625" style="65" customWidth="1"/>
    <col min="12552" max="12552" width="10.5703125" style="65" customWidth="1"/>
    <col min="12553" max="12553" width="14.85546875" style="65" customWidth="1"/>
    <col min="12554" max="12554" width="13.7109375" style="65" customWidth="1"/>
    <col min="12555" max="12555" width="11.7109375" style="65" customWidth="1"/>
    <col min="12556" max="12799" width="9.140625" style="65"/>
    <col min="12800" max="12800" width="19.28515625" style="65" bestFit="1" customWidth="1"/>
    <col min="12801" max="12801" width="29.7109375" style="65" customWidth="1"/>
    <col min="12802" max="12803" width="6.7109375" style="65" customWidth="1"/>
    <col min="12804" max="12804" width="7.42578125" style="65" customWidth="1"/>
    <col min="12805" max="12805" width="7.140625" style="65" customWidth="1"/>
    <col min="12806" max="12806" width="9.140625" style="65"/>
    <col min="12807" max="12807" width="10.28515625" style="65" customWidth="1"/>
    <col min="12808" max="12808" width="10.5703125" style="65" customWidth="1"/>
    <col min="12809" max="12809" width="14.85546875" style="65" customWidth="1"/>
    <col min="12810" max="12810" width="13.7109375" style="65" customWidth="1"/>
    <col min="12811" max="12811" width="11.7109375" style="65" customWidth="1"/>
    <col min="12812" max="13055" width="9.140625" style="65"/>
    <col min="13056" max="13056" width="19.28515625" style="65" bestFit="1" customWidth="1"/>
    <col min="13057" max="13057" width="29.7109375" style="65" customWidth="1"/>
    <col min="13058" max="13059" width="6.7109375" style="65" customWidth="1"/>
    <col min="13060" max="13060" width="7.42578125" style="65" customWidth="1"/>
    <col min="13061" max="13061" width="7.140625" style="65" customWidth="1"/>
    <col min="13062" max="13062" width="9.140625" style="65"/>
    <col min="13063" max="13063" width="10.28515625" style="65" customWidth="1"/>
    <col min="13064" max="13064" width="10.5703125" style="65" customWidth="1"/>
    <col min="13065" max="13065" width="14.85546875" style="65" customWidth="1"/>
    <col min="13066" max="13066" width="13.7109375" style="65" customWidth="1"/>
    <col min="13067" max="13067" width="11.7109375" style="65" customWidth="1"/>
    <col min="13068" max="13311" width="9.140625" style="65"/>
    <col min="13312" max="13312" width="19.28515625" style="65" bestFit="1" customWidth="1"/>
    <col min="13313" max="13313" width="29.7109375" style="65" customWidth="1"/>
    <col min="13314" max="13315" width="6.7109375" style="65" customWidth="1"/>
    <col min="13316" max="13316" width="7.42578125" style="65" customWidth="1"/>
    <col min="13317" max="13317" width="7.140625" style="65" customWidth="1"/>
    <col min="13318" max="13318" width="9.140625" style="65"/>
    <col min="13319" max="13319" width="10.28515625" style="65" customWidth="1"/>
    <col min="13320" max="13320" width="10.5703125" style="65" customWidth="1"/>
    <col min="13321" max="13321" width="14.85546875" style="65" customWidth="1"/>
    <col min="13322" max="13322" width="13.7109375" style="65" customWidth="1"/>
    <col min="13323" max="13323" width="11.7109375" style="65" customWidth="1"/>
    <col min="13324" max="13567" width="9.140625" style="65"/>
    <col min="13568" max="13568" width="19.28515625" style="65" bestFit="1" customWidth="1"/>
    <col min="13569" max="13569" width="29.7109375" style="65" customWidth="1"/>
    <col min="13570" max="13571" width="6.7109375" style="65" customWidth="1"/>
    <col min="13572" max="13572" width="7.42578125" style="65" customWidth="1"/>
    <col min="13573" max="13573" width="7.140625" style="65" customWidth="1"/>
    <col min="13574" max="13574" width="9.140625" style="65"/>
    <col min="13575" max="13575" width="10.28515625" style="65" customWidth="1"/>
    <col min="13576" max="13576" width="10.5703125" style="65" customWidth="1"/>
    <col min="13577" max="13577" width="14.85546875" style="65" customWidth="1"/>
    <col min="13578" max="13578" width="13.7109375" style="65" customWidth="1"/>
    <col min="13579" max="13579" width="11.7109375" style="65" customWidth="1"/>
    <col min="13580" max="13823" width="9.140625" style="65"/>
    <col min="13824" max="13824" width="19.28515625" style="65" bestFit="1" customWidth="1"/>
    <col min="13825" max="13825" width="29.7109375" style="65" customWidth="1"/>
    <col min="13826" max="13827" width="6.7109375" style="65" customWidth="1"/>
    <col min="13828" max="13828" width="7.42578125" style="65" customWidth="1"/>
    <col min="13829" max="13829" width="7.140625" style="65" customWidth="1"/>
    <col min="13830" max="13830" width="9.140625" style="65"/>
    <col min="13831" max="13831" width="10.28515625" style="65" customWidth="1"/>
    <col min="13832" max="13832" width="10.5703125" style="65" customWidth="1"/>
    <col min="13833" max="13833" width="14.85546875" style="65" customWidth="1"/>
    <col min="13834" max="13834" width="13.7109375" style="65" customWidth="1"/>
    <col min="13835" max="13835" width="11.7109375" style="65" customWidth="1"/>
    <col min="13836" max="14079" width="9.140625" style="65"/>
    <col min="14080" max="14080" width="19.28515625" style="65" bestFit="1" customWidth="1"/>
    <col min="14081" max="14081" width="29.7109375" style="65" customWidth="1"/>
    <col min="14082" max="14083" width="6.7109375" style="65" customWidth="1"/>
    <col min="14084" max="14084" width="7.42578125" style="65" customWidth="1"/>
    <col min="14085" max="14085" width="7.140625" style="65" customWidth="1"/>
    <col min="14086" max="14086" width="9.140625" style="65"/>
    <col min="14087" max="14087" width="10.28515625" style="65" customWidth="1"/>
    <col min="14088" max="14088" width="10.5703125" style="65" customWidth="1"/>
    <col min="14089" max="14089" width="14.85546875" style="65" customWidth="1"/>
    <col min="14090" max="14090" width="13.7109375" style="65" customWidth="1"/>
    <col min="14091" max="14091" width="11.7109375" style="65" customWidth="1"/>
    <col min="14092" max="14335" width="9.140625" style="65"/>
    <col min="14336" max="14336" width="19.28515625" style="65" bestFit="1" customWidth="1"/>
    <col min="14337" max="14337" width="29.7109375" style="65" customWidth="1"/>
    <col min="14338" max="14339" width="6.7109375" style="65" customWidth="1"/>
    <col min="14340" max="14340" width="7.42578125" style="65" customWidth="1"/>
    <col min="14341" max="14341" width="7.140625" style="65" customWidth="1"/>
    <col min="14342" max="14342" width="9.140625" style="65"/>
    <col min="14343" max="14343" width="10.28515625" style="65" customWidth="1"/>
    <col min="14344" max="14344" width="10.5703125" style="65" customWidth="1"/>
    <col min="14345" max="14345" width="14.85546875" style="65" customWidth="1"/>
    <col min="14346" max="14346" width="13.7109375" style="65" customWidth="1"/>
    <col min="14347" max="14347" width="11.7109375" style="65" customWidth="1"/>
    <col min="14348" max="14591" width="9.140625" style="65"/>
    <col min="14592" max="14592" width="19.28515625" style="65" bestFit="1" customWidth="1"/>
    <col min="14593" max="14593" width="29.7109375" style="65" customWidth="1"/>
    <col min="14594" max="14595" width="6.7109375" style="65" customWidth="1"/>
    <col min="14596" max="14596" width="7.42578125" style="65" customWidth="1"/>
    <col min="14597" max="14597" width="7.140625" style="65" customWidth="1"/>
    <col min="14598" max="14598" width="9.140625" style="65"/>
    <col min="14599" max="14599" width="10.28515625" style="65" customWidth="1"/>
    <col min="14600" max="14600" width="10.5703125" style="65" customWidth="1"/>
    <col min="14601" max="14601" width="14.85546875" style="65" customWidth="1"/>
    <col min="14602" max="14602" width="13.7109375" style="65" customWidth="1"/>
    <col min="14603" max="14603" width="11.7109375" style="65" customWidth="1"/>
    <col min="14604" max="14847" width="9.140625" style="65"/>
    <col min="14848" max="14848" width="19.28515625" style="65" bestFit="1" customWidth="1"/>
    <col min="14849" max="14849" width="29.7109375" style="65" customWidth="1"/>
    <col min="14850" max="14851" width="6.7109375" style="65" customWidth="1"/>
    <col min="14852" max="14852" width="7.42578125" style="65" customWidth="1"/>
    <col min="14853" max="14853" width="7.140625" style="65" customWidth="1"/>
    <col min="14854" max="14854" width="9.140625" style="65"/>
    <col min="14855" max="14855" width="10.28515625" style="65" customWidth="1"/>
    <col min="14856" max="14856" width="10.5703125" style="65" customWidth="1"/>
    <col min="14857" max="14857" width="14.85546875" style="65" customWidth="1"/>
    <col min="14858" max="14858" width="13.7109375" style="65" customWidth="1"/>
    <col min="14859" max="14859" width="11.7109375" style="65" customWidth="1"/>
    <col min="14860" max="15103" width="9.140625" style="65"/>
    <col min="15104" max="15104" width="19.28515625" style="65" bestFit="1" customWidth="1"/>
    <col min="15105" max="15105" width="29.7109375" style="65" customWidth="1"/>
    <col min="15106" max="15107" width="6.7109375" style="65" customWidth="1"/>
    <col min="15108" max="15108" width="7.42578125" style="65" customWidth="1"/>
    <col min="15109" max="15109" width="7.140625" style="65" customWidth="1"/>
    <col min="15110" max="15110" width="9.140625" style="65"/>
    <col min="15111" max="15111" width="10.28515625" style="65" customWidth="1"/>
    <col min="15112" max="15112" width="10.5703125" style="65" customWidth="1"/>
    <col min="15113" max="15113" width="14.85546875" style="65" customWidth="1"/>
    <col min="15114" max="15114" width="13.7109375" style="65" customWidth="1"/>
    <col min="15115" max="15115" width="11.7109375" style="65" customWidth="1"/>
    <col min="15116" max="15359" width="9.140625" style="65"/>
    <col min="15360" max="15360" width="19.28515625" style="65" bestFit="1" customWidth="1"/>
    <col min="15361" max="15361" width="29.7109375" style="65" customWidth="1"/>
    <col min="15362" max="15363" width="6.7109375" style="65" customWidth="1"/>
    <col min="15364" max="15364" width="7.42578125" style="65" customWidth="1"/>
    <col min="15365" max="15365" width="7.140625" style="65" customWidth="1"/>
    <col min="15366" max="15366" width="9.140625" style="65"/>
    <col min="15367" max="15367" width="10.28515625" style="65" customWidth="1"/>
    <col min="15368" max="15368" width="10.5703125" style="65" customWidth="1"/>
    <col min="15369" max="15369" width="14.85546875" style="65" customWidth="1"/>
    <col min="15370" max="15370" width="13.7109375" style="65" customWidth="1"/>
    <col min="15371" max="15371" width="11.7109375" style="65" customWidth="1"/>
    <col min="15372" max="15615" width="9.140625" style="65"/>
    <col min="15616" max="15616" width="19.28515625" style="65" bestFit="1" customWidth="1"/>
    <col min="15617" max="15617" width="29.7109375" style="65" customWidth="1"/>
    <col min="15618" max="15619" width="6.7109375" style="65" customWidth="1"/>
    <col min="15620" max="15620" width="7.42578125" style="65" customWidth="1"/>
    <col min="15621" max="15621" width="7.140625" style="65" customWidth="1"/>
    <col min="15622" max="15622" width="9.140625" style="65"/>
    <col min="15623" max="15623" width="10.28515625" style="65" customWidth="1"/>
    <col min="15624" max="15624" width="10.5703125" style="65" customWidth="1"/>
    <col min="15625" max="15625" width="14.85546875" style="65" customWidth="1"/>
    <col min="15626" max="15626" width="13.7109375" style="65" customWidth="1"/>
    <col min="15627" max="15627" width="11.7109375" style="65" customWidth="1"/>
    <col min="15628" max="15871" width="9.140625" style="65"/>
    <col min="15872" max="15872" width="19.28515625" style="65" bestFit="1" customWidth="1"/>
    <col min="15873" max="15873" width="29.7109375" style="65" customWidth="1"/>
    <col min="15874" max="15875" width="6.7109375" style="65" customWidth="1"/>
    <col min="15876" max="15876" width="7.42578125" style="65" customWidth="1"/>
    <col min="15877" max="15877" width="7.140625" style="65" customWidth="1"/>
    <col min="15878" max="15878" width="9.140625" style="65"/>
    <col min="15879" max="15879" width="10.28515625" style="65" customWidth="1"/>
    <col min="15880" max="15880" width="10.5703125" style="65" customWidth="1"/>
    <col min="15881" max="15881" width="14.85546875" style="65" customWidth="1"/>
    <col min="15882" max="15882" width="13.7109375" style="65" customWidth="1"/>
    <col min="15883" max="15883" width="11.7109375" style="65" customWidth="1"/>
    <col min="15884" max="16127" width="9.140625" style="65"/>
    <col min="16128" max="16128" width="19.28515625" style="65" bestFit="1" customWidth="1"/>
    <col min="16129" max="16129" width="29.7109375" style="65" customWidth="1"/>
    <col min="16130" max="16131" width="6.7109375" style="65" customWidth="1"/>
    <col min="16132" max="16132" width="7.42578125" style="65" customWidth="1"/>
    <col min="16133" max="16133" width="7.140625" style="65" customWidth="1"/>
    <col min="16134" max="16134" width="9.140625" style="65"/>
    <col min="16135" max="16135" width="10.28515625" style="65" customWidth="1"/>
    <col min="16136" max="16136" width="10.5703125" style="65" customWidth="1"/>
    <col min="16137" max="16137" width="14.85546875" style="65" customWidth="1"/>
    <col min="16138" max="16138" width="13.7109375" style="65" customWidth="1"/>
    <col min="16139" max="16139" width="11.7109375" style="65" customWidth="1"/>
    <col min="16140" max="16384" width="9.140625" style="65"/>
  </cols>
  <sheetData>
    <row r="2" spans="1:22" ht="18.75" x14ac:dyDescent="0.25">
      <c r="A2" s="84" t="s">
        <v>1117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customHeight="1" thickBot="1" x14ac:dyDescent="0.3">
      <c r="A3" s="85" t="str">
        <f>Dengue!A3</f>
        <v>Sinan 30/06/2020</v>
      </c>
      <c r="B3" s="85"/>
      <c r="C3" s="85"/>
      <c r="D3" s="1"/>
      <c r="E3" s="1"/>
      <c r="N3" s="1"/>
    </row>
    <row r="4" spans="1:22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21</v>
      </c>
      <c r="G4" s="49">
        <v>22</v>
      </c>
      <c r="H4" s="49">
        <v>23</v>
      </c>
      <c r="I4" s="49">
        <v>24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2" ht="16.5" thickTop="1" x14ac:dyDescent="0.25">
      <c r="A5" s="8">
        <v>1</v>
      </c>
      <c r="B5" s="65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12">
        <f t="shared" ref="J5:J68" si="0">F5+G5+H5+I5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67">
        <f>COUNTIF(N$5:N$857,"Muito Alta")</f>
        <v>0</v>
      </c>
      <c r="Q5" s="69">
        <f>P5/P$10*100</f>
        <v>0</v>
      </c>
      <c r="R5" s="16"/>
      <c r="S5" s="56"/>
      <c r="V5" s="16"/>
    </row>
    <row r="6" spans="1:22" ht="15.75" x14ac:dyDescent="0.25">
      <c r="A6" s="8">
        <v>2</v>
      </c>
      <c r="B6" s="65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0</v>
      </c>
      <c r="H6" s="6">
        <v>0</v>
      </c>
      <c r="I6" s="6">
        <v>0</v>
      </c>
      <c r="J6" s="12">
        <f t="shared" si="0"/>
        <v>0</v>
      </c>
      <c r="K6" s="10">
        <v>23223</v>
      </c>
      <c r="L6" s="57" t="s">
        <v>1109</v>
      </c>
      <c r="M6" s="7">
        <f t="shared" si="1"/>
        <v>0</v>
      </c>
      <c r="N6" s="6" t="str">
        <f t="shared" si="2"/>
        <v>Silencioso</v>
      </c>
      <c r="O6" s="5" t="s">
        <v>10</v>
      </c>
      <c r="P6" s="67">
        <f>COUNTIF(N$5:N$857,"Alta")</f>
        <v>0</v>
      </c>
      <c r="Q6" s="69">
        <f>P6/P$10*100</f>
        <v>0</v>
      </c>
      <c r="R6" s="16"/>
      <c r="S6" s="56"/>
      <c r="V6" s="16"/>
    </row>
    <row r="7" spans="1:22" ht="15.75" x14ac:dyDescent="0.25">
      <c r="A7" s="8">
        <v>3</v>
      </c>
      <c r="B7" s="65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12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67">
        <f>COUNTIF(N$5:N$857,"Média")</f>
        <v>3</v>
      </c>
      <c r="Q7" s="69">
        <f>P7/P$10*100</f>
        <v>0.35169988276670577</v>
      </c>
      <c r="R7" s="16"/>
      <c r="S7" s="56"/>
      <c r="V7" s="16"/>
    </row>
    <row r="8" spans="1:22" ht="15.75" x14ac:dyDescent="0.25">
      <c r="A8" s="8">
        <v>4</v>
      </c>
      <c r="B8" s="65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0</v>
      </c>
      <c r="H8" s="6">
        <v>0</v>
      </c>
      <c r="I8" s="6">
        <v>0</v>
      </c>
      <c r="J8" s="12">
        <f t="shared" si="0"/>
        <v>0</v>
      </c>
      <c r="K8" s="10">
        <v>3994</v>
      </c>
      <c r="L8" s="57" t="s">
        <v>1109</v>
      </c>
      <c r="M8" s="7">
        <f t="shared" si="1"/>
        <v>0</v>
      </c>
      <c r="N8" s="6" t="str">
        <f t="shared" si="2"/>
        <v>Silencioso</v>
      </c>
      <c r="O8" s="5" t="s">
        <v>16</v>
      </c>
      <c r="P8" s="67">
        <f>COUNTIF(N$5:N$857,"Baixa")</f>
        <v>49</v>
      </c>
      <c r="Q8" s="69">
        <f>P8/P$10*100</f>
        <v>5.7444314185228604</v>
      </c>
      <c r="R8" s="16"/>
      <c r="S8" s="56"/>
      <c r="V8" s="16"/>
    </row>
    <row r="9" spans="1:22" ht="16.5" thickBot="1" x14ac:dyDescent="0.3">
      <c r="A9" s="8">
        <v>5</v>
      </c>
      <c r="B9" s="65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0</v>
      </c>
      <c r="G9" s="6">
        <v>0</v>
      </c>
      <c r="H9" s="6">
        <v>0</v>
      </c>
      <c r="I9" s="6">
        <v>0</v>
      </c>
      <c r="J9" s="12">
        <f t="shared" si="0"/>
        <v>0</v>
      </c>
      <c r="K9" s="10">
        <v>9575</v>
      </c>
      <c r="L9" s="57" t="s">
        <v>1109</v>
      </c>
      <c r="M9" s="7">
        <f t="shared" si="1"/>
        <v>0</v>
      </c>
      <c r="N9" s="6" t="str">
        <f t="shared" si="2"/>
        <v>Silencioso</v>
      </c>
      <c r="O9" s="5" t="s">
        <v>19</v>
      </c>
      <c r="P9" s="67">
        <f>COUNTIF(N$5:N$857,"Silencioso")</f>
        <v>801</v>
      </c>
      <c r="Q9" s="69">
        <f>P9/P$10*100</f>
        <v>93.90386869871044</v>
      </c>
      <c r="R9" s="16"/>
      <c r="S9" s="56"/>
      <c r="V9" s="16"/>
    </row>
    <row r="10" spans="1:22" ht="17.25" thickTop="1" thickBot="1" x14ac:dyDescent="0.3">
      <c r="A10" s="8">
        <v>6</v>
      </c>
      <c r="B10" s="65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12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V10" s="16"/>
    </row>
    <row r="11" spans="1:22" ht="16.5" thickTop="1" x14ac:dyDescent="0.25">
      <c r="A11" s="8">
        <v>7</v>
      </c>
      <c r="B11" s="65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12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V11" s="16"/>
    </row>
    <row r="12" spans="1:22" ht="15.75" x14ac:dyDescent="0.25">
      <c r="A12" s="8">
        <v>8</v>
      </c>
      <c r="B12" s="65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12">
        <f t="shared" si="0"/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V12" s="16"/>
    </row>
    <row r="13" spans="1:22" ht="15.75" x14ac:dyDescent="0.25">
      <c r="A13" s="8">
        <v>9</v>
      </c>
      <c r="B13" s="65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0</v>
      </c>
      <c r="G13" s="6">
        <v>0</v>
      </c>
      <c r="H13" s="6">
        <v>0</v>
      </c>
      <c r="I13" s="6">
        <v>0</v>
      </c>
      <c r="J13" s="12">
        <f t="shared" si="0"/>
        <v>0</v>
      </c>
      <c r="K13" s="10">
        <v>19166</v>
      </c>
      <c r="L13" s="57" t="s">
        <v>1109</v>
      </c>
      <c r="M13" s="7">
        <f t="shared" si="1"/>
        <v>0</v>
      </c>
      <c r="N13" s="6" t="str">
        <f t="shared" si="2"/>
        <v>Silencioso</v>
      </c>
      <c r="O13" s="9"/>
      <c r="P13" s="9"/>
      <c r="Q13" s="9" t="s">
        <v>0</v>
      </c>
      <c r="R13" s="16"/>
      <c r="S13" s="56"/>
      <c r="V13" s="16"/>
    </row>
    <row r="14" spans="1:22" ht="15.75" x14ac:dyDescent="0.25">
      <c r="A14" s="8">
        <v>10</v>
      </c>
      <c r="B14" s="65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12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R14" s="16"/>
      <c r="S14" s="56"/>
      <c r="V14" s="16"/>
    </row>
    <row r="15" spans="1:22" ht="15.75" x14ac:dyDescent="0.25">
      <c r="A15" s="8">
        <v>11</v>
      </c>
      <c r="B15" s="65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0</v>
      </c>
      <c r="G15" s="6">
        <v>1</v>
      </c>
      <c r="H15" s="6">
        <v>1</v>
      </c>
      <c r="I15" s="6">
        <v>0</v>
      </c>
      <c r="J15" s="12">
        <f t="shared" si="0"/>
        <v>2</v>
      </c>
      <c r="K15" s="10">
        <v>25193</v>
      </c>
      <c r="L15" s="57" t="s">
        <v>1110</v>
      </c>
      <c r="M15" s="7">
        <f t="shared" si="1"/>
        <v>7.9387131346008806</v>
      </c>
      <c r="N15" s="6" t="str">
        <f t="shared" si="2"/>
        <v>Baixa</v>
      </c>
      <c r="O15" s="65" t="s">
        <v>0</v>
      </c>
      <c r="R15" s="16"/>
      <c r="S15" s="56"/>
      <c r="V15" s="16"/>
    </row>
    <row r="16" spans="1:22" ht="15.75" x14ac:dyDescent="0.25">
      <c r="A16" s="8">
        <v>12</v>
      </c>
      <c r="B16" s="65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12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O16" s="72"/>
      <c r="P16" s="72"/>
      <c r="Q16" s="72"/>
      <c r="R16" s="16"/>
      <c r="S16" s="56"/>
      <c r="V16" s="16"/>
    </row>
    <row r="17" spans="1:22" ht="15.75" x14ac:dyDescent="0.25">
      <c r="A17" s="8">
        <v>13</v>
      </c>
      <c r="B17" s="65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12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Q17" s="65" t="s">
        <v>0</v>
      </c>
      <c r="R17" s="16"/>
      <c r="S17" s="56"/>
      <c r="V17" s="16"/>
    </row>
    <row r="18" spans="1:22" ht="15.75" x14ac:dyDescent="0.25">
      <c r="A18" s="8">
        <v>14</v>
      </c>
      <c r="B18" s="65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12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Q18" s="65" t="s">
        <v>0</v>
      </c>
      <c r="R18" s="16"/>
      <c r="S18" s="56"/>
      <c r="V18" s="16"/>
    </row>
    <row r="19" spans="1:22" ht="15.75" x14ac:dyDescent="0.25">
      <c r="A19" s="8">
        <v>15</v>
      </c>
      <c r="B19" s="65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12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R19" s="16"/>
      <c r="S19" s="56"/>
      <c r="V19" s="16"/>
    </row>
    <row r="20" spans="1:22" ht="15.75" x14ac:dyDescent="0.25">
      <c r="A20" s="8">
        <v>16</v>
      </c>
      <c r="B20" s="65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0</v>
      </c>
      <c r="G20" s="6">
        <v>0</v>
      </c>
      <c r="H20" s="6">
        <v>0</v>
      </c>
      <c r="I20" s="6">
        <v>1</v>
      </c>
      <c r="J20" s="12">
        <f t="shared" si="0"/>
        <v>1</v>
      </c>
      <c r="K20" s="10">
        <v>79481</v>
      </c>
      <c r="L20" s="57" t="s">
        <v>1111</v>
      </c>
      <c r="M20" s="7">
        <f t="shared" si="1"/>
        <v>1.2581623281035719</v>
      </c>
      <c r="N20" s="6" t="str">
        <f t="shared" si="2"/>
        <v>Baixa</v>
      </c>
      <c r="R20" s="16"/>
      <c r="S20" s="56"/>
      <c r="V20" s="16"/>
    </row>
    <row r="21" spans="1:22" ht="15.75" x14ac:dyDescent="0.25">
      <c r="A21" s="8">
        <v>17</v>
      </c>
      <c r="B21" s="65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12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O21" s="72"/>
      <c r="P21" s="72"/>
      <c r="Q21" s="72"/>
      <c r="R21" s="16"/>
      <c r="S21" s="56"/>
      <c r="V21" s="16"/>
    </row>
    <row r="22" spans="1:22" ht="15.75" x14ac:dyDescent="0.25">
      <c r="A22" s="8">
        <v>18</v>
      </c>
      <c r="B22" s="65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0</v>
      </c>
      <c r="G22" s="6">
        <v>0</v>
      </c>
      <c r="H22" s="6">
        <v>0</v>
      </c>
      <c r="I22" s="6">
        <v>0</v>
      </c>
      <c r="J22" s="12">
        <f t="shared" si="0"/>
        <v>0</v>
      </c>
      <c r="K22" s="10">
        <v>41642</v>
      </c>
      <c r="L22" s="57" t="s">
        <v>1110</v>
      </c>
      <c r="M22" s="7">
        <f t="shared" si="1"/>
        <v>0</v>
      </c>
      <c r="N22" s="6" t="str">
        <f t="shared" si="2"/>
        <v>Silencioso</v>
      </c>
      <c r="R22" s="16"/>
      <c r="S22" s="56"/>
      <c r="V22" s="16"/>
    </row>
    <row r="23" spans="1:22" ht="15.75" x14ac:dyDescent="0.25">
      <c r="A23" s="8">
        <v>19</v>
      </c>
      <c r="B23" s="65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15</v>
      </c>
      <c r="G23" s="6">
        <v>0</v>
      </c>
      <c r="H23" s="6">
        <v>0</v>
      </c>
      <c r="I23" s="6">
        <v>0</v>
      </c>
      <c r="J23" s="12">
        <f t="shared" si="0"/>
        <v>15</v>
      </c>
      <c r="K23" s="10">
        <v>7411</v>
      </c>
      <c r="L23" s="57" t="s">
        <v>1109</v>
      </c>
      <c r="M23" s="7">
        <f t="shared" si="1"/>
        <v>202.40183510997167</v>
      </c>
      <c r="N23" s="6" t="str">
        <f t="shared" si="2"/>
        <v>Média</v>
      </c>
      <c r="R23" s="16"/>
      <c r="S23" s="56"/>
      <c r="V23" s="16"/>
    </row>
    <row r="24" spans="1:22" ht="15.75" x14ac:dyDescent="0.25">
      <c r="A24" s="8">
        <v>20</v>
      </c>
      <c r="B24" s="65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0</v>
      </c>
      <c r="J24" s="12">
        <f t="shared" si="0"/>
        <v>0</v>
      </c>
      <c r="K24" s="10">
        <v>19745</v>
      </c>
      <c r="L24" s="57" t="s">
        <v>1109</v>
      </c>
      <c r="M24" s="7">
        <f t="shared" si="1"/>
        <v>0</v>
      </c>
      <c r="N24" s="6" t="str">
        <f t="shared" si="2"/>
        <v>Silencioso</v>
      </c>
      <c r="R24" s="16"/>
      <c r="S24" s="56"/>
      <c r="V24" s="16"/>
    </row>
    <row r="25" spans="1:22" ht="15.75" x14ac:dyDescent="0.25">
      <c r="A25" s="8">
        <v>21</v>
      </c>
      <c r="B25" s="65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12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R25" s="16"/>
      <c r="S25" s="56"/>
      <c r="V25" s="16"/>
    </row>
    <row r="26" spans="1:22" ht="15.75" x14ac:dyDescent="0.25">
      <c r="A26" s="8">
        <v>22</v>
      </c>
      <c r="B26" s="65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12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R26" s="16"/>
      <c r="S26" s="56"/>
      <c r="V26" s="16"/>
    </row>
    <row r="27" spans="1:22" ht="15.75" x14ac:dyDescent="0.25">
      <c r="A27" s="8">
        <v>23</v>
      </c>
      <c r="B27" s="65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12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O27" s="72"/>
      <c r="P27" s="72"/>
      <c r="Q27" s="72"/>
      <c r="R27" s="16"/>
      <c r="S27" s="56"/>
      <c r="V27" s="16"/>
    </row>
    <row r="28" spans="1:22" ht="15.75" x14ac:dyDescent="0.25">
      <c r="A28" s="8">
        <v>24</v>
      </c>
      <c r="B28" s="65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12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R28" s="16"/>
      <c r="S28" s="56"/>
      <c r="V28" s="16"/>
    </row>
    <row r="29" spans="1:22" ht="15.75" x14ac:dyDescent="0.25">
      <c r="A29" s="8">
        <v>25</v>
      </c>
      <c r="B29" s="65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12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V29" s="16"/>
    </row>
    <row r="30" spans="1:22" ht="15.75" x14ac:dyDescent="0.25">
      <c r="A30" s="8">
        <v>26</v>
      </c>
      <c r="B30" s="65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0</v>
      </c>
      <c r="H30" s="6">
        <v>0</v>
      </c>
      <c r="I30" s="6">
        <v>0</v>
      </c>
      <c r="J30" s="12">
        <f t="shared" si="0"/>
        <v>0</v>
      </c>
      <c r="K30" s="10">
        <v>15239</v>
      </c>
      <c r="L30" s="57" t="s">
        <v>1109</v>
      </c>
      <c r="M30" s="7">
        <f t="shared" si="1"/>
        <v>0</v>
      </c>
      <c r="N30" s="6" t="str">
        <f t="shared" si="2"/>
        <v>Silencioso</v>
      </c>
      <c r="R30" s="16"/>
      <c r="S30" s="56"/>
      <c r="V30" s="16"/>
    </row>
    <row r="31" spans="1:22" ht="15.75" x14ac:dyDescent="0.25">
      <c r="A31" s="8">
        <v>27</v>
      </c>
      <c r="B31" s="65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12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R31" s="16"/>
      <c r="S31" s="56"/>
      <c r="V31" s="16"/>
    </row>
    <row r="32" spans="1:22" ht="15.75" x14ac:dyDescent="0.25">
      <c r="A32" s="8">
        <v>28</v>
      </c>
      <c r="B32" s="65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12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R32" s="16"/>
      <c r="S32" s="56"/>
      <c r="V32" s="16"/>
    </row>
    <row r="33" spans="1:22" ht="15.75" x14ac:dyDescent="0.25">
      <c r="A33" s="8">
        <v>29</v>
      </c>
      <c r="B33" s="65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12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R33" s="16"/>
      <c r="S33" s="56"/>
      <c r="V33" s="16"/>
    </row>
    <row r="34" spans="1:22" ht="15.75" x14ac:dyDescent="0.25">
      <c r="A34" s="8">
        <v>30</v>
      </c>
      <c r="B34" s="65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12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R34" s="16"/>
      <c r="S34" s="56"/>
      <c r="V34" s="16"/>
    </row>
    <row r="35" spans="1:22" ht="15.75" x14ac:dyDescent="0.25">
      <c r="A35" s="8">
        <v>31</v>
      </c>
      <c r="B35" s="65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12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R35" s="16"/>
      <c r="S35" s="56"/>
      <c r="V35" s="16"/>
    </row>
    <row r="36" spans="1:22" ht="15.75" x14ac:dyDescent="0.25">
      <c r="A36" s="8">
        <v>32</v>
      </c>
      <c r="B36" s="65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12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R36" s="16"/>
      <c r="S36" s="56"/>
      <c r="V36" s="16"/>
    </row>
    <row r="37" spans="1:22" ht="15.75" x14ac:dyDescent="0.25">
      <c r="A37" s="8">
        <v>33</v>
      </c>
      <c r="B37" s="65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0</v>
      </c>
      <c r="I37" s="6">
        <v>0</v>
      </c>
      <c r="J37" s="12">
        <f t="shared" si="0"/>
        <v>0</v>
      </c>
      <c r="K37" s="10">
        <v>9363</v>
      </c>
      <c r="L37" s="57" t="s">
        <v>1109</v>
      </c>
      <c r="M37" s="7">
        <f t="shared" si="1"/>
        <v>0</v>
      </c>
      <c r="N37" s="6" t="str">
        <f t="shared" si="2"/>
        <v>Silencioso</v>
      </c>
      <c r="R37" s="16"/>
      <c r="S37" s="56"/>
      <c r="V37" s="16"/>
    </row>
    <row r="38" spans="1:22" ht="15.75" x14ac:dyDescent="0.25">
      <c r="A38" s="8">
        <v>34</v>
      </c>
      <c r="B38" s="65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12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O38" s="72"/>
      <c r="P38" s="72"/>
      <c r="Q38" s="72"/>
      <c r="R38" s="16"/>
      <c r="S38" s="56"/>
      <c r="V38" s="16"/>
    </row>
    <row r="39" spans="1:22" ht="15.75" x14ac:dyDescent="0.25">
      <c r="A39" s="8">
        <v>35</v>
      </c>
      <c r="B39" s="65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12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O39" s="72"/>
      <c r="P39" s="72"/>
      <c r="Q39" s="72"/>
      <c r="R39" s="16"/>
      <c r="S39" s="56"/>
      <c r="V39" s="16"/>
    </row>
    <row r="40" spans="1:22" ht="15.75" x14ac:dyDescent="0.25">
      <c r="A40" s="8">
        <v>36</v>
      </c>
      <c r="B40" s="65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12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O40" s="72"/>
      <c r="P40" s="72"/>
      <c r="Q40" s="72"/>
      <c r="R40" s="16"/>
      <c r="S40" s="56"/>
      <c r="V40" s="16"/>
    </row>
    <row r="41" spans="1:22" ht="15.75" x14ac:dyDescent="0.25">
      <c r="A41" s="8">
        <v>37</v>
      </c>
      <c r="B41" s="65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0</v>
      </c>
      <c r="G41" s="6">
        <v>0</v>
      </c>
      <c r="H41" s="6">
        <v>0</v>
      </c>
      <c r="I41" s="6">
        <v>0</v>
      </c>
      <c r="J41" s="12">
        <f t="shared" si="0"/>
        <v>0</v>
      </c>
      <c r="K41" s="10">
        <v>36705</v>
      </c>
      <c r="L41" s="57" t="s">
        <v>1110</v>
      </c>
      <c r="M41" s="7">
        <f t="shared" si="1"/>
        <v>0</v>
      </c>
      <c r="N41" s="6" t="str">
        <f t="shared" si="2"/>
        <v>Silencioso</v>
      </c>
      <c r="O41" s="72"/>
      <c r="P41" s="72"/>
      <c r="Q41" s="72"/>
      <c r="R41" s="16"/>
      <c r="S41" s="56"/>
      <c r="V41" s="16"/>
    </row>
    <row r="42" spans="1:22" ht="15.75" x14ac:dyDescent="0.25">
      <c r="A42" s="8">
        <v>38</v>
      </c>
      <c r="B42" s="65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0</v>
      </c>
      <c r="G42" s="6">
        <v>0</v>
      </c>
      <c r="H42" s="6">
        <v>0</v>
      </c>
      <c r="I42" s="6">
        <v>1</v>
      </c>
      <c r="J42" s="12">
        <f t="shared" si="0"/>
        <v>1</v>
      </c>
      <c r="K42" s="10">
        <v>116691</v>
      </c>
      <c r="L42" s="57" t="s">
        <v>1112</v>
      </c>
      <c r="M42" s="7">
        <f t="shared" si="1"/>
        <v>0.85696411891234114</v>
      </c>
      <c r="N42" s="6" t="str">
        <f t="shared" si="2"/>
        <v>Baixa</v>
      </c>
      <c r="O42" s="72"/>
      <c r="P42" s="72"/>
      <c r="Q42" s="72"/>
      <c r="R42" s="16"/>
      <c r="S42" s="56"/>
      <c r="V42" s="16"/>
    </row>
    <row r="43" spans="1:22" ht="15.75" x14ac:dyDescent="0.25">
      <c r="A43" s="8">
        <v>39</v>
      </c>
      <c r="B43" s="65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12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O43" s="72"/>
      <c r="P43" s="72"/>
      <c r="Q43" s="72"/>
      <c r="R43" s="16"/>
      <c r="S43" s="56"/>
      <c r="V43" s="16"/>
    </row>
    <row r="44" spans="1:22" ht="15.75" x14ac:dyDescent="0.25">
      <c r="A44" s="8">
        <v>40</v>
      </c>
      <c r="B44" s="65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12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O44" s="72"/>
      <c r="P44" s="72"/>
      <c r="Q44" s="72"/>
      <c r="R44" s="16"/>
      <c r="S44" s="56"/>
      <c r="V44" s="16"/>
    </row>
    <row r="45" spans="1:22" ht="15.75" x14ac:dyDescent="0.25">
      <c r="A45" s="8">
        <v>41</v>
      </c>
      <c r="B45" s="65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12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V45" s="16"/>
    </row>
    <row r="46" spans="1:22" ht="15.75" x14ac:dyDescent="0.25">
      <c r="A46" s="8">
        <v>42</v>
      </c>
      <c r="B46" s="65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12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O46" s="72"/>
      <c r="P46" s="72"/>
      <c r="Q46" s="72"/>
      <c r="R46" s="16"/>
      <c r="S46" s="56"/>
      <c r="V46" s="16"/>
    </row>
    <row r="47" spans="1:22" ht="15.75" x14ac:dyDescent="0.25">
      <c r="A47" s="8">
        <v>43</v>
      </c>
      <c r="B47" s="65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0</v>
      </c>
      <c r="G47" s="6">
        <v>0</v>
      </c>
      <c r="H47" s="6">
        <v>0</v>
      </c>
      <c r="I47" s="6">
        <v>0</v>
      </c>
      <c r="J47" s="12">
        <f t="shared" si="0"/>
        <v>0</v>
      </c>
      <c r="K47" s="10">
        <v>9142</v>
      </c>
      <c r="L47" s="57" t="s">
        <v>1109</v>
      </c>
      <c r="M47" s="7">
        <f t="shared" si="1"/>
        <v>0</v>
      </c>
      <c r="N47" s="6" t="str">
        <f t="shared" si="2"/>
        <v>Silencioso</v>
      </c>
      <c r="O47" s="9"/>
      <c r="P47" s="9"/>
      <c r="Q47" s="9"/>
      <c r="R47" s="16"/>
      <c r="S47" s="56"/>
      <c r="V47" s="16"/>
    </row>
    <row r="48" spans="1:22" ht="15.75" x14ac:dyDescent="0.25">
      <c r="A48" s="8">
        <v>44</v>
      </c>
      <c r="B48" s="65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0</v>
      </c>
      <c r="G48" s="6">
        <v>0</v>
      </c>
      <c r="H48" s="6">
        <v>0</v>
      </c>
      <c r="I48" s="6">
        <v>0</v>
      </c>
      <c r="J48" s="12">
        <f t="shared" si="0"/>
        <v>0</v>
      </c>
      <c r="K48" s="10">
        <v>105083</v>
      </c>
      <c r="L48" s="57" t="s">
        <v>1112</v>
      </c>
      <c r="M48" s="7">
        <f t="shared" si="1"/>
        <v>0</v>
      </c>
      <c r="N48" s="6" t="str">
        <f t="shared" si="2"/>
        <v>Silencioso</v>
      </c>
      <c r="R48" s="16"/>
      <c r="S48" s="56"/>
      <c r="V48" s="16"/>
    </row>
    <row r="49" spans="1:22" ht="15.75" x14ac:dyDescent="0.25">
      <c r="A49" s="8">
        <v>45</v>
      </c>
      <c r="B49" s="65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0</v>
      </c>
      <c r="H49" s="6">
        <v>0</v>
      </c>
      <c r="I49" s="6">
        <v>0</v>
      </c>
      <c r="J49" s="12">
        <f t="shared" si="0"/>
        <v>0</v>
      </c>
      <c r="K49" s="10">
        <v>10657</v>
      </c>
      <c r="L49" s="57" t="s">
        <v>1109</v>
      </c>
      <c r="M49" s="7">
        <f t="shared" si="1"/>
        <v>0</v>
      </c>
      <c r="N49" s="6" t="str">
        <f t="shared" si="2"/>
        <v>Silencioso</v>
      </c>
      <c r="R49" s="16"/>
      <c r="S49" s="56"/>
      <c r="V49" s="16"/>
    </row>
    <row r="50" spans="1:22" ht="15.75" x14ac:dyDescent="0.25">
      <c r="A50" s="8">
        <v>46</v>
      </c>
      <c r="B50" s="65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0</v>
      </c>
      <c r="H50" s="6">
        <v>0</v>
      </c>
      <c r="I50" s="6">
        <v>0</v>
      </c>
      <c r="J50" s="12">
        <f t="shared" si="0"/>
        <v>0</v>
      </c>
      <c r="K50" s="10">
        <v>39793</v>
      </c>
      <c r="L50" s="57" t="s">
        <v>1110</v>
      </c>
      <c r="M50" s="7">
        <f t="shared" si="1"/>
        <v>0</v>
      </c>
      <c r="N50" s="6" t="str">
        <f t="shared" si="2"/>
        <v>Silencioso</v>
      </c>
      <c r="O50" s="9"/>
      <c r="P50" s="9"/>
      <c r="Q50" s="9"/>
      <c r="R50" s="16"/>
      <c r="S50" s="56"/>
      <c r="V50" s="16"/>
    </row>
    <row r="51" spans="1:22" ht="15.75" x14ac:dyDescent="0.25">
      <c r="A51" s="8">
        <v>47</v>
      </c>
      <c r="B51" s="65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0</v>
      </c>
      <c r="G51" s="6">
        <v>0</v>
      </c>
      <c r="H51" s="6">
        <v>0</v>
      </c>
      <c r="I51" s="6">
        <v>0</v>
      </c>
      <c r="J51" s="12">
        <f t="shared" si="0"/>
        <v>0</v>
      </c>
      <c r="K51" s="10">
        <v>14955</v>
      </c>
      <c r="L51" s="57" t="s">
        <v>1109</v>
      </c>
      <c r="M51" s="7">
        <f t="shared" si="1"/>
        <v>0</v>
      </c>
      <c r="N51" s="6" t="str">
        <f t="shared" si="2"/>
        <v>Silencioso</v>
      </c>
      <c r="R51" s="16"/>
      <c r="S51" s="56"/>
      <c r="V51" s="16"/>
    </row>
    <row r="52" spans="1:22" ht="15.75" x14ac:dyDescent="0.25">
      <c r="A52" s="8">
        <v>48</v>
      </c>
      <c r="B52" s="65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12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R52" s="16"/>
      <c r="S52" s="56"/>
      <c r="V52" s="16"/>
    </row>
    <row r="53" spans="1:22" ht="15.75" x14ac:dyDescent="0.25">
      <c r="A53" s="8">
        <v>49</v>
      </c>
      <c r="B53" s="65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12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R53" s="16"/>
      <c r="S53" s="56"/>
      <c r="V53" s="16"/>
    </row>
    <row r="54" spans="1:22" ht="15.75" x14ac:dyDescent="0.25">
      <c r="A54" s="8">
        <v>50</v>
      </c>
      <c r="B54" s="65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0</v>
      </c>
      <c r="G54" s="6">
        <v>0</v>
      </c>
      <c r="H54" s="6">
        <v>0</v>
      </c>
      <c r="I54" s="6">
        <v>0</v>
      </c>
      <c r="J54" s="12">
        <f t="shared" si="0"/>
        <v>0</v>
      </c>
      <c r="K54" s="10">
        <v>17888</v>
      </c>
      <c r="L54" s="57" t="s">
        <v>1109</v>
      </c>
      <c r="M54" s="7">
        <f t="shared" si="1"/>
        <v>0</v>
      </c>
      <c r="N54" s="6" t="str">
        <f t="shared" si="2"/>
        <v>Silencioso</v>
      </c>
      <c r="R54" s="16"/>
      <c r="S54" s="56"/>
      <c r="V54" s="16"/>
    </row>
    <row r="55" spans="1:22" ht="15.75" x14ac:dyDescent="0.25">
      <c r="A55" s="8">
        <v>51</v>
      </c>
      <c r="B55" s="65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0</v>
      </c>
      <c r="G55" s="6">
        <v>0</v>
      </c>
      <c r="H55" s="6">
        <v>0</v>
      </c>
      <c r="I55" s="6">
        <v>0</v>
      </c>
      <c r="J55" s="12">
        <f t="shared" si="0"/>
        <v>0</v>
      </c>
      <c r="K55" s="10">
        <v>14085</v>
      </c>
      <c r="L55" s="57" t="s">
        <v>1109</v>
      </c>
      <c r="M55" s="7">
        <f t="shared" si="1"/>
        <v>0</v>
      </c>
      <c r="N55" s="6" t="str">
        <f t="shared" si="2"/>
        <v>Silencioso</v>
      </c>
      <c r="R55" s="16"/>
      <c r="S55" s="56"/>
      <c r="V55" s="16"/>
    </row>
    <row r="56" spans="1:22" ht="15.75" x14ac:dyDescent="0.25">
      <c r="A56" s="8">
        <v>52</v>
      </c>
      <c r="B56" s="65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0</v>
      </c>
      <c r="I56" s="6">
        <v>0</v>
      </c>
      <c r="J56" s="12">
        <f t="shared" si="0"/>
        <v>0</v>
      </c>
      <c r="K56" s="10">
        <v>13064</v>
      </c>
      <c r="L56" s="57" t="s">
        <v>1109</v>
      </c>
      <c r="M56" s="7">
        <f t="shared" si="1"/>
        <v>0</v>
      </c>
      <c r="N56" s="6" t="str">
        <f t="shared" si="2"/>
        <v>Silencioso</v>
      </c>
      <c r="R56" s="16"/>
      <c r="S56" s="56"/>
      <c r="V56" s="16"/>
    </row>
    <row r="57" spans="1:22" ht="15.75" x14ac:dyDescent="0.25">
      <c r="A57" s="8">
        <v>53</v>
      </c>
      <c r="B57" s="65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0</v>
      </c>
      <c r="G57" s="6">
        <v>0</v>
      </c>
      <c r="H57" s="6">
        <v>0</v>
      </c>
      <c r="I57" s="6">
        <v>0</v>
      </c>
      <c r="J57" s="12">
        <f t="shared" si="0"/>
        <v>0</v>
      </c>
      <c r="K57" s="10">
        <v>4888</v>
      </c>
      <c r="L57" s="57" t="s">
        <v>1109</v>
      </c>
      <c r="M57" s="7">
        <f t="shared" si="1"/>
        <v>0</v>
      </c>
      <c r="N57" s="6" t="str">
        <f t="shared" si="2"/>
        <v>Silencioso</v>
      </c>
      <c r="R57" s="16"/>
      <c r="S57" s="56"/>
      <c r="V57" s="16"/>
    </row>
    <row r="58" spans="1:22" ht="15.75" x14ac:dyDescent="0.25">
      <c r="A58" s="8">
        <v>54</v>
      </c>
      <c r="B58" s="65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0</v>
      </c>
      <c r="G58" s="6">
        <v>0</v>
      </c>
      <c r="H58" s="6">
        <v>0</v>
      </c>
      <c r="I58" s="6">
        <v>0</v>
      </c>
      <c r="J58" s="12">
        <f t="shared" si="0"/>
        <v>0</v>
      </c>
      <c r="K58" s="10">
        <v>19094</v>
      </c>
      <c r="L58" s="57" t="s">
        <v>1109</v>
      </c>
      <c r="M58" s="7">
        <f t="shared" si="1"/>
        <v>0</v>
      </c>
      <c r="N58" s="6" t="str">
        <f t="shared" si="2"/>
        <v>Silencioso</v>
      </c>
      <c r="R58" s="16"/>
      <c r="S58" s="56"/>
      <c r="V58" s="16"/>
    </row>
    <row r="59" spans="1:22" ht="15.75" x14ac:dyDescent="0.25">
      <c r="A59" s="8">
        <v>55</v>
      </c>
      <c r="B59" s="65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12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R59" s="16"/>
      <c r="S59" s="56"/>
      <c r="V59" s="16"/>
    </row>
    <row r="60" spans="1:22" ht="15.75" x14ac:dyDescent="0.25">
      <c r="A60" s="8">
        <v>56</v>
      </c>
      <c r="B60" s="65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12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R60" s="16"/>
      <c r="S60" s="56"/>
      <c r="V60" s="16"/>
    </row>
    <row r="61" spans="1:22" ht="15.75" x14ac:dyDescent="0.25">
      <c r="A61" s="8">
        <v>57</v>
      </c>
      <c r="B61" s="65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12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R61" s="16"/>
      <c r="S61" s="56"/>
      <c r="V61" s="16"/>
    </row>
    <row r="62" spans="1:22" ht="15.75" x14ac:dyDescent="0.25">
      <c r="A62" s="8">
        <v>58</v>
      </c>
      <c r="B62" s="65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0</v>
      </c>
      <c r="G62" s="6">
        <v>0</v>
      </c>
      <c r="H62" s="6">
        <v>0</v>
      </c>
      <c r="I62" s="6">
        <v>0</v>
      </c>
      <c r="J62" s="12">
        <f t="shared" si="0"/>
        <v>0</v>
      </c>
      <c r="K62" s="10">
        <v>5713</v>
      </c>
      <c r="L62" s="57" t="s">
        <v>1109</v>
      </c>
      <c r="M62" s="7">
        <f t="shared" si="1"/>
        <v>0</v>
      </c>
      <c r="N62" s="6" t="str">
        <f t="shared" si="2"/>
        <v>Silencioso</v>
      </c>
      <c r="O62" s="72"/>
      <c r="P62" s="72"/>
      <c r="Q62" s="72"/>
      <c r="R62" s="16"/>
      <c r="S62" s="56"/>
      <c r="V62" s="16"/>
    </row>
    <row r="63" spans="1:22" ht="15.75" x14ac:dyDescent="0.25">
      <c r="A63" s="8">
        <v>59</v>
      </c>
      <c r="B63" s="65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0</v>
      </c>
      <c r="G63" s="6">
        <v>0</v>
      </c>
      <c r="H63" s="6">
        <v>0</v>
      </c>
      <c r="I63" s="6">
        <v>0</v>
      </c>
      <c r="J63" s="12">
        <f t="shared" si="0"/>
        <v>0</v>
      </c>
      <c r="K63" s="10">
        <v>32319</v>
      </c>
      <c r="L63" s="57" t="s">
        <v>1110</v>
      </c>
      <c r="M63" s="7">
        <f t="shared" si="1"/>
        <v>0</v>
      </c>
      <c r="N63" s="6" t="str">
        <f t="shared" si="2"/>
        <v>Silencioso</v>
      </c>
      <c r="R63" s="16"/>
      <c r="S63" s="56"/>
      <c r="V63" s="16"/>
    </row>
    <row r="64" spans="1:22" ht="15.75" x14ac:dyDescent="0.25">
      <c r="A64" s="8">
        <v>60</v>
      </c>
      <c r="B64" s="65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12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R64" s="16"/>
      <c r="S64" s="56"/>
      <c r="V64" s="16"/>
    </row>
    <row r="65" spans="1:22" ht="15.75" x14ac:dyDescent="0.25">
      <c r="A65" s="8">
        <v>61</v>
      </c>
      <c r="B65" s="65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12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R65" s="16"/>
      <c r="S65" s="56"/>
      <c r="V65" s="16"/>
    </row>
    <row r="66" spans="1:22" ht="15.75" x14ac:dyDescent="0.25">
      <c r="A66" s="8">
        <v>62</v>
      </c>
      <c r="B66" s="65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12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R66" s="16"/>
      <c r="S66" s="56"/>
      <c r="V66" s="16"/>
    </row>
    <row r="67" spans="1:22" ht="15.75" x14ac:dyDescent="0.25">
      <c r="A67" s="8">
        <v>63</v>
      </c>
      <c r="B67" s="65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0</v>
      </c>
      <c r="H67" s="6">
        <v>0</v>
      </c>
      <c r="I67" s="6">
        <v>0</v>
      </c>
      <c r="J67" s="12">
        <f t="shared" si="0"/>
        <v>0</v>
      </c>
      <c r="K67" s="10">
        <v>20720</v>
      </c>
      <c r="L67" s="57" t="s">
        <v>1109</v>
      </c>
      <c r="M67" s="7">
        <f t="shared" si="1"/>
        <v>0</v>
      </c>
      <c r="N67" s="6" t="str">
        <f t="shared" si="2"/>
        <v>Silencioso</v>
      </c>
      <c r="R67" s="16"/>
      <c r="S67" s="56"/>
      <c r="V67" s="16"/>
    </row>
    <row r="68" spans="1:22" ht="15.75" x14ac:dyDescent="0.25">
      <c r="A68" s="8">
        <v>64</v>
      </c>
      <c r="B68" s="65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0</v>
      </c>
      <c r="H68" s="6">
        <v>0</v>
      </c>
      <c r="I68" s="6">
        <v>0</v>
      </c>
      <c r="J68" s="12">
        <f t="shared" si="0"/>
        <v>0</v>
      </c>
      <c r="K68" s="10">
        <v>10248</v>
      </c>
      <c r="L68" s="57" t="s">
        <v>1109</v>
      </c>
      <c r="M68" s="7">
        <f t="shared" si="1"/>
        <v>0</v>
      </c>
      <c r="N68" s="6" t="str">
        <f t="shared" si="2"/>
        <v>Silencioso</v>
      </c>
      <c r="R68" s="16"/>
      <c r="S68" s="56"/>
      <c r="V68" s="16"/>
    </row>
    <row r="69" spans="1:22" ht="15.75" x14ac:dyDescent="0.25">
      <c r="A69" s="8">
        <v>65</v>
      </c>
      <c r="B69" s="65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12">
        <f t="shared" ref="J69:J132" si="3">F69+G69+H69+I69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6"/>
      <c r="S69" s="56"/>
      <c r="V69" s="16"/>
    </row>
    <row r="70" spans="1:22" ht="15.75" x14ac:dyDescent="0.25">
      <c r="A70" s="8">
        <v>66</v>
      </c>
      <c r="B70" s="65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1</v>
      </c>
      <c r="G70" s="6">
        <v>1</v>
      </c>
      <c r="H70" s="6">
        <v>2</v>
      </c>
      <c r="I70" s="6">
        <v>4</v>
      </c>
      <c r="J70" s="12">
        <f t="shared" si="3"/>
        <v>8</v>
      </c>
      <c r="K70" s="10">
        <v>2501576</v>
      </c>
      <c r="L70" s="57" t="s">
        <v>1113</v>
      </c>
      <c r="M70" s="7">
        <f t="shared" si="4"/>
        <v>0.31979839908921415</v>
      </c>
      <c r="N70" s="6" t="str">
        <f t="shared" si="5"/>
        <v>Baixa</v>
      </c>
      <c r="R70" s="16"/>
      <c r="S70" s="56"/>
      <c r="V70" s="16"/>
    </row>
    <row r="71" spans="1:22" ht="15.75" x14ac:dyDescent="0.25">
      <c r="A71" s="8">
        <v>67</v>
      </c>
      <c r="B71" s="65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2</v>
      </c>
      <c r="G71" s="6">
        <v>1</v>
      </c>
      <c r="H71" s="6">
        <v>1</v>
      </c>
      <c r="I71" s="6">
        <v>0</v>
      </c>
      <c r="J71" s="12">
        <f t="shared" si="3"/>
        <v>4</v>
      </c>
      <c r="K71" s="10">
        <v>26396</v>
      </c>
      <c r="L71" s="57" t="s">
        <v>1110</v>
      </c>
      <c r="M71" s="7">
        <f t="shared" si="4"/>
        <v>15.153811183512653</v>
      </c>
      <c r="N71" s="6" t="str">
        <f t="shared" si="5"/>
        <v>Baixa</v>
      </c>
      <c r="R71" s="16"/>
      <c r="S71" s="56"/>
      <c r="V71" s="16"/>
    </row>
    <row r="72" spans="1:22" ht="15.75" x14ac:dyDescent="0.25">
      <c r="A72" s="8">
        <v>68</v>
      </c>
      <c r="B72" s="65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0</v>
      </c>
      <c r="I72" s="6">
        <v>0</v>
      </c>
      <c r="J72" s="12">
        <f t="shared" si="3"/>
        <v>0</v>
      </c>
      <c r="K72" s="10">
        <v>7710</v>
      </c>
      <c r="L72" s="57" t="s">
        <v>1109</v>
      </c>
      <c r="M72" s="7">
        <f t="shared" si="4"/>
        <v>0</v>
      </c>
      <c r="N72" s="6" t="str">
        <f t="shared" si="5"/>
        <v>Silencioso</v>
      </c>
      <c r="R72" s="16"/>
      <c r="S72" s="56"/>
      <c r="V72" s="16"/>
    </row>
    <row r="73" spans="1:22" ht="15.75" x14ac:dyDescent="0.25">
      <c r="A73" s="8">
        <v>69</v>
      </c>
      <c r="B73" s="65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0</v>
      </c>
      <c r="G73" s="6">
        <v>0</v>
      </c>
      <c r="H73" s="6">
        <v>0</v>
      </c>
      <c r="I73" s="6">
        <v>0</v>
      </c>
      <c r="J73" s="12">
        <f t="shared" si="3"/>
        <v>0</v>
      </c>
      <c r="K73" s="10">
        <v>11995</v>
      </c>
      <c r="L73" s="57" t="s">
        <v>1109</v>
      </c>
      <c r="M73" s="7">
        <f t="shared" si="4"/>
        <v>0</v>
      </c>
      <c r="N73" s="6" t="str">
        <f t="shared" si="5"/>
        <v>Silencioso</v>
      </c>
      <c r="R73" s="16"/>
      <c r="S73" s="56"/>
      <c r="V73" s="16"/>
    </row>
    <row r="74" spans="1:22" ht="15.75" x14ac:dyDescent="0.25">
      <c r="A74" s="8">
        <v>70</v>
      </c>
      <c r="B74" s="65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12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R74" s="16"/>
      <c r="S74" s="56"/>
      <c r="V74" s="16"/>
    </row>
    <row r="75" spans="1:22" ht="15.75" x14ac:dyDescent="0.25">
      <c r="A75" s="8">
        <v>71</v>
      </c>
      <c r="B75" s="65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12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R75" s="16"/>
      <c r="S75" s="56"/>
      <c r="V75" s="16"/>
    </row>
    <row r="76" spans="1:22" ht="15.75" x14ac:dyDescent="0.25">
      <c r="A76" s="8">
        <v>72</v>
      </c>
      <c r="B76" s="65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0</v>
      </c>
      <c r="G76" s="6">
        <v>0</v>
      </c>
      <c r="H76" s="6">
        <v>0</v>
      </c>
      <c r="I76" s="6">
        <v>0</v>
      </c>
      <c r="J76" s="12">
        <f t="shared" si="3"/>
        <v>0</v>
      </c>
      <c r="K76" s="10">
        <v>432575</v>
      </c>
      <c r="L76" s="57" t="s">
        <v>1113</v>
      </c>
      <c r="M76" s="7">
        <f t="shared" si="4"/>
        <v>0</v>
      </c>
      <c r="N76" s="6" t="str">
        <f t="shared" si="5"/>
        <v>Silencioso</v>
      </c>
      <c r="R76" s="16"/>
      <c r="S76" s="56"/>
      <c r="V76" s="16"/>
    </row>
    <row r="77" spans="1:22" ht="15.75" x14ac:dyDescent="0.25">
      <c r="A77" s="8">
        <v>73</v>
      </c>
      <c r="B77" s="65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12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O77" s="72"/>
      <c r="P77" s="72"/>
      <c r="Q77" s="72"/>
      <c r="R77" s="16"/>
      <c r="S77" s="56"/>
      <c r="V77" s="16"/>
    </row>
    <row r="78" spans="1:22" ht="15.75" x14ac:dyDescent="0.25">
      <c r="A78" s="8">
        <v>74</v>
      </c>
      <c r="B78" s="65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12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R78" s="16"/>
      <c r="S78" s="56"/>
      <c r="V78" s="16"/>
    </row>
    <row r="79" spans="1:22" ht="15.75" x14ac:dyDescent="0.25">
      <c r="A79" s="8">
        <v>75</v>
      </c>
      <c r="B79" s="65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12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O79" s="72"/>
      <c r="P79" s="72"/>
      <c r="Q79" s="72"/>
      <c r="R79" s="16"/>
      <c r="S79" s="56"/>
      <c r="V79" s="16"/>
    </row>
    <row r="80" spans="1:22" ht="15.75" x14ac:dyDescent="0.25">
      <c r="A80" s="8">
        <v>76</v>
      </c>
      <c r="B80" s="65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0</v>
      </c>
      <c r="H80" s="6">
        <v>0</v>
      </c>
      <c r="I80" s="6">
        <v>0</v>
      </c>
      <c r="J80" s="12">
        <f t="shared" si="3"/>
        <v>0</v>
      </c>
      <c r="K80" s="10">
        <v>40031</v>
      </c>
      <c r="L80" s="57" t="s">
        <v>1110</v>
      </c>
      <c r="M80" s="7">
        <f t="shared" si="4"/>
        <v>0</v>
      </c>
      <c r="N80" s="6" t="str">
        <f t="shared" si="5"/>
        <v>Silencioso</v>
      </c>
      <c r="R80" s="16"/>
      <c r="S80" s="56"/>
      <c r="V80" s="16"/>
    </row>
    <row r="81" spans="1:22" ht="15.75" x14ac:dyDescent="0.25">
      <c r="A81" s="8">
        <v>77</v>
      </c>
      <c r="B81" s="65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12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R81" s="16"/>
      <c r="S81" s="56"/>
      <c r="V81" s="16"/>
    </row>
    <row r="82" spans="1:22" ht="15.75" x14ac:dyDescent="0.25">
      <c r="A82" s="8">
        <v>78</v>
      </c>
      <c r="B82" s="65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0</v>
      </c>
      <c r="G82" s="6">
        <v>0</v>
      </c>
      <c r="H82" s="6">
        <v>0</v>
      </c>
      <c r="I82" s="6">
        <v>0</v>
      </c>
      <c r="J82" s="12">
        <f t="shared" si="3"/>
        <v>0</v>
      </c>
      <c r="K82" s="10">
        <v>49942</v>
      </c>
      <c r="L82" s="57" t="s">
        <v>1110</v>
      </c>
      <c r="M82" s="7">
        <f t="shared" si="4"/>
        <v>0</v>
      </c>
      <c r="N82" s="6" t="str">
        <f t="shared" si="5"/>
        <v>Silencioso</v>
      </c>
      <c r="O82" s="72"/>
      <c r="P82" s="9"/>
      <c r="Q82" s="9"/>
      <c r="R82" s="16"/>
      <c r="S82" s="56"/>
      <c r="V82" s="16"/>
    </row>
    <row r="83" spans="1:22" ht="15.75" x14ac:dyDescent="0.25">
      <c r="A83" s="8">
        <v>79</v>
      </c>
      <c r="B83" s="65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0</v>
      </c>
      <c r="G83" s="6">
        <v>0</v>
      </c>
      <c r="H83" s="6">
        <v>0</v>
      </c>
      <c r="I83" s="6">
        <v>0</v>
      </c>
      <c r="J83" s="12">
        <f t="shared" si="3"/>
        <v>0</v>
      </c>
      <c r="K83" s="10">
        <v>50166</v>
      </c>
      <c r="L83" s="57" t="s">
        <v>1110</v>
      </c>
      <c r="M83" s="7">
        <f t="shared" si="4"/>
        <v>0</v>
      </c>
      <c r="N83" s="6" t="str">
        <f t="shared" si="5"/>
        <v>Silencioso</v>
      </c>
      <c r="R83" s="16"/>
      <c r="S83" s="56"/>
      <c r="V83" s="16"/>
    </row>
    <row r="84" spans="1:22" ht="15.75" x14ac:dyDescent="0.25">
      <c r="A84" s="8">
        <v>80</v>
      </c>
      <c r="B84" s="65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12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R84" s="16"/>
      <c r="S84" s="56"/>
      <c r="V84" s="16"/>
    </row>
    <row r="85" spans="1:22" ht="15.75" x14ac:dyDescent="0.25">
      <c r="A85" s="8">
        <v>81</v>
      </c>
      <c r="B85" s="65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12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R85" s="16"/>
      <c r="S85" s="56"/>
      <c r="V85" s="16"/>
    </row>
    <row r="86" spans="1:22" ht="15.75" x14ac:dyDescent="0.25">
      <c r="A86" s="8">
        <v>82</v>
      </c>
      <c r="B86" s="65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0</v>
      </c>
      <c r="G86" s="6">
        <v>0</v>
      </c>
      <c r="H86" s="6">
        <v>0</v>
      </c>
      <c r="I86" s="6">
        <v>0</v>
      </c>
      <c r="J86" s="12">
        <f t="shared" si="3"/>
        <v>0</v>
      </c>
      <c r="K86" s="10">
        <v>6031</v>
      </c>
      <c r="L86" s="57" t="s">
        <v>1109</v>
      </c>
      <c r="M86" s="7">
        <f t="shared" si="4"/>
        <v>0</v>
      </c>
      <c r="N86" s="6" t="str">
        <f t="shared" si="5"/>
        <v>Silencioso</v>
      </c>
      <c r="R86" s="16"/>
      <c r="S86" s="56"/>
      <c r="V86" s="16"/>
    </row>
    <row r="87" spans="1:22" ht="15.75" x14ac:dyDescent="0.25">
      <c r="A87" s="8">
        <v>83</v>
      </c>
      <c r="B87" s="65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0</v>
      </c>
      <c r="H87" s="6">
        <v>0</v>
      </c>
      <c r="I87" s="6">
        <v>0</v>
      </c>
      <c r="J87" s="12">
        <f t="shared" si="3"/>
        <v>0</v>
      </c>
      <c r="K87" s="10">
        <v>15010</v>
      </c>
      <c r="L87" s="57" t="s">
        <v>1109</v>
      </c>
      <c r="M87" s="7">
        <f t="shared" si="4"/>
        <v>0</v>
      </c>
      <c r="N87" s="6" t="str">
        <f t="shared" si="5"/>
        <v>Silencioso</v>
      </c>
      <c r="R87" s="16"/>
      <c r="S87" s="56"/>
      <c r="V87" s="16"/>
    </row>
    <row r="88" spans="1:22" ht="15.75" x14ac:dyDescent="0.25">
      <c r="A88" s="8">
        <v>84</v>
      </c>
      <c r="B88" s="65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12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R88" s="16"/>
      <c r="S88" s="56"/>
      <c r="V88" s="16"/>
    </row>
    <row r="89" spans="1:22" ht="15.75" x14ac:dyDescent="0.25">
      <c r="A89" s="8">
        <v>85</v>
      </c>
      <c r="B89" s="65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12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R89" s="16"/>
      <c r="S89" s="56"/>
      <c r="V89" s="16"/>
    </row>
    <row r="90" spans="1:22" ht="15.75" x14ac:dyDescent="0.25">
      <c r="A90" s="8">
        <v>86</v>
      </c>
      <c r="B90" s="65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0</v>
      </c>
      <c r="J90" s="12">
        <f t="shared" si="3"/>
        <v>0</v>
      </c>
      <c r="K90" s="10">
        <v>6876</v>
      </c>
      <c r="L90" s="57" t="s">
        <v>1109</v>
      </c>
      <c r="M90" s="7">
        <f t="shared" si="4"/>
        <v>0</v>
      </c>
      <c r="N90" s="6" t="str">
        <f t="shared" si="5"/>
        <v>Silencioso</v>
      </c>
      <c r="R90" s="16"/>
      <c r="S90" s="56"/>
      <c r="V90" s="16"/>
    </row>
    <row r="91" spans="1:22" ht="15.75" x14ac:dyDescent="0.25">
      <c r="A91" s="8">
        <v>87</v>
      </c>
      <c r="B91" s="65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12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R91" s="16"/>
      <c r="S91" s="56"/>
      <c r="V91" s="16"/>
    </row>
    <row r="92" spans="1:22" ht="15.75" x14ac:dyDescent="0.25">
      <c r="A92" s="8">
        <v>88</v>
      </c>
      <c r="B92" s="65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12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R92" s="16"/>
      <c r="S92" s="56"/>
      <c r="V92" s="16"/>
    </row>
    <row r="93" spans="1:22" ht="15.75" x14ac:dyDescent="0.25">
      <c r="A93" s="8">
        <v>89</v>
      </c>
      <c r="B93" s="65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12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R93" s="16"/>
      <c r="S93" s="56"/>
      <c r="V93" s="16"/>
    </row>
    <row r="94" spans="1:22" ht="15.75" x14ac:dyDescent="0.25">
      <c r="A94" s="8">
        <v>90</v>
      </c>
      <c r="B94" s="65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12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R94" s="16"/>
      <c r="S94" s="56"/>
      <c r="V94" s="16"/>
    </row>
    <row r="95" spans="1:22" ht="15.75" x14ac:dyDescent="0.25">
      <c r="A95" s="8">
        <v>91</v>
      </c>
      <c r="B95" s="65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12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V95" s="16"/>
    </row>
    <row r="96" spans="1:22" ht="15.75" x14ac:dyDescent="0.25">
      <c r="A96" s="8">
        <v>92</v>
      </c>
      <c r="B96" s="65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12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R96" s="16"/>
      <c r="S96" s="56"/>
      <c r="V96" s="16"/>
    </row>
    <row r="97" spans="1:22" ht="15.75" x14ac:dyDescent="0.25">
      <c r="A97" s="8">
        <v>93</v>
      </c>
      <c r="B97" s="65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12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R97" s="16"/>
      <c r="S97" s="56"/>
      <c r="V97" s="16"/>
    </row>
    <row r="98" spans="1:22" ht="15.75" x14ac:dyDescent="0.25">
      <c r="A98" s="8">
        <v>94</v>
      </c>
      <c r="B98" s="65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0</v>
      </c>
      <c r="G98" s="6">
        <v>0</v>
      </c>
      <c r="H98" s="6">
        <v>0</v>
      </c>
      <c r="I98" s="6">
        <v>0</v>
      </c>
      <c r="J98" s="12">
        <f t="shared" si="3"/>
        <v>0</v>
      </c>
      <c r="K98" s="10">
        <v>32288</v>
      </c>
      <c r="L98" s="57" t="s">
        <v>1110</v>
      </c>
      <c r="M98" s="7">
        <f t="shared" si="4"/>
        <v>0</v>
      </c>
      <c r="N98" s="6" t="str">
        <f t="shared" si="5"/>
        <v>Silencioso</v>
      </c>
      <c r="R98" s="16"/>
      <c r="S98" s="56"/>
      <c r="V98" s="16"/>
    </row>
    <row r="99" spans="1:22" ht="15.75" x14ac:dyDescent="0.25">
      <c r="A99" s="8">
        <v>95</v>
      </c>
      <c r="B99" s="65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12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R99" s="16"/>
      <c r="S99" s="56"/>
      <c r="V99" s="16"/>
    </row>
    <row r="100" spans="1:22" ht="15.75" x14ac:dyDescent="0.25">
      <c r="A100" s="8">
        <v>96</v>
      </c>
      <c r="B100" s="65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12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R100" s="16"/>
      <c r="S100" s="56"/>
      <c r="V100" s="16"/>
    </row>
    <row r="101" spans="1:22" ht="15.75" x14ac:dyDescent="0.25">
      <c r="A101" s="8">
        <v>97</v>
      </c>
      <c r="B101" s="65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0</v>
      </c>
      <c r="G101" s="6">
        <v>0</v>
      </c>
      <c r="H101" s="6">
        <v>0</v>
      </c>
      <c r="I101" s="6">
        <v>0</v>
      </c>
      <c r="J101" s="12">
        <f t="shared" si="3"/>
        <v>0</v>
      </c>
      <c r="K101" s="10">
        <v>39520</v>
      </c>
      <c r="L101" s="57" t="s">
        <v>1110</v>
      </c>
      <c r="M101" s="7">
        <f t="shared" si="4"/>
        <v>0</v>
      </c>
      <c r="N101" s="6" t="str">
        <f t="shared" si="5"/>
        <v>Silencioso</v>
      </c>
      <c r="R101" s="16"/>
      <c r="S101" s="56"/>
      <c r="V101" s="16"/>
    </row>
    <row r="102" spans="1:22" ht="15.75" x14ac:dyDescent="0.25">
      <c r="A102" s="8">
        <v>98</v>
      </c>
      <c r="B102" s="65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12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R102" s="16"/>
      <c r="S102" s="56"/>
      <c r="V102" s="16"/>
    </row>
    <row r="103" spans="1:22" ht="15.75" x14ac:dyDescent="0.25">
      <c r="A103" s="8">
        <v>99</v>
      </c>
      <c r="B103" s="65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12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V103" s="16"/>
    </row>
    <row r="104" spans="1:22" ht="15.75" x14ac:dyDescent="0.25">
      <c r="A104" s="8">
        <v>100</v>
      </c>
      <c r="B104" s="65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12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R104" s="16"/>
      <c r="S104" s="56"/>
      <c r="V104" s="16"/>
    </row>
    <row r="105" spans="1:22" ht="15.75" x14ac:dyDescent="0.25">
      <c r="A105" s="8">
        <v>101</v>
      </c>
      <c r="B105" s="65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0</v>
      </c>
      <c r="G105" s="6">
        <v>0</v>
      </c>
      <c r="H105" s="6">
        <v>0</v>
      </c>
      <c r="I105" s="6">
        <v>0</v>
      </c>
      <c r="J105" s="12">
        <f t="shared" si="3"/>
        <v>0</v>
      </c>
      <c r="K105" s="10">
        <v>24663</v>
      </c>
      <c r="L105" s="57" t="s">
        <v>1109</v>
      </c>
      <c r="M105" s="7">
        <f t="shared" si="4"/>
        <v>0</v>
      </c>
      <c r="N105" s="6" t="str">
        <f t="shared" si="5"/>
        <v>Silencioso</v>
      </c>
      <c r="R105" s="16"/>
      <c r="S105" s="56"/>
      <c r="V105" s="16"/>
    </row>
    <row r="106" spans="1:22" ht="15.75" x14ac:dyDescent="0.25">
      <c r="A106" s="8">
        <v>102</v>
      </c>
      <c r="B106" s="65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1</v>
      </c>
      <c r="G106" s="6">
        <v>0</v>
      </c>
      <c r="H106" s="6">
        <v>0</v>
      </c>
      <c r="I106" s="6">
        <v>0</v>
      </c>
      <c r="J106" s="12">
        <f t="shared" si="3"/>
        <v>1</v>
      </c>
      <c r="K106" s="10">
        <v>27988</v>
      </c>
      <c r="L106" s="57" t="s">
        <v>1110</v>
      </c>
      <c r="M106" s="7">
        <f t="shared" si="4"/>
        <v>3.5729598399313991</v>
      </c>
      <c r="N106" s="6" t="str">
        <f t="shared" si="5"/>
        <v>Baixa</v>
      </c>
      <c r="R106" s="16"/>
      <c r="S106" s="56"/>
      <c r="V106" s="16"/>
    </row>
    <row r="107" spans="1:22" ht="15.75" x14ac:dyDescent="0.25">
      <c r="A107" s="8">
        <v>103</v>
      </c>
      <c r="B107" s="65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0</v>
      </c>
      <c r="G107" s="6">
        <v>0</v>
      </c>
      <c r="H107" s="6">
        <v>0</v>
      </c>
      <c r="I107" s="6">
        <v>0</v>
      </c>
      <c r="J107" s="12">
        <f t="shared" si="3"/>
        <v>0</v>
      </c>
      <c r="K107" s="10">
        <v>6909</v>
      </c>
      <c r="L107" s="57" t="s">
        <v>1109</v>
      </c>
      <c r="M107" s="7">
        <f t="shared" si="4"/>
        <v>0</v>
      </c>
      <c r="N107" s="6" t="str">
        <f t="shared" si="5"/>
        <v>Silencioso</v>
      </c>
      <c r="R107" s="16"/>
      <c r="S107" s="56"/>
      <c r="V107" s="16"/>
    </row>
    <row r="108" spans="1:22" ht="15.75" x14ac:dyDescent="0.25">
      <c r="A108" s="8">
        <v>104</v>
      </c>
      <c r="B108" s="65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12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R108" s="16"/>
      <c r="S108" s="56"/>
      <c r="V108" s="16"/>
    </row>
    <row r="109" spans="1:22" ht="15.75" x14ac:dyDescent="0.25">
      <c r="A109" s="8">
        <v>105</v>
      </c>
      <c r="B109" s="65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0</v>
      </c>
      <c r="J109" s="12">
        <f t="shared" si="3"/>
        <v>0</v>
      </c>
      <c r="K109" s="10">
        <v>3616</v>
      </c>
      <c r="L109" s="57" t="s">
        <v>1109</v>
      </c>
      <c r="M109" s="7">
        <f t="shared" si="4"/>
        <v>0</v>
      </c>
      <c r="N109" s="6" t="str">
        <f t="shared" si="5"/>
        <v>Silencioso</v>
      </c>
      <c r="R109" s="16"/>
      <c r="S109" s="56"/>
      <c r="V109" s="16"/>
    </row>
    <row r="110" spans="1:22" ht="15.75" x14ac:dyDescent="0.25">
      <c r="A110" s="8">
        <v>106</v>
      </c>
      <c r="B110" s="65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12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R110" s="16"/>
      <c r="S110" s="56"/>
      <c r="V110" s="16"/>
    </row>
    <row r="111" spans="1:22" ht="15.75" x14ac:dyDescent="0.25">
      <c r="A111" s="8">
        <v>107</v>
      </c>
      <c r="B111" s="65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12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R111" s="16"/>
      <c r="S111" s="56"/>
      <c r="V111" s="16"/>
    </row>
    <row r="112" spans="1:22" ht="15.75" x14ac:dyDescent="0.25">
      <c r="A112" s="8">
        <v>108</v>
      </c>
      <c r="B112" s="65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12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R112" s="16"/>
      <c r="S112" s="56"/>
      <c r="V112" s="16"/>
    </row>
    <row r="113" spans="1:22" ht="15.75" x14ac:dyDescent="0.25">
      <c r="A113" s="8">
        <v>109</v>
      </c>
      <c r="B113" s="65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0</v>
      </c>
      <c r="G113" s="6">
        <v>0</v>
      </c>
      <c r="H113" s="6">
        <v>0</v>
      </c>
      <c r="I113" s="6">
        <v>0</v>
      </c>
      <c r="J113" s="12">
        <f t="shared" si="3"/>
        <v>0</v>
      </c>
      <c r="K113" s="10">
        <v>11495</v>
      </c>
      <c r="L113" s="57" t="s">
        <v>1109</v>
      </c>
      <c r="M113" s="7">
        <f t="shared" si="4"/>
        <v>0</v>
      </c>
      <c r="N113" s="6" t="str">
        <f t="shared" si="5"/>
        <v>Silencioso</v>
      </c>
      <c r="P113" s="72"/>
      <c r="Q113" s="72"/>
      <c r="R113" s="16"/>
      <c r="S113" s="56"/>
      <c r="V113" s="16"/>
    </row>
    <row r="114" spans="1:22" ht="15.75" x14ac:dyDescent="0.25">
      <c r="A114" s="8">
        <v>110</v>
      </c>
      <c r="B114" s="65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0</v>
      </c>
      <c r="G114" s="6">
        <v>0</v>
      </c>
      <c r="H114" s="6">
        <v>0</v>
      </c>
      <c r="I114" s="6">
        <v>0</v>
      </c>
      <c r="J114" s="12">
        <f t="shared" si="3"/>
        <v>0</v>
      </c>
      <c r="K114" s="10">
        <v>44377</v>
      </c>
      <c r="L114" s="57" t="s">
        <v>1110</v>
      </c>
      <c r="M114" s="7">
        <f t="shared" si="4"/>
        <v>0</v>
      </c>
      <c r="N114" s="6" t="str">
        <f t="shared" si="5"/>
        <v>Silencioso</v>
      </c>
      <c r="R114" s="16"/>
      <c r="S114" s="56"/>
      <c r="V114" s="16"/>
    </row>
    <row r="115" spans="1:22" ht="15.75" x14ac:dyDescent="0.25">
      <c r="A115" s="8">
        <v>111</v>
      </c>
      <c r="B115" s="65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12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R115" s="16"/>
      <c r="S115" s="56"/>
      <c r="V115" s="16"/>
    </row>
    <row r="116" spans="1:22" ht="15.75" x14ac:dyDescent="0.25">
      <c r="A116" s="8">
        <v>112</v>
      </c>
      <c r="B116" s="65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12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R116" s="16"/>
      <c r="S116" s="56"/>
      <c r="V116" s="16"/>
    </row>
    <row r="117" spans="1:22" ht="15.75" x14ac:dyDescent="0.25">
      <c r="A117" s="8">
        <v>113</v>
      </c>
      <c r="B117" s="65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12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R117" s="16"/>
      <c r="S117" s="56"/>
      <c r="V117" s="16"/>
    </row>
    <row r="118" spans="1:22" ht="15.75" x14ac:dyDescent="0.25">
      <c r="A118" s="8">
        <v>114</v>
      </c>
      <c r="B118" s="65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12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R118" s="16"/>
      <c r="S118" s="56"/>
      <c r="V118" s="16"/>
    </row>
    <row r="119" spans="1:22" ht="15.75" x14ac:dyDescent="0.25">
      <c r="A119" s="8">
        <v>115</v>
      </c>
      <c r="B119" s="65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12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R119" s="16"/>
      <c r="S119" s="56"/>
      <c r="V119" s="16"/>
    </row>
    <row r="120" spans="1:22" ht="15.75" x14ac:dyDescent="0.25">
      <c r="A120" s="8">
        <v>116</v>
      </c>
      <c r="B120" s="65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12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R120" s="16"/>
      <c r="S120" s="56"/>
      <c r="V120" s="16"/>
    </row>
    <row r="121" spans="1:22" ht="15.75" x14ac:dyDescent="0.25">
      <c r="A121" s="8">
        <v>117</v>
      </c>
      <c r="B121" s="65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12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R121" s="16"/>
      <c r="S121" s="56"/>
      <c r="V121" s="16"/>
    </row>
    <row r="122" spans="1:22" ht="15.75" x14ac:dyDescent="0.25">
      <c r="A122" s="8">
        <v>118</v>
      </c>
      <c r="B122" s="65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12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R122" s="16"/>
      <c r="S122" s="56"/>
      <c r="V122" s="16"/>
    </row>
    <row r="123" spans="1:22" ht="15.75" x14ac:dyDescent="0.25">
      <c r="A123" s="8">
        <v>119</v>
      </c>
      <c r="B123" s="65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0</v>
      </c>
      <c r="H123" s="6">
        <v>0</v>
      </c>
      <c r="I123" s="6">
        <v>0</v>
      </c>
      <c r="J123" s="12">
        <f t="shared" si="3"/>
        <v>0</v>
      </c>
      <c r="K123" s="10">
        <v>16565</v>
      </c>
      <c r="L123" s="57" t="s">
        <v>1109</v>
      </c>
      <c r="M123" s="7">
        <f t="shared" si="4"/>
        <v>0</v>
      </c>
      <c r="N123" s="6" t="str">
        <f t="shared" si="5"/>
        <v>Silencioso</v>
      </c>
      <c r="R123" s="16"/>
      <c r="S123" s="56"/>
      <c r="V123" s="16"/>
    </row>
    <row r="124" spans="1:22" ht="15.75" x14ac:dyDescent="0.25">
      <c r="A124" s="8">
        <v>120</v>
      </c>
      <c r="B124" s="65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12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R124" s="16"/>
      <c r="S124" s="56"/>
      <c r="V124" s="16"/>
    </row>
    <row r="125" spans="1:22" ht="15.75" x14ac:dyDescent="0.25">
      <c r="A125" s="8">
        <v>121</v>
      </c>
      <c r="B125" s="65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0</v>
      </c>
      <c r="G125" s="6">
        <v>0</v>
      </c>
      <c r="H125" s="6">
        <v>0</v>
      </c>
      <c r="I125" s="6">
        <v>0</v>
      </c>
      <c r="J125" s="12">
        <f t="shared" si="3"/>
        <v>0</v>
      </c>
      <c r="K125" s="10">
        <v>19738</v>
      </c>
      <c r="L125" s="57" t="s">
        <v>1109</v>
      </c>
      <c r="M125" s="7">
        <f t="shared" si="4"/>
        <v>0</v>
      </c>
      <c r="N125" s="6" t="str">
        <f t="shared" si="5"/>
        <v>Silencioso</v>
      </c>
      <c r="O125" s="9"/>
      <c r="P125" s="9"/>
      <c r="Q125" s="9"/>
      <c r="R125" s="16"/>
      <c r="S125" s="56"/>
      <c r="V125" s="16"/>
    </row>
    <row r="126" spans="1:22" ht="15.75" x14ac:dyDescent="0.25">
      <c r="A126" s="8">
        <v>122</v>
      </c>
      <c r="B126" s="65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0</v>
      </c>
      <c r="H126" s="6">
        <v>0</v>
      </c>
      <c r="I126" s="6">
        <v>0</v>
      </c>
      <c r="J126" s="12">
        <f t="shared" si="3"/>
        <v>0</v>
      </c>
      <c r="K126" s="10">
        <v>3810</v>
      </c>
      <c r="L126" s="57" t="s">
        <v>1109</v>
      </c>
      <c r="M126" s="7">
        <f t="shared" si="4"/>
        <v>0</v>
      </c>
      <c r="N126" s="6" t="str">
        <f t="shared" si="5"/>
        <v>Silencioso</v>
      </c>
      <c r="O126" s="9"/>
      <c r="P126" s="9"/>
      <c r="Q126" s="9"/>
      <c r="R126" s="16"/>
      <c r="S126" s="56"/>
      <c r="V126" s="16"/>
    </row>
    <row r="127" spans="1:22" ht="15.75" x14ac:dyDescent="0.25">
      <c r="A127" s="8">
        <v>123</v>
      </c>
      <c r="B127" s="65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0</v>
      </c>
      <c r="G127" s="6">
        <v>0</v>
      </c>
      <c r="H127" s="6">
        <v>0</v>
      </c>
      <c r="I127" s="6">
        <v>0</v>
      </c>
      <c r="J127" s="12">
        <f t="shared" si="3"/>
        <v>0</v>
      </c>
      <c r="K127" s="10">
        <v>53866</v>
      </c>
      <c r="L127" s="57" t="s">
        <v>1110</v>
      </c>
      <c r="M127" s="7">
        <f t="shared" si="4"/>
        <v>0</v>
      </c>
      <c r="N127" s="6" t="str">
        <f t="shared" si="5"/>
        <v>Silencioso</v>
      </c>
      <c r="R127" s="16"/>
      <c r="S127" s="56"/>
      <c r="V127" s="16"/>
    </row>
    <row r="128" spans="1:22" ht="15.75" x14ac:dyDescent="0.25">
      <c r="A128" s="8">
        <v>124</v>
      </c>
      <c r="B128" s="65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12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R128" s="16"/>
      <c r="S128" s="56"/>
      <c r="V128" s="16"/>
    </row>
    <row r="129" spans="1:22" ht="15.75" x14ac:dyDescent="0.25">
      <c r="A129" s="8">
        <v>125</v>
      </c>
      <c r="B129" s="65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0</v>
      </c>
      <c r="G129" s="6">
        <v>0</v>
      </c>
      <c r="H129" s="6">
        <v>0</v>
      </c>
      <c r="I129" s="6">
        <v>0</v>
      </c>
      <c r="J129" s="12">
        <f t="shared" si="3"/>
        <v>0</v>
      </c>
      <c r="K129" s="10">
        <v>8029</v>
      </c>
      <c r="L129" s="57" t="s">
        <v>1109</v>
      </c>
      <c r="M129" s="7">
        <f t="shared" si="4"/>
        <v>0</v>
      </c>
      <c r="N129" s="6" t="str">
        <f t="shared" si="5"/>
        <v>Silencioso</v>
      </c>
      <c r="R129" s="16"/>
      <c r="S129" s="56"/>
      <c r="V129" s="16"/>
    </row>
    <row r="130" spans="1:22" ht="15.75" x14ac:dyDescent="0.25">
      <c r="A130" s="8">
        <v>126</v>
      </c>
      <c r="B130" s="65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12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R130" s="16"/>
      <c r="S130" s="56"/>
      <c r="V130" s="16"/>
    </row>
    <row r="131" spans="1:22" ht="15.75" x14ac:dyDescent="0.25">
      <c r="A131" s="8">
        <v>127</v>
      </c>
      <c r="B131" s="65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12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R131" s="16"/>
      <c r="S131" s="56"/>
      <c r="V131" s="16"/>
    </row>
    <row r="132" spans="1:22" ht="15.75" x14ac:dyDescent="0.25">
      <c r="A132" s="8">
        <v>128</v>
      </c>
      <c r="B132" s="65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12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R132" s="16"/>
      <c r="S132" s="56"/>
      <c r="V132" s="16"/>
    </row>
    <row r="133" spans="1:22" ht="15.75" x14ac:dyDescent="0.25">
      <c r="A133" s="8">
        <v>129</v>
      </c>
      <c r="B133" s="65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12">
        <f t="shared" ref="J133:J196" si="6">F133+G133+H133+I133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6"/>
      <c r="S133" s="56"/>
      <c r="V133" s="16"/>
    </row>
    <row r="134" spans="1:22" ht="15.75" x14ac:dyDescent="0.25">
      <c r="A134" s="8">
        <v>130</v>
      </c>
      <c r="B134" s="65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0</v>
      </c>
      <c r="I134" s="6">
        <v>0</v>
      </c>
      <c r="J134" s="12">
        <f t="shared" si="6"/>
        <v>0</v>
      </c>
      <c r="K134" s="10">
        <v>12025</v>
      </c>
      <c r="L134" s="57" t="s">
        <v>1109</v>
      </c>
      <c r="M134" s="7">
        <f t="shared" si="7"/>
        <v>0</v>
      </c>
      <c r="N134" s="6" t="str">
        <f t="shared" si="8"/>
        <v>Silencioso</v>
      </c>
      <c r="O134" s="9"/>
      <c r="P134" s="9"/>
      <c r="Q134" s="9"/>
      <c r="R134" s="16"/>
      <c r="S134" s="56"/>
      <c r="V134" s="16"/>
    </row>
    <row r="135" spans="1:22" ht="15.75" x14ac:dyDescent="0.25">
      <c r="A135" s="8">
        <v>131</v>
      </c>
      <c r="B135" s="65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0</v>
      </c>
      <c r="I135" s="6">
        <v>0</v>
      </c>
      <c r="J135" s="12">
        <f t="shared" si="6"/>
        <v>0</v>
      </c>
      <c r="K135" s="10">
        <v>14883</v>
      </c>
      <c r="L135" s="57" t="s">
        <v>1109</v>
      </c>
      <c r="M135" s="7">
        <f t="shared" si="7"/>
        <v>0</v>
      </c>
      <c r="N135" s="6" t="str">
        <f t="shared" si="8"/>
        <v>Silencioso</v>
      </c>
      <c r="R135" s="16"/>
      <c r="S135" s="56"/>
      <c r="V135" s="16"/>
    </row>
    <row r="136" spans="1:22" ht="15.75" x14ac:dyDescent="0.25">
      <c r="A136" s="8">
        <v>132</v>
      </c>
      <c r="B136" s="65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12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R136" s="16"/>
      <c r="S136" s="56"/>
      <c r="V136" s="16"/>
    </row>
    <row r="137" spans="1:22" ht="15.75" x14ac:dyDescent="0.25">
      <c r="A137" s="8">
        <v>133</v>
      </c>
      <c r="B137" s="65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12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R137" s="16"/>
      <c r="S137" s="56"/>
      <c r="V137" s="16"/>
    </row>
    <row r="138" spans="1:22" ht="15.75" x14ac:dyDescent="0.25">
      <c r="A138" s="8">
        <v>134</v>
      </c>
      <c r="B138" s="65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12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R138" s="16"/>
      <c r="S138" s="56"/>
      <c r="V138" s="16"/>
    </row>
    <row r="139" spans="1:22" ht="15.75" x14ac:dyDescent="0.25">
      <c r="A139" s="8">
        <v>135</v>
      </c>
      <c r="B139" s="65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0</v>
      </c>
      <c r="I139" s="6">
        <v>0</v>
      </c>
      <c r="J139" s="12">
        <f t="shared" si="6"/>
        <v>0</v>
      </c>
      <c r="K139" s="10">
        <v>37856</v>
      </c>
      <c r="L139" s="57" t="s">
        <v>1110</v>
      </c>
      <c r="M139" s="7">
        <f t="shared" si="7"/>
        <v>0</v>
      </c>
      <c r="N139" s="6" t="str">
        <f t="shared" si="8"/>
        <v>Silencioso</v>
      </c>
      <c r="R139" s="16"/>
      <c r="S139" s="56"/>
      <c r="V139" s="16"/>
    </row>
    <row r="140" spans="1:22" ht="15.75" x14ac:dyDescent="0.25">
      <c r="A140" s="8">
        <v>136</v>
      </c>
      <c r="B140" s="65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12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R140" s="16"/>
      <c r="S140" s="56"/>
      <c r="V140" s="16"/>
    </row>
    <row r="141" spans="1:22" ht="15.75" x14ac:dyDescent="0.25">
      <c r="A141" s="8">
        <v>137</v>
      </c>
      <c r="B141" s="65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0</v>
      </c>
      <c r="G141" s="6">
        <v>0</v>
      </c>
      <c r="H141" s="6">
        <v>0</v>
      </c>
      <c r="I141" s="6">
        <v>0</v>
      </c>
      <c r="J141" s="12">
        <f t="shared" si="6"/>
        <v>0</v>
      </c>
      <c r="K141" s="10">
        <v>9679</v>
      </c>
      <c r="L141" s="57" t="s">
        <v>1109</v>
      </c>
      <c r="M141" s="7">
        <f t="shared" si="7"/>
        <v>0</v>
      </c>
      <c r="N141" s="6" t="str">
        <f t="shared" si="8"/>
        <v>Silencioso</v>
      </c>
      <c r="R141" s="16"/>
      <c r="S141" s="56"/>
      <c r="V141" s="16"/>
    </row>
    <row r="142" spans="1:22" ht="15.75" x14ac:dyDescent="0.25">
      <c r="A142" s="8">
        <v>138</v>
      </c>
      <c r="B142" s="65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0</v>
      </c>
      <c r="G142" s="6">
        <v>0</v>
      </c>
      <c r="H142" s="6">
        <v>0</v>
      </c>
      <c r="I142" s="6">
        <v>0</v>
      </c>
      <c r="J142" s="12">
        <f t="shared" si="6"/>
        <v>0</v>
      </c>
      <c r="K142" s="10">
        <v>16109</v>
      </c>
      <c r="L142" s="57" t="s">
        <v>1109</v>
      </c>
      <c r="M142" s="7">
        <f t="shared" si="7"/>
        <v>0</v>
      </c>
      <c r="N142" s="6" t="str">
        <f t="shared" si="8"/>
        <v>Silencioso</v>
      </c>
      <c r="R142" s="16"/>
      <c r="S142" s="56"/>
      <c r="V142" s="16"/>
    </row>
    <row r="143" spans="1:22" ht="15.75" x14ac:dyDescent="0.25">
      <c r="A143" s="8">
        <v>139</v>
      </c>
      <c r="B143" s="65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12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R143" s="16"/>
      <c r="S143" s="56"/>
      <c r="V143" s="16"/>
    </row>
    <row r="144" spans="1:22" ht="15.75" x14ac:dyDescent="0.25">
      <c r="A144" s="8">
        <v>140</v>
      </c>
      <c r="B144" s="65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0</v>
      </c>
      <c r="G144" s="6">
        <v>0</v>
      </c>
      <c r="H144" s="6">
        <v>0</v>
      </c>
      <c r="I144" s="6">
        <v>0</v>
      </c>
      <c r="J144" s="12">
        <f t="shared" si="6"/>
        <v>0</v>
      </c>
      <c r="K144" s="10">
        <v>15153</v>
      </c>
      <c r="L144" s="57" t="s">
        <v>1109</v>
      </c>
      <c r="M144" s="7">
        <f t="shared" si="7"/>
        <v>0</v>
      </c>
      <c r="N144" s="6" t="str">
        <f t="shared" si="8"/>
        <v>Silencioso</v>
      </c>
      <c r="R144" s="16"/>
      <c r="S144" s="56"/>
      <c r="V144" s="16"/>
    </row>
    <row r="145" spans="1:22" ht="15.75" x14ac:dyDescent="0.25">
      <c r="A145" s="8">
        <v>141</v>
      </c>
      <c r="B145" s="65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0</v>
      </c>
      <c r="G145" s="6">
        <v>0</v>
      </c>
      <c r="H145" s="6">
        <v>0</v>
      </c>
      <c r="I145" s="6">
        <v>0</v>
      </c>
      <c r="J145" s="12">
        <f t="shared" si="6"/>
        <v>0</v>
      </c>
      <c r="K145" s="10">
        <v>8601</v>
      </c>
      <c r="L145" s="57" t="s">
        <v>1109</v>
      </c>
      <c r="M145" s="7">
        <f t="shared" si="7"/>
        <v>0</v>
      </c>
      <c r="N145" s="6" t="str">
        <f t="shared" si="8"/>
        <v>Silencioso</v>
      </c>
      <c r="R145" s="16"/>
      <c r="S145" s="56"/>
      <c r="V145" s="16"/>
    </row>
    <row r="146" spans="1:22" ht="15.75" x14ac:dyDescent="0.25">
      <c r="A146" s="8">
        <v>142</v>
      </c>
      <c r="B146" s="65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12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R146" s="16"/>
      <c r="S146" s="56"/>
      <c r="V146" s="16"/>
    </row>
    <row r="147" spans="1:22" ht="15.75" x14ac:dyDescent="0.25">
      <c r="A147" s="8">
        <v>143</v>
      </c>
      <c r="B147" s="65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12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R147" s="16"/>
      <c r="S147" s="56"/>
      <c r="V147" s="16"/>
    </row>
    <row r="148" spans="1:22" ht="15.75" x14ac:dyDescent="0.25">
      <c r="A148" s="8">
        <v>144</v>
      </c>
      <c r="B148" s="65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12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R148" s="16"/>
      <c r="S148" s="56"/>
      <c r="V148" s="16"/>
    </row>
    <row r="149" spans="1:22" ht="15.75" x14ac:dyDescent="0.25">
      <c r="A149" s="8">
        <v>145</v>
      </c>
      <c r="B149" s="65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12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R149" s="16"/>
      <c r="S149" s="56"/>
      <c r="V149" s="16"/>
    </row>
    <row r="150" spans="1:22" ht="15.75" x14ac:dyDescent="0.25">
      <c r="A150" s="8">
        <v>146</v>
      </c>
      <c r="B150" s="65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12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R150" s="16"/>
      <c r="S150" s="56"/>
      <c r="V150" s="16"/>
    </row>
    <row r="151" spans="1:22" ht="15.75" x14ac:dyDescent="0.25">
      <c r="A151" s="8">
        <v>147</v>
      </c>
      <c r="B151" s="65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0</v>
      </c>
      <c r="G151" s="6">
        <v>0</v>
      </c>
      <c r="H151" s="6">
        <v>0</v>
      </c>
      <c r="I151" s="6">
        <v>0</v>
      </c>
      <c r="J151" s="12">
        <f t="shared" si="6"/>
        <v>0</v>
      </c>
      <c r="K151" s="10">
        <v>91503</v>
      </c>
      <c r="L151" s="57" t="s">
        <v>1111</v>
      </c>
      <c r="M151" s="7">
        <f t="shared" si="7"/>
        <v>0</v>
      </c>
      <c r="N151" s="6" t="str">
        <f t="shared" si="8"/>
        <v>Silencioso</v>
      </c>
      <c r="R151" s="16"/>
      <c r="S151" s="56"/>
      <c r="V151" s="16"/>
    </row>
    <row r="152" spans="1:22" ht="15.75" x14ac:dyDescent="0.25">
      <c r="A152" s="8">
        <v>148</v>
      </c>
      <c r="B152" s="65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12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R152" s="16"/>
      <c r="S152" s="56"/>
      <c r="V152" s="16"/>
    </row>
    <row r="153" spans="1:22" ht="15.75" x14ac:dyDescent="0.25">
      <c r="A153" s="8">
        <v>149</v>
      </c>
      <c r="B153" s="65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12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R153" s="16"/>
      <c r="S153" s="56"/>
      <c r="V153" s="16"/>
    </row>
    <row r="154" spans="1:22" ht="15.75" x14ac:dyDescent="0.25">
      <c r="A154" s="8">
        <v>150</v>
      </c>
      <c r="B154" s="65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9</v>
      </c>
      <c r="G154" s="6">
        <v>8</v>
      </c>
      <c r="H154" s="6">
        <v>4</v>
      </c>
      <c r="I154" s="6">
        <v>4</v>
      </c>
      <c r="J154" s="12">
        <f t="shared" si="6"/>
        <v>25</v>
      </c>
      <c r="K154" s="10">
        <v>19007</v>
      </c>
      <c r="L154" s="57" t="s">
        <v>1109</v>
      </c>
      <c r="M154" s="7">
        <f t="shared" si="7"/>
        <v>131.53048876729628</v>
      </c>
      <c r="N154" s="6" t="str">
        <f t="shared" si="8"/>
        <v>Média</v>
      </c>
      <c r="R154" s="16"/>
      <c r="S154" s="56"/>
      <c r="V154" s="16"/>
    </row>
    <row r="155" spans="1:22" ht="15.75" x14ac:dyDescent="0.25">
      <c r="A155" s="8">
        <v>151</v>
      </c>
      <c r="B155" s="65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12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R155" s="16"/>
      <c r="S155" s="56"/>
      <c r="V155" s="16"/>
    </row>
    <row r="156" spans="1:22" ht="15.75" x14ac:dyDescent="0.25">
      <c r="A156" s="8">
        <v>152</v>
      </c>
      <c r="B156" s="65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12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O156" s="72"/>
      <c r="P156" s="72"/>
      <c r="Q156" s="72"/>
      <c r="R156" s="16"/>
      <c r="S156" s="56"/>
      <c r="V156" s="16"/>
    </row>
    <row r="157" spans="1:22" ht="15.75" x14ac:dyDescent="0.25">
      <c r="A157" s="8">
        <v>153</v>
      </c>
      <c r="B157" s="65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12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O157" s="72"/>
      <c r="P157" s="72"/>
      <c r="Q157" s="72"/>
      <c r="R157" s="16"/>
      <c r="S157" s="56"/>
      <c r="V157" s="16"/>
    </row>
    <row r="158" spans="1:22" ht="15.75" x14ac:dyDescent="0.25">
      <c r="A158" s="8">
        <v>154</v>
      </c>
      <c r="B158" s="65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12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R158" s="16"/>
      <c r="S158" s="56"/>
      <c r="V158" s="16"/>
    </row>
    <row r="159" spans="1:22" ht="15.75" x14ac:dyDescent="0.25">
      <c r="A159" s="8">
        <v>155</v>
      </c>
      <c r="B159" s="65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0</v>
      </c>
      <c r="H159" s="6">
        <v>0</v>
      </c>
      <c r="I159" s="6">
        <v>0</v>
      </c>
      <c r="J159" s="12">
        <f t="shared" si="6"/>
        <v>0</v>
      </c>
      <c r="K159" s="10">
        <v>22257</v>
      </c>
      <c r="L159" s="57" t="s">
        <v>1109</v>
      </c>
      <c r="M159" s="7">
        <f t="shared" si="7"/>
        <v>0</v>
      </c>
      <c r="N159" s="6" t="str">
        <f t="shared" si="8"/>
        <v>Silencioso</v>
      </c>
      <c r="R159" s="16"/>
      <c r="S159" s="56"/>
      <c r="V159" s="16"/>
    </row>
    <row r="160" spans="1:22" ht="15.75" x14ac:dyDescent="0.25">
      <c r="A160" s="8">
        <v>156</v>
      </c>
      <c r="B160" s="65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0</v>
      </c>
      <c r="G160" s="6">
        <v>0</v>
      </c>
      <c r="H160" s="6">
        <v>0</v>
      </c>
      <c r="I160" s="6">
        <v>0</v>
      </c>
      <c r="J160" s="12">
        <f t="shared" si="6"/>
        <v>0</v>
      </c>
      <c r="K160" s="10">
        <v>30324</v>
      </c>
      <c r="L160" s="57" t="s">
        <v>1110</v>
      </c>
      <c r="M160" s="7">
        <f t="shared" si="7"/>
        <v>0</v>
      </c>
      <c r="N160" s="6" t="str">
        <f t="shared" si="8"/>
        <v>Silencioso</v>
      </c>
      <c r="R160" s="16"/>
      <c r="S160" s="56"/>
      <c r="V160" s="16"/>
    </row>
    <row r="161" spans="1:22" ht="15.75" x14ac:dyDescent="0.25">
      <c r="A161" s="8">
        <v>157</v>
      </c>
      <c r="B161" s="65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12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R161" s="16"/>
      <c r="S161" s="56"/>
      <c r="V161" s="16"/>
    </row>
    <row r="162" spans="1:22" ht="15.75" x14ac:dyDescent="0.25">
      <c r="A162" s="8">
        <v>158</v>
      </c>
      <c r="B162" s="65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12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R162" s="16"/>
      <c r="S162" s="56"/>
      <c r="V162" s="16"/>
    </row>
    <row r="163" spans="1:22" ht="15.75" x14ac:dyDescent="0.25">
      <c r="A163" s="8">
        <v>159</v>
      </c>
      <c r="B163" s="65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12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R163" s="16"/>
      <c r="S163" s="56"/>
      <c r="V163" s="16"/>
    </row>
    <row r="164" spans="1:22" ht="15.75" x14ac:dyDescent="0.25">
      <c r="A164" s="8">
        <v>160</v>
      </c>
      <c r="B164" s="65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12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R164" s="16"/>
      <c r="S164" s="56"/>
      <c r="V164" s="16"/>
    </row>
    <row r="165" spans="1:22" ht="15.75" x14ac:dyDescent="0.25">
      <c r="A165" s="8">
        <v>161</v>
      </c>
      <c r="B165" s="65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12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O165" s="72"/>
      <c r="P165" s="72"/>
      <c r="Q165" s="72"/>
      <c r="R165" s="16"/>
      <c r="S165" s="56"/>
      <c r="V165" s="16"/>
    </row>
    <row r="166" spans="1:22" ht="15.75" x14ac:dyDescent="0.25">
      <c r="A166" s="8">
        <v>162</v>
      </c>
      <c r="B166" s="65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12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R166" s="16"/>
      <c r="S166" s="56"/>
      <c r="V166" s="16"/>
    </row>
    <row r="167" spans="1:22" ht="15.75" x14ac:dyDescent="0.25">
      <c r="A167" s="8">
        <v>163</v>
      </c>
      <c r="B167" s="65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12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R167" s="16"/>
      <c r="S167" s="56"/>
      <c r="V167" s="16"/>
    </row>
    <row r="168" spans="1:22" ht="15.75" x14ac:dyDescent="0.25">
      <c r="A168" s="8">
        <v>164</v>
      </c>
      <c r="B168" s="65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12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R168" s="16"/>
      <c r="S168" s="56"/>
      <c r="V168" s="16"/>
    </row>
    <row r="169" spans="1:22" ht="15.75" x14ac:dyDescent="0.25">
      <c r="A169" s="8">
        <v>165</v>
      </c>
      <c r="B169" s="65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12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R169" s="16"/>
      <c r="S169" s="56"/>
      <c r="V169" s="16"/>
    </row>
    <row r="170" spans="1:22" ht="15.75" x14ac:dyDescent="0.25">
      <c r="A170" s="8">
        <v>166</v>
      </c>
      <c r="B170" s="65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1</v>
      </c>
      <c r="G170" s="6">
        <v>0</v>
      </c>
      <c r="H170" s="6">
        <v>0</v>
      </c>
      <c r="I170" s="6">
        <v>0</v>
      </c>
      <c r="J170" s="12">
        <f t="shared" si="6"/>
        <v>1</v>
      </c>
      <c r="K170" s="10">
        <v>74691</v>
      </c>
      <c r="L170" s="57" t="s">
        <v>1111</v>
      </c>
      <c r="M170" s="7">
        <f t="shared" si="7"/>
        <v>1.3388493928318004</v>
      </c>
      <c r="N170" s="6" t="str">
        <f t="shared" si="8"/>
        <v>Baixa</v>
      </c>
      <c r="R170" s="16"/>
      <c r="S170" s="56"/>
      <c r="V170" s="16"/>
    </row>
    <row r="171" spans="1:22" ht="15.75" x14ac:dyDescent="0.25">
      <c r="A171" s="8">
        <v>167</v>
      </c>
      <c r="B171" s="65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12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R171" s="16"/>
      <c r="S171" s="56"/>
      <c r="V171" s="16"/>
    </row>
    <row r="172" spans="1:22" ht="15.75" x14ac:dyDescent="0.25">
      <c r="A172" s="8">
        <v>168</v>
      </c>
      <c r="B172" s="65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12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R172" s="16"/>
      <c r="S172" s="56"/>
      <c r="V172" s="16"/>
    </row>
    <row r="173" spans="1:22" ht="15.75" x14ac:dyDescent="0.25">
      <c r="A173" s="8">
        <v>169</v>
      </c>
      <c r="B173" s="65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0</v>
      </c>
      <c r="I173" s="6">
        <v>0</v>
      </c>
      <c r="J173" s="12">
        <f t="shared" si="6"/>
        <v>0</v>
      </c>
      <c r="K173" s="10">
        <v>6366</v>
      </c>
      <c r="L173" s="57" t="s">
        <v>1109</v>
      </c>
      <c r="M173" s="7">
        <f t="shared" si="7"/>
        <v>0</v>
      </c>
      <c r="N173" s="6" t="str">
        <f t="shared" si="8"/>
        <v>Silencioso</v>
      </c>
      <c r="R173" s="16"/>
      <c r="S173" s="56"/>
      <c r="V173" s="16"/>
    </row>
    <row r="174" spans="1:22" ht="15.75" x14ac:dyDescent="0.25">
      <c r="A174" s="8">
        <v>170</v>
      </c>
      <c r="B174" s="65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12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V174" s="16"/>
    </row>
    <row r="175" spans="1:22" ht="15.75" x14ac:dyDescent="0.25">
      <c r="A175" s="8">
        <v>171</v>
      </c>
      <c r="B175" s="65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0</v>
      </c>
      <c r="G175" s="6">
        <v>0</v>
      </c>
      <c r="H175" s="6">
        <v>0</v>
      </c>
      <c r="I175" s="6">
        <v>0</v>
      </c>
      <c r="J175" s="12">
        <f t="shared" si="6"/>
        <v>0</v>
      </c>
      <c r="K175" s="10">
        <v>21703</v>
      </c>
      <c r="L175" s="57" t="s">
        <v>1109</v>
      </c>
      <c r="M175" s="7">
        <f t="shared" si="7"/>
        <v>0</v>
      </c>
      <c r="N175" s="6" t="str">
        <f t="shared" si="8"/>
        <v>Silencioso</v>
      </c>
      <c r="R175" s="16"/>
      <c r="S175" s="56"/>
      <c r="V175" s="16"/>
    </row>
    <row r="176" spans="1:22" ht="15.75" x14ac:dyDescent="0.25">
      <c r="A176" s="8">
        <v>172</v>
      </c>
      <c r="B176" s="65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12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V176" s="16"/>
    </row>
    <row r="177" spans="1:22" ht="15.75" x14ac:dyDescent="0.25">
      <c r="A177" s="8">
        <v>173</v>
      </c>
      <c r="B177" s="65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0</v>
      </c>
      <c r="G177" s="6">
        <v>0</v>
      </c>
      <c r="H177" s="6">
        <v>0</v>
      </c>
      <c r="I177" s="6">
        <v>0</v>
      </c>
      <c r="J177" s="12">
        <f t="shared" si="6"/>
        <v>0</v>
      </c>
      <c r="K177" s="10">
        <v>7017</v>
      </c>
      <c r="L177" s="57" t="s">
        <v>1109</v>
      </c>
      <c r="M177" s="7">
        <f t="shared" si="7"/>
        <v>0</v>
      </c>
      <c r="N177" s="6" t="str">
        <f t="shared" si="8"/>
        <v>Silencioso</v>
      </c>
      <c r="R177" s="16"/>
      <c r="S177" s="56"/>
      <c r="V177" s="16"/>
    </row>
    <row r="178" spans="1:22" ht="15.75" x14ac:dyDescent="0.25">
      <c r="A178" s="8">
        <v>174</v>
      </c>
      <c r="B178" s="65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0</v>
      </c>
      <c r="G178" s="6">
        <v>0</v>
      </c>
      <c r="H178" s="6">
        <v>0</v>
      </c>
      <c r="I178" s="6">
        <v>0</v>
      </c>
      <c r="J178" s="12">
        <f t="shared" si="6"/>
        <v>0</v>
      </c>
      <c r="K178" s="10">
        <v>10425</v>
      </c>
      <c r="L178" s="57" t="s">
        <v>1109</v>
      </c>
      <c r="M178" s="7">
        <f t="shared" si="7"/>
        <v>0</v>
      </c>
      <c r="N178" s="6" t="str">
        <f t="shared" si="8"/>
        <v>Silencioso</v>
      </c>
      <c r="R178" s="16"/>
      <c r="S178" s="56"/>
      <c r="V178" s="16"/>
    </row>
    <row r="179" spans="1:22" ht="15.75" x14ac:dyDescent="0.25">
      <c r="A179" s="8">
        <v>175</v>
      </c>
      <c r="B179" s="65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12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R179" s="16"/>
      <c r="S179" s="56"/>
      <c r="V179" s="16"/>
    </row>
    <row r="180" spans="1:22" ht="15.75" x14ac:dyDescent="0.25">
      <c r="A180" s="8">
        <v>176</v>
      </c>
      <c r="B180" s="65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12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R180" s="16"/>
      <c r="S180" s="56"/>
      <c r="V180" s="16"/>
    </row>
    <row r="181" spans="1:22" ht="15.75" x14ac:dyDescent="0.25">
      <c r="A181" s="8">
        <v>177</v>
      </c>
      <c r="B181" s="65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0</v>
      </c>
      <c r="G181" s="6">
        <v>0</v>
      </c>
      <c r="H181" s="6">
        <v>0</v>
      </c>
      <c r="I181" s="6">
        <v>0</v>
      </c>
      <c r="J181" s="12">
        <f t="shared" si="6"/>
        <v>0</v>
      </c>
      <c r="K181" s="10">
        <v>15368</v>
      </c>
      <c r="L181" s="57" t="s">
        <v>1109</v>
      </c>
      <c r="M181" s="7">
        <f t="shared" si="7"/>
        <v>0</v>
      </c>
      <c r="N181" s="6" t="str">
        <f t="shared" si="8"/>
        <v>Silencioso</v>
      </c>
      <c r="R181" s="16"/>
      <c r="S181" s="56"/>
      <c r="V181" s="16"/>
    </row>
    <row r="182" spans="1:22" ht="15.75" x14ac:dyDescent="0.25">
      <c r="A182" s="8">
        <v>178</v>
      </c>
      <c r="B182" s="65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12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V182" s="16"/>
    </row>
    <row r="183" spans="1:22" ht="15.75" x14ac:dyDescent="0.25">
      <c r="A183" s="8">
        <v>179</v>
      </c>
      <c r="B183" s="65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12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R183" s="16"/>
      <c r="S183" s="56"/>
      <c r="V183" s="16"/>
    </row>
    <row r="184" spans="1:22" ht="15.75" x14ac:dyDescent="0.25">
      <c r="A184" s="8">
        <v>180</v>
      </c>
      <c r="B184" s="65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12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R184" s="16"/>
      <c r="S184" s="56"/>
      <c r="V184" s="16"/>
    </row>
    <row r="185" spans="1:22" ht="15.75" x14ac:dyDescent="0.25">
      <c r="A185" s="8">
        <v>181</v>
      </c>
      <c r="B185" s="65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12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V185" s="16"/>
    </row>
    <row r="186" spans="1:22" ht="15.75" x14ac:dyDescent="0.25">
      <c r="A186" s="8">
        <v>182</v>
      </c>
      <c r="B186" s="65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12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R186" s="16"/>
      <c r="S186" s="56"/>
      <c r="V186" s="16"/>
    </row>
    <row r="187" spans="1:22" ht="15.75" x14ac:dyDescent="0.25">
      <c r="A187" s="8">
        <v>183</v>
      </c>
      <c r="B187" s="65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0</v>
      </c>
      <c r="I187" s="6">
        <v>0</v>
      </c>
      <c r="J187" s="12">
        <f t="shared" si="6"/>
        <v>0</v>
      </c>
      <c r="K187" s="10">
        <v>28366</v>
      </c>
      <c r="L187" s="57" t="s">
        <v>1110</v>
      </c>
      <c r="M187" s="7">
        <f t="shared" si="7"/>
        <v>0</v>
      </c>
      <c r="N187" s="6" t="str">
        <f t="shared" si="8"/>
        <v>Silencioso</v>
      </c>
      <c r="R187" s="16"/>
      <c r="S187" s="56"/>
      <c r="V187" s="16"/>
    </row>
    <row r="188" spans="1:22" ht="15.75" x14ac:dyDescent="0.25">
      <c r="A188" s="8">
        <v>184</v>
      </c>
      <c r="B188" s="65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12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R188" s="16"/>
      <c r="S188" s="56"/>
      <c r="V188" s="16"/>
    </row>
    <row r="189" spans="1:22" ht="15.75" x14ac:dyDescent="0.25">
      <c r="A189" s="8">
        <v>185</v>
      </c>
      <c r="B189" s="65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12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R189" s="16"/>
      <c r="S189" s="56"/>
      <c r="V189" s="16"/>
    </row>
    <row r="190" spans="1:22" ht="15.75" x14ac:dyDescent="0.25">
      <c r="A190" s="8">
        <v>186</v>
      </c>
      <c r="B190" s="65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12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R190" s="16"/>
      <c r="S190" s="56"/>
      <c r="V190" s="16"/>
    </row>
    <row r="191" spans="1:22" ht="15.75" x14ac:dyDescent="0.25">
      <c r="A191" s="8">
        <v>187</v>
      </c>
      <c r="B191" s="65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12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R191" s="16"/>
      <c r="S191" s="56"/>
      <c r="V191" s="16"/>
    </row>
    <row r="192" spans="1:22" ht="15.75" x14ac:dyDescent="0.25">
      <c r="A192" s="8">
        <v>188</v>
      </c>
      <c r="B192" s="65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12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R192" s="16"/>
      <c r="S192" s="56"/>
      <c r="V192" s="16"/>
    </row>
    <row r="193" spans="1:22" ht="15.75" x14ac:dyDescent="0.25">
      <c r="A193" s="8">
        <v>189</v>
      </c>
      <c r="B193" s="65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12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R193" s="16"/>
      <c r="S193" s="56"/>
      <c r="V193" s="16"/>
    </row>
    <row r="194" spans="1:22" ht="15.75" x14ac:dyDescent="0.25">
      <c r="A194" s="8">
        <v>190</v>
      </c>
      <c r="B194" s="65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0</v>
      </c>
      <c r="G194" s="6">
        <v>0</v>
      </c>
      <c r="H194" s="6">
        <v>0</v>
      </c>
      <c r="I194" s="6">
        <v>0</v>
      </c>
      <c r="J194" s="12">
        <f t="shared" si="6"/>
        <v>0</v>
      </c>
      <c r="K194" s="10">
        <v>27425</v>
      </c>
      <c r="L194" s="57" t="s">
        <v>1110</v>
      </c>
      <c r="M194" s="7">
        <f t="shared" si="7"/>
        <v>0</v>
      </c>
      <c r="N194" s="6" t="str">
        <f t="shared" si="8"/>
        <v>Silencioso</v>
      </c>
      <c r="R194" s="16"/>
      <c r="S194" s="56"/>
      <c r="V194" s="16"/>
    </row>
    <row r="195" spans="1:22" ht="15.75" x14ac:dyDescent="0.25">
      <c r="A195" s="8">
        <v>191</v>
      </c>
      <c r="B195" s="65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12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R195" s="16"/>
      <c r="S195" s="56"/>
      <c r="V195" s="16"/>
    </row>
    <row r="196" spans="1:22" ht="15.75" x14ac:dyDescent="0.25">
      <c r="A196" s="8">
        <v>192</v>
      </c>
      <c r="B196" s="65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12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R196" s="16"/>
      <c r="S196" s="56"/>
      <c r="V196" s="16"/>
    </row>
    <row r="197" spans="1:22" ht="15.75" x14ac:dyDescent="0.25">
      <c r="A197" s="8">
        <v>193</v>
      </c>
      <c r="B197" s="65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0</v>
      </c>
      <c r="G197" s="6">
        <v>0</v>
      </c>
      <c r="H197" s="6">
        <v>0</v>
      </c>
      <c r="I197" s="6">
        <v>0</v>
      </c>
      <c r="J197" s="12">
        <f t="shared" ref="J197:J260" si="9">F197+G197+H197+I197</f>
        <v>0</v>
      </c>
      <c r="K197" s="10">
        <v>17641</v>
      </c>
      <c r="L197" s="57" t="s">
        <v>1109</v>
      </c>
      <c r="M197" s="7">
        <f t="shared" ref="M197:M260" si="10">(J197/K197)*100000</f>
        <v>0</v>
      </c>
      <c r="N197" s="6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6"/>
      <c r="S197" s="56"/>
      <c r="V197" s="16"/>
    </row>
    <row r="198" spans="1:22" ht="15.75" x14ac:dyDescent="0.25">
      <c r="A198" s="8">
        <v>194</v>
      </c>
      <c r="B198" s="65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12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si="11"/>
        <v>Silencioso</v>
      </c>
      <c r="R198" s="16"/>
      <c r="S198" s="56"/>
      <c r="V198" s="16"/>
    </row>
    <row r="199" spans="1:22" ht="15.75" x14ac:dyDescent="0.25">
      <c r="A199" s="8">
        <v>195</v>
      </c>
      <c r="B199" s="65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12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R199" s="16"/>
      <c r="S199" s="56"/>
      <c r="V199" s="16"/>
    </row>
    <row r="200" spans="1:22" ht="15.75" x14ac:dyDescent="0.25">
      <c r="A200" s="8">
        <v>196</v>
      </c>
      <c r="B200" s="65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12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R200" s="16"/>
      <c r="S200" s="56"/>
      <c r="V200" s="16"/>
    </row>
    <row r="201" spans="1:22" ht="15.75" x14ac:dyDescent="0.25">
      <c r="A201" s="8">
        <v>197</v>
      </c>
      <c r="B201" s="65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12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V201" s="16"/>
    </row>
    <row r="202" spans="1:22" ht="15.75" x14ac:dyDescent="0.25">
      <c r="A202" s="8">
        <v>198</v>
      </c>
      <c r="B202" s="65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12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R202" s="16"/>
      <c r="S202" s="56"/>
      <c r="V202" s="16"/>
    </row>
    <row r="203" spans="1:22" ht="15.75" x14ac:dyDescent="0.25">
      <c r="A203" s="8">
        <v>199</v>
      </c>
      <c r="B203" s="65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12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R203" s="16"/>
      <c r="S203" s="56"/>
      <c r="V203" s="16"/>
    </row>
    <row r="204" spans="1:22" ht="15.75" x14ac:dyDescent="0.25">
      <c r="A204" s="8">
        <v>200</v>
      </c>
      <c r="B204" s="65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0</v>
      </c>
      <c r="G204" s="6">
        <v>0</v>
      </c>
      <c r="H204" s="6">
        <v>0</v>
      </c>
      <c r="I204" s="6">
        <v>0</v>
      </c>
      <c r="J204" s="12">
        <f t="shared" si="9"/>
        <v>0</v>
      </c>
      <c r="K204" s="10">
        <v>54196</v>
      </c>
      <c r="L204" s="57" t="s">
        <v>1110</v>
      </c>
      <c r="M204" s="7">
        <f t="shared" si="10"/>
        <v>0</v>
      </c>
      <c r="N204" s="6" t="str">
        <f t="shared" si="11"/>
        <v>Silencioso</v>
      </c>
      <c r="O204" s="72"/>
      <c r="P204" s="72"/>
      <c r="Q204" s="72"/>
      <c r="R204" s="16"/>
      <c r="S204" s="56"/>
      <c r="V204" s="16"/>
    </row>
    <row r="205" spans="1:22" ht="15.75" x14ac:dyDescent="0.25">
      <c r="A205" s="8">
        <v>201</v>
      </c>
      <c r="B205" s="65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12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R205" s="16"/>
      <c r="S205" s="56"/>
      <c r="V205" s="16"/>
    </row>
    <row r="206" spans="1:22" ht="15.75" x14ac:dyDescent="0.25">
      <c r="A206" s="8">
        <v>202</v>
      </c>
      <c r="B206" s="65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12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V206" s="16"/>
    </row>
    <row r="207" spans="1:22" ht="15.75" x14ac:dyDescent="0.25">
      <c r="A207" s="8">
        <v>203</v>
      </c>
      <c r="B207" s="65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12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R207" s="16"/>
      <c r="S207" s="56"/>
      <c r="V207" s="16"/>
    </row>
    <row r="208" spans="1:22" ht="15.75" x14ac:dyDescent="0.25">
      <c r="A208" s="8">
        <v>204</v>
      </c>
      <c r="B208" s="65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0</v>
      </c>
      <c r="G208" s="6">
        <v>0</v>
      </c>
      <c r="H208" s="6">
        <v>0</v>
      </c>
      <c r="I208" s="6">
        <v>0</v>
      </c>
      <c r="J208" s="12">
        <f t="shared" si="9"/>
        <v>0</v>
      </c>
      <c r="K208" s="10">
        <v>22892</v>
      </c>
      <c r="L208" s="57" t="s">
        <v>1109</v>
      </c>
      <c r="M208" s="7">
        <f t="shared" si="10"/>
        <v>0</v>
      </c>
      <c r="N208" s="6" t="str">
        <f t="shared" si="11"/>
        <v>Silencioso</v>
      </c>
      <c r="R208" s="16"/>
      <c r="S208" s="56"/>
      <c r="V208" s="16"/>
    </row>
    <row r="209" spans="1:22" ht="15.75" x14ac:dyDescent="0.25">
      <c r="A209" s="8">
        <v>205</v>
      </c>
      <c r="B209" s="65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12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R209" s="16"/>
      <c r="S209" s="56"/>
      <c r="V209" s="16"/>
    </row>
    <row r="210" spans="1:22" ht="15.75" x14ac:dyDescent="0.25">
      <c r="A210" s="8">
        <v>206</v>
      </c>
      <c r="B210" s="65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0</v>
      </c>
      <c r="G210" s="6">
        <v>0</v>
      </c>
      <c r="H210" s="6">
        <v>0</v>
      </c>
      <c r="I210" s="6">
        <v>0</v>
      </c>
      <c r="J210" s="12">
        <f t="shared" si="9"/>
        <v>0</v>
      </c>
      <c r="K210" s="10">
        <v>659070</v>
      </c>
      <c r="L210" s="57" t="s">
        <v>1113</v>
      </c>
      <c r="M210" s="7">
        <f t="shared" si="10"/>
        <v>0</v>
      </c>
      <c r="N210" s="6" t="str">
        <f t="shared" si="11"/>
        <v>Silencioso</v>
      </c>
      <c r="R210" s="16"/>
      <c r="S210" s="56"/>
      <c r="V210" s="16"/>
    </row>
    <row r="211" spans="1:22" ht="15.75" x14ac:dyDescent="0.25">
      <c r="A211" s="8">
        <v>207</v>
      </c>
      <c r="B211" s="65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12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R211" s="16"/>
      <c r="S211" s="56"/>
      <c r="V211" s="16"/>
    </row>
    <row r="212" spans="1:22" ht="15.75" x14ac:dyDescent="0.25">
      <c r="A212" s="8">
        <v>208</v>
      </c>
      <c r="B212" s="65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12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O212" s="72"/>
      <c r="P212" s="72"/>
      <c r="Q212" s="72"/>
      <c r="R212" s="16"/>
      <c r="S212" s="56"/>
      <c r="V212" s="16"/>
    </row>
    <row r="213" spans="1:22" ht="15.75" x14ac:dyDescent="0.25">
      <c r="A213" s="8">
        <v>209</v>
      </c>
      <c r="B213" s="65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12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V213" s="16"/>
    </row>
    <row r="214" spans="1:22" ht="15.75" x14ac:dyDescent="0.25">
      <c r="A214" s="8">
        <v>210</v>
      </c>
      <c r="B214" s="65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12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R214" s="16"/>
      <c r="S214" s="56"/>
      <c r="V214" s="16"/>
    </row>
    <row r="215" spans="1:22" ht="15.75" x14ac:dyDescent="0.25">
      <c r="A215" s="8">
        <v>211</v>
      </c>
      <c r="B215" s="65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12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O215" s="72"/>
      <c r="P215" s="72"/>
      <c r="Q215" s="72"/>
      <c r="R215" s="16"/>
      <c r="S215" s="56"/>
      <c r="V215" s="16"/>
    </row>
    <row r="216" spans="1:22" ht="15.75" x14ac:dyDescent="0.25">
      <c r="A216" s="8">
        <v>212</v>
      </c>
      <c r="B216" s="65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0</v>
      </c>
      <c r="H216" s="6">
        <v>0</v>
      </c>
      <c r="I216" s="6">
        <v>0</v>
      </c>
      <c r="J216" s="12">
        <f t="shared" si="9"/>
        <v>0</v>
      </c>
      <c r="K216" s="10">
        <v>10040</v>
      </c>
      <c r="L216" s="57" t="s">
        <v>1109</v>
      </c>
      <c r="M216" s="7">
        <f t="shared" si="10"/>
        <v>0</v>
      </c>
      <c r="N216" s="6" t="str">
        <f t="shared" si="11"/>
        <v>Silencioso</v>
      </c>
      <c r="R216" s="16"/>
      <c r="S216" s="56"/>
      <c r="V216" s="16"/>
    </row>
    <row r="217" spans="1:22" ht="15.75" x14ac:dyDescent="0.25">
      <c r="A217" s="8">
        <v>213</v>
      </c>
      <c r="B217" s="65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0</v>
      </c>
      <c r="G217" s="6">
        <v>0</v>
      </c>
      <c r="H217" s="6">
        <v>0</v>
      </c>
      <c r="I217" s="6">
        <v>0</v>
      </c>
      <c r="J217" s="12">
        <f t="shared" si="9"/>
        <v>0</v>
      </c>
      <c r="K217" s="10">
        <v>27982</v>
      </c>
      <c r="L217" s="57" t="s">
        <v>1110</v>
      </c>
      <c r="M217" s="7">
        <f t="shared" si="10"/>
        <v>0</v>
      </c>
      <c r="N217" s="6" t="str">
        <f t="shared" si="11"/>
        <v>Silencioso</v>
      </c>
      <c r="R217" s="16"/>
      <c r="S217" s="56"/>
      <c r="V217" s="16"/>
    </row>
    <row r="218" spans="1:22" ht="15.75" x14ac:dyDescent="0.25">
      <c r="A218" s="8">
        <v>214</v>
      </c>
      <c r="B218" s="65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7</v>
      </c>
      <c r="G218" s="6">
        <v>3</v>
      </c>
      <c r="H218" s="6">
        <v>9</v>
      </c>
      <c r="I218" s="6">
        <v>2</v>
      </c>
      <c r="J218" s="12">
        <f t="shared" si="9"/>
        <v>21</v>
      </c>
      <c r="K218" s="10">
        <v>109405</v>
      </c>
      <c r="L218" s="57" t="s">
        <v>1112</v>
      </c>
      <c r="M218" s="7">
        <f t="shared" si="10"/>
        <v>19.194735158356565</v>
      </c>
      <c r="N218" s="6" t="str">
        <f t="shared" si="11"/>
        <v>Baixa</v>
      </c>
      <c r="R218" s="16"/>
      <c r="S218" s="56"/>
      <c r="V218" s="16"/>
    </row>
    <row r="219" spans="1:22" ht="15.75" x14ac:dyDescent="0.25">
      <c r="A219" s="8">
        <v>215</v>
      </c>
      <c r="B219" s="65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12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R219" s="16"/>
      <c r="S219" s="56"/>
      <c r="V219" s="16"/>
    </row>
    <row r="220" spans="1:22" ht="15.75" x14ac:dyDescent="0.25">
      <c r="A220" s="8">
        <v>216</v>
      </c>
      <c r="B220" s="65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12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R220" s="16"/>
      <c r="S220" s="56"/>
      <c r="V220" s="16"/>
    </row>
    <row r="221" spans="1:22" ht="15.75" x14ac:dyDescent="0.25">
      <c r="A221" s="8">
        <v>217</v>
      </c>
      <c r="B221" s="65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12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R221" s="16"/>
      <c r="S221" s="56"/>
      <c r="V221" s="16"/>
    </row>
    <row r="222" spans="1:22" ht="15.75" x14ac:dyDescent="0.25">
      <c r="A222" s="8">
        <v>218</v>
      </c>
      <c r="B222" s="65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12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R222" s="16"/>
      <c r="S222" s="56"/>
      <c r="V222" s="16"/>
    </row>
    <row r="223" spans="1:22" ht="15.75" x14ac:dyDescent="0.25">
      <c r="A223" s="8">
        <v>219</v>
      </c>
      <c r="B223" s="65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12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R223" s="16"/>
      <c r="S223" s="56"/>
      <c r="V223" s="16"/>
    </row>
    <row r="224" spans="1:22" ht="15.75" x14ac:dyDescent="0.25">
      <c r="A224" s="8">
        <v>220</v>
      </c>
      <c r="B224" s="65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0</v>
      </c>
      <c r="I224" s="6">
        <v>0</v>
      </c>
      <c r="J224" s="12">
        <f t="shared" si="9"/>
        <v>0</v>
      </c>
      <c r="K224" s="10">
        <v>6290</v>
      </c>
      <c r="L224" s="57" t="s">
        <v>1109</v>
      </c>
      <c r="M224" s="7">
        <f t="shared" si="10"/>
        <v>0</v>
      </c>
      <c r="N224" s="6" t="str">
        <f t="shared" si="11"/>
        <v>Silencioso</v>
      </c>
      <c r="R224" s="16"/>
      <c r="S224" s="56"/>
      <c r="V224" s="16"/>
    </row>
    <row r="225" spans="1:22" ht="15.75" x14ac:dyDescent="0.25">
      <c r="A225" s="8">
        <v>221</v>
      </c>
      <c r="B225" s="65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12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V225" s="16"/>
    </row>
    <row r="226" spans="1:22" ht="15.75" x14ac:dyDescent="0.25">
      <c r="A226" s="8">
        <v>222</v>
      </c>
      <c r="B226" s="65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12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V226" s="16"/>
    </row>
    <row r="227" spans="1:22" ht="15.75" x14ac:dyDescent="0.25">
      <c r="A227" s="8">
        <v>223</v>
      </c>
      <c r="B227" s="65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0</v>
      </c>
      <c r="H227" s="6">
        <v>0</v>
      </c>
      <c r="I227" s="6">
        <v>0</v>
      </c>
      <c r="J227" s="12">
        <f t="shared" si="9"/>
        <v>0</v>
      </c>
      <c r="K227" s="10">
        <v>6646</v>
      </c>
      <c r="L227" s="57" t="s">
        <v>1109</v>
      </c>
      <c r="M227" s="7">
        <f t="shared" si="10"/>
        <v>0</v>
      </c>
      <c r="N227" s="6" t="str">
        <f t="shared" si="11"/>
        <v>Silencioso</v>
      </c>
      <c r="R227" s="16"/>
      <c r="S227" s="56"/>
      <c r="V227" s="16"/>
    </row>
    <row r="228" spans="1:22" ht="15.75" x14ac:dyDescent="0.25">
      <c r="A228" s="8">
        <v>224</v>
      </c>
      <c r="B228" s="65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12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V228" s="16"/>
    </row>
    <row r="229" spans="1:22" ht="15.75" x14ac:dyDescent="0.25">
      <c r="A229" s="8">
        <v>225</v>
      </c>
      <c r="B229" s="65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12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R229" s="16"/>
      <c r="S229" s="56"/>
      <c r="V229" s="16"/>
    </row>
    <row r="230" spans="1:22" ht="15.75" x14ac:dyDescent="0.25">
      <c r="A230" s="8">
        <v>226</v>
      </c>
      <c r="B230" s="65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12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R230" s="16"/>
      <c r="S230" s="56"/>
      <c r="V230" s="16"/>
    </row>
    <row r="231" spans="1:22" ht="15.75" x14ac:dyDescent="0.25">
      <c r="A231" s="8">
        <v>227</v>
      </c>
      <c r="B231" s="65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12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O231" s="72"/>
      <c r="P231" s="72"/>
      <c r="Q231" s="72"/>
      <c r="R231" s="16"/>
      <c r="S231" s="56"/>
      <c r="V231" s="16"/>
    </row>
    <row r="232" spans="1:22" ht="15.75" x14ac:dyDescent="0.25">
      <c r="A232" s="8">
        <v>228</v>
      </c>
      <c r="B232" s="65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12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R232" s="16"/>
      <c r="S232" s="56"/>
      <c r="V232" s="16"/>
    </row>
    <row r="233" spans="1:22" ht="15.75" x14ac:dyDescent="0.25">
      <c r="A233" s="8">
        <v>229</v>
      </c>
      <c r="B233" s="65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12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R233" s="16"/>
      <c r="S233" s="56"/>
      <c r="V233" s="16"/>
    </row>
    <row r="234" spans="1:22" ht="15.75" x14ac:dyDescent="0.25">
      <c r="A234" s="8">
        <v>230</v>
      </c>
      <c r="B234" s="65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12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R234" s="16"/>
      <c r="S234" s="56"/>
      <c r="V234" s="16"/>
    </row>
    <row r="235" spans="1:22" ht="15.75" x14ac:dyDescent="0.25">
      <c r="A235" s="8">
        <v>231</v>
      </c>
      <c r="B235" s="65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0</v>
      </c>
      <c r="H235" s="6">
        <v>0</v>
      </c>
      <c r="I235" s="6">
        <v>0</v>
      </c>
      <c r="J235" s="12">
        <f t="shared" si="9"/>
        <v>0</v>
      </c>
      <c r="K235" s="10">
        <v>4960</v>
      </c>
      <c r="L235" s="57" t="s">
        <v>1109</v>
      </c>
      <c r="M235" s="7">
        <f t="shared" si="10"/>
        <v>0</v>
      </c>
      <c r="N235" s="6" t="str">
        <f t="shared" si="11"/>
        <v>Silencioso</v>
      </c>
      <c r="O235" s="9"/>
      <c r="P235" s="9"/>
      <c r="Q235" s="9"/>
      <c r="R235" s="16"/>
      <c r="S235" s="56"/>
      <c r="V235" s="16"/>
    </row>
    <row r="236" spans="1:22" ht="15.75" x14ac:dyDescent="0.25">
      <c r="A236" s="8">
        <v>232</v>
      </c>
      <c r="B236" s="65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12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R236" s="16"/>
      <c r="S236" s="56"/>
      <c r="V236" s="16"/>
    </row>
    <row r="237" spans="1:22" ht="15.75" x14ac:dyDescent="0.25">
      <c r="A237" s="8">
        <v>233</v>
      </c>
      <c r="B237" s="65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0</v>
      </c>
      <c r="H237" s="6">
        <v>0</v>
      </c>
      <c r="I237" s="6">
        <v>0</v>
      </c>
      <c r="J237" s="12">
        <f t="shared" si="9"/>
        <v>0</v>
      </c>
      <c r="K237" s="10">
        <v>79625</v>
      </c>
      <c r="L237" s="57" t="s">
        <v>1111</v>
      </c>
      <c r="M237" s="7">
        <f t="shared" si="10"/>
        <v>0</v>
      </c>
      <c r="N237" s="6" t="str">
        <f t="shared" si="11"/>
        <v>Silencioso</v>
      </c>
      <c r="R237" s="16"/>
      <c r="S237" s="56"/>
      <c r="V237" s="16"/>
    </row>
    <row r="238" spans="1:22" ht="15.75" x14ac:dyDescent="0.25">
      <c r="A238" s="8">
        <v>234</v>
      </c>
      <c r="B238" s="65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12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R238" s="16"/>
      <c r="S238" s="56"/>
      <c r="V238" s="16"/>
    </row>
    <row r="239" spans="1:22" ht="15.75" x14ac:dyDescent="0.25">
      <c r="A239" s="8">
        <v>235</v>
      </c>
      <c r="B239" s="65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12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R239" s="16"/>
      <c r="S239" s="56"/>
      <c r="V239" s="16"/>
    </row>
    <row r="240" spans="1:22" ht="15.75" x14ac:dyDescent="0.25">
      <c r="A240" s="8">
        <v>236</v>
      </c>
      <c r="B240" s="65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12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O240" s="72"/>
      <c r="P240" s="72"/>
      <c r="Q240" s="72"/>
      <c r="R240" s="16"/>
      <c r="S240" s="56"/>
      <c r="V240" s="16"/>
    </row>
    <row r="241" spans="1:22" ht="15.75" x14ac:dyDescent="0.25">
      <c r="A241" s="8">
        <v>237</v>
      </c>
      <c r="B241" s="65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0</v>
      </c>
      <c r="H241" s="6">
        <v>0</v>
      </c>
      <c r="I241" s="6">
        <v>0</v>
      </c>
      <c r="J241" s="12">
        <f t="shared" si="9"/>
        <v>0</v>
      </c>
      <c r="K241" s="10">
        <v>10291</v>
      </c>
      <c r="L241" s="57" t="s">
        <v>1109</v>
      </c>
      <c r="M241" s="7">
        <f t="shared" si="10"/>
        <v>0</v>
      </c>
      <c r="N241" s="6" t="str">
        <f t="shared" si="11"/>
        <v>Silencioso</v>
      </c>
      <c r="O241" s="9"/>
      <c r="P241" s="9"/>
      <c r="Q241" s="9"/>
      <c r="R241" s="16"/>
      <c r="S241" s="56"/>
      <c r="V241" s="16"/>
    </row>
    <row r="242" spans="1:22" ht="15.75" x14ac:dyDescent="0.25">
      <c r="A242" s="8">
        <v>238</v>
      </c>
      <c r="B242" s="65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12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R242" s="16"/>
      <c r="S242" s="56"/>
      <c r="V242" s="16"/>
    </row>
    <row r="243" spans="1:22" ht="15.75" x14ac:dyDescent="0.25">
      <c r="A243" s="8">
        <v>239</v>
      </c>
      <c r="B243" s="65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12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R243" s="16"/>
      <c r="S243" s="56"/>
      <c r="V243" s="16"/>
    </row>
    <row r="244" spans="1:22" ht="15.75" x14ac:dyDescent="0.25">
      <c r="A244" s="8">
        <v>240</v>
      </c>
      <c r="B244" s="65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12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R244" s="16"/>
      <c r="S244" s="56"/>
      <c r="V244" s="16"/>
    </row>
    <row r="245" spans="1:22" ht="15.75" x14ac:dyDescent="0.25">
      <c r="A245" s="8">
        <v>241</v>
      </c>
      <c r="B245" s="65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1</v>
      </c>
      <c r="I245" s="6">
        <v>0</v>
      </c>
      <c r="J245" s="12">
        <f t="shared" si="9"/>
        <v>1</v>
      </c>
      <c r="K245" s="10">
        <v>47617</v>
      </c>
      <c r="L245" s="57" t="s">
        <v>1110</v>
      </c>
      <c r="M245" s="7">
        <f t="shared" si="10"/>
        <v>2.1000903038830669</v>
      </c>
      <c r="N245" s="6" t="str">
        <f t="shared" si="11"/>
        <v>Baixa</v>
      </c>
      <c r="R245" s="16"/>
      <c r="S245" s="56"/>
      <c r="V245" s="16"/>
    </row>
    <row r="246" spans="1:22" ht="15.75" x14ac:dyDescent="0.25">
      <c r="A246" s="8">
        <v>242</v>
      </c>
      <c r="B246" s="65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12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R246" s="16"/>
      <c r="S246" s="56"/>
      <c r="V246" s="16"/>
    </row>
    <row r="247" spans="1:22" ht="15.75" x14ac:dyDescent="0.25">
      <c r="A247" s="8">
        <v>243</v>
      </c>
      <c r="B247" s="65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12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R247" s="16"/>
      <c r="S247" s="56"/>
      <c r="V247" s="16"/>
    </row>
    <row r="248" spans="1:22" ht="15.75" x14ac:dyDescent="0.25">
      <c r="A248" s="8">
        <v>244</v>
      </c>
      <c r="B248" s="65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12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R248" s="16"/>
      <c r="S248" s="56"/>
      <c r="V248" s="16"/>
    </row>
    <row r="249" spans="1:22" ht="15.75" x14ac:dyDescent="0.25">
      <c r="A249" s="8">
        <v>245</v>
      </c>
      <c r="B249" s="65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12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R249" s="16"/>
      <c r="S249" s="56"/>
      <c r="V249" s="16"/>
    </row>
    <row r="250" spans="1:22" ht="15.75" x14ac:dyDescent="0.25">
      <c r="A250" s="8">
        <v>246</v>
      </c>
      <c r="B250" s="65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0</v>
      </c>
      <c r="G250" s="6">
        <v>0</v>
      </c>
      <c r="H250" s="6">
        <v>0</v>
      </c>
      <c r="I250" s="6">
        <v>0</v>
      </c>
      <c r="J250" s="12">
        <f t="shared" si="9"/>
        <v>0</v>
      </c>
      <c r="K250" s="10">
        <v>4984</v>
      </c>
      <c r="L250" s="57" t="s">
        <v>1109</v>
      </c>
      <c r="M250" s="7">
        <f t="shared" si="10"/>
        <v>0</v>
      </c>
      <c r="N250" s="6" t="str">
        <f t="shared" si="11"/>
        <v>Silencioso</v>
      </c>
      <c r="R250" s="16"/>
      <c r="S250" s="56"/>
      <c r="V250" s="16"/>
    </row>
    <row r="251" spans="1:22" ht="15.75" x14ac:dyDescent="0.25">
      <c r="A251" s="8">
        <v>247</v>
      </c>
      <c r="B251" s="65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0</v>
      </c>
      <c r="H251" s="6">
        <v>0</v>
      </c>
      <c r="I251" s="6">
        <v>0</v>
      </c>
      <c r="J251" s="12">
        <f t="shared" si="9"/>
        <v>0</v>
      </c>
      <c r="K251" s="10">
        <v>7527</v>
      </c>
      <c r="L251" s="57" t="s">
        <v>1109</v>
      </c>
      <c r="M251" s="7">
        <f t="shared" si="10"/>
        <v>0</v>
      </c>
      <c r="N251" s="6" t="str">
        <f t="shared" si="11"/>
        <v>Silencioso</v>
      </c>
      <c r="R251" s="16"/>
      <c r="S251" s="56"/>
      <c r="V251" s="16"/>
    </row>
    <row r="252" spans="1:22" ht="15.75" x14ac:dyDescent="0.25">
      <c r="A252" s="8">
        <v>248</v>
      </c>
      <c r="B252" s="65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0</v>
      </c>
      <c r="G252" s="6">
        <v>0</v>
      </c>
      <c r="H252" s="6">
        <v>0</v>
      </c>
      <c r="I252" s="6">
        <v>0</v>
      </c>
      <c r="J252" s="12">
        <f t="shared" si="9"/>
        <v>0</v>
      </c>
      <c r="K252" s="10">
        <v>235977</v>
      </c>
      <c r="L252" s="57" t="s">
        <v>1112</v>
      </c>
      <c r="M252" s="7">
        <f t="shared" si="10"/>
        <v>0</v>
      </c>
      <c r="N252" s="6" t="str">
        <f t="shared" si="11"/>
        <v>Silencioso</v>
      </c>
      <c r="O252" s="72"/>
      <c r="P252" s="72"/>
      <c r="Q252" s="72"/>
      <c r="R252" s="16"/>
      <c r="S252" s="56"/>
      <c r="V252" s="16"/>
    </row>
    <row r="253" spans="1:22" ht="15.75" x14ac:dyDescent="0.25">
      <c r="A253" s="8">
        <v>249</v>
      </c>
      <c r="B253" s="65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12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R253" s="16"/>
      <c r="S253" s="56"/>
      <c r="V253" s="16"/>
    </row>
    <row r="254" spans="1:22" ht="15.75" x14ac:dyDescent="0.25">
      <c r="A254" s="8">
        <v>250</v>
      </c>
      <c r="B254" s="65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12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O254" s="72"/>
      <c r="P254" s="72"/>
      <c r="Q254" s="72"/>
      <c r="R254" s="16"/>
      <c r="S254" s="56"/>
      <c r="V254" s="16"/>
    </row>
    <row r="255" spans="1:22" ht="15.75" x14ac:dyDescent="0.25">
      <c r="A255" s="8">
        <v>251</v>
      </c>
      <c r="B255" s="65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12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R255" s="16"/>
      <c r="S255" s="56"/>
      <c r="V255" s="16"/>
    </row>
    <row r="256" spans="1:22" ht="15.75" x14ac:dyDescent="0.25">
      <c r="A256" s="8">
        <v>252</v>
      </c>
      <c r="B256" s="65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0</v>
      </c>
      <c r="G256" s="6">
        <v>0</v>
      </c>
      <c r="H256" s="6">
        <v>0</v>
      </c>
      <c r="I256" s="6">
        <v>0</v>
      </c>
      <c r="J256" s="12">
        <f t="shared" si="9"/>
        <v>0</v>
      </c>
      <c r="K256" s="10">
        <v>3699</v>
      </c>
      <c r="L256" s="57" t="s">
        <v>1109</v>
      </c>
      <c r="M256" s="7">
        <f t="shared" si="10"/>
        <v>0</v>
      </c>
      <c r="N256" s="6" t="str">
        <f t="shared" si="11"/>
        <v>Silencioso</v>
      </c>
      <c r="R256" s="16"/>
      <c r="S256" s="56"/>
      <c r="V256" s="16"/>
    </row>
    <row r="257" spans="1:22" ht="15.75" x14ac:dyDescent="0.25">
      <c r="A257" s="8">
        <v>253</v>
      </c>
      <c r="B257" s="65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12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R257" s="16"/>
      <c r="S257" s="56"/>
      <c r="V257" s="16"/>
    </row>
    <row r="258" spans="1:22" ht="15.75" x14ac:dyDescent="0.25">
      <c r="A258" s="8">
        <v>254</v>
      </c>
      <c r="B258" s="65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12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R258" s="16"/>
      <c r="S258" s="56"/>
      <c r="V258" s="16"/>
    </row>
    <row r="259" spans="1:22" ht="15.75" x14ac:dyDescent="0.25">
      <c r="A259" s="8">
        <v>255</v>
      </c>
      <c r="B259" s="65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12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R259" s="16"/>
      <c r="S259" s="56"/>
      <c r="V259" s="16"/>
    </row>
    <row r="260" spans="1:22" ht="15.75" x14ac:dyDescent="0.25">
      <c r="A260" s="8">
        <v>256</v>
      </c>
      <c r="B260" s="65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12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R260" s="16"/>
      <c r="S260" s="56"/>
      <c r="V260" s="16"/>
    </row>
    <row r="261" spans="1:22" ht="15.75" x14ac:dyDescent="0.25">
      <c r="A261" s="8">
        <v>257</v>
      </c>
      <c r="B261" s="65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0</v>
      </c>
      <c r="J261" s="12">
        <f t="shared" ref="J261:J324" si="12">F261+G261+H261+I261</f>
        <v>0</v>
      </c>
      <c r="K261" s="10">
        <v>6523</v>
      </c>
      <c r="L261" s="57" t="s">
        <v>1109</v>
      </c>
      <c r="M261" s="7">
        <f t="shared" ref="M261:M324" si="13">(J261/K261)*100000</f>
        <v>0</v>
      </c>
      <c r="N261" s="6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2"/>
      <c r="P261" s="72"/>
      <c r="Q261" s="72"/>
      <c r="R261" s="16"/>
      <c r="S261" s="56"/>
      <c r="V261" s="16"/>
    </row>
    <row r="262" spans="1:22" ht="15.75" x14ac:dyDescent="0.25">
      <c r="A262" s="8">
        <v>258</v>
      </c>
      <c r="B262" s="65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12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si="14"/>
        <v>Silencioso</v>
      </c>
      <c r="R262" s="16"/>
      <c r="S262" s="56"/>
      <c r="V262" s="16"/>
    </row>
    <row r="263" spans="1:22" ht="15.75" x14ac:dyDescent="0.25">
      <c r="A263" s="8">
        <v>259</v>
      </c>
      <c r="B263" s="65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12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R263" s="16"/>
      <c r="S263" s="56"/>
      <c r="V263" s="16"/>
    </row>
    <row r="264" spans="1:22" ht="15.75" x14ac:dyDescent="0.25">
      <c r="A264" s="8">
        <v>260</v>
      </c>
      <c r="B264" s="65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0</v>
      </c>
      <c r="H264" s="6">
        <v>0</v>
      </c>
      <c r="I264" s="6">
        <v>0</v>
      </c>
      <c r="J264" s="12">
        <f t="shared" si="12"/>
        <v>0</v>
      </c>
      <c r="K264" s="10">
        <v>13541</v>
      </c>
      <c r="L264" s="57" t="s">
        <v>1109</v>
      </c>
      <c r="M264" s="7">
        <f t="shared" si="13"/>
        <v>0</v>
      </c>
      <c r="N264" s="6" t="str">
        <f t="shared" si="14"/>
        <v>Silencioso</v>
      </c>
      <c r="R264" s="16"/>
      <c r="S264" s="56"/>
      <c r="V264" s="16"/>
    </row>
    <row r="265" spans="1:22" ht="15.75" x14ac:dyDescent="0.25">
      <c r="A265" s="8">
        <v>261</v>
      </c>
      <c r="B265" s="65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12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R265" s="16"/>
      <c r="S265" s="56"/>
      <c r="V265" s="16"/>
    </row>
    <row r="266" spans="1:22" ht="15.75" x14ac:dyDescent="0.25">
      <c r="A266" s="8">
        <v>262</v>
      </c>
      <c r="B266" s="65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12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V266" s="16"/>
    </row>
    <row r="267" spans="1:22" ht="15.75" x14ac:dyDescent="0.25">
      <c r="A267" s="8">
        <v>263</v>
      </c>
      <c r="B267" s="65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12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V267" s="16"/>
    </row>
    <row r="268" spans="1:22" ht="15.75" x14ac:dyDescent="0.25">
      <c r="A268" s="8">
        <v>264</v>
      </c>
      <c r="B268" s="65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12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R268" s="16"/>
      <c r="S268" s="56"/>
      <c r="V268" s="16"/>
    </row>
    <row r="269" spans="1:22" ht="15.75" x14ac:dyDescent="0.25">
      <c r="A269" s="8">
        <v>265</v>
      </c>
      <c r="B269" s="65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12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R269" s="16"/>
      <c r="S269" s="56"/>
      <c r="V269" s="16"/>
    </row>
    <row r="270" spans="1:22" ht="15.75" x14ac:dyDescent="0.25">
      <c r="A270" s="8">
        <v>266</v>
      </c>
      <c r="B270" s="65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0</v>
      </c>
      <c r="G270" s="6">
        <v>0</v>
      </c>
      <c r="H270" s="6">
        <v>1</v>
      </c>
      <c r="I270" s="6">
        <v>0</v>
      </c>
      <c r="J270" s="12">
        <f t="shared" si="12"/>
        <v>1</v>
      </c>
      <c r="K270" s="10">
        <v>11064</v>
      </c>
      <c r="L270" s="57" t="s">
        <v>1109</v>
      </c>
      <c r="M270" s="7">
        <f t="shared" si="13"/>
        <v>9.038322487346349</v>
      </c>
      <c r="N270" s="6" t="str">
        <f t="shared" si="14"/>
        <v>Baixa</v>
      </c>
      <c r="R270" s="16"/>
      <c r="S270" s="56"/>
      <c r="V270" s="16"/>
    </row>
    <row r="271" spans="1:22" ht="15.75" x14ac:dyDescent="0.25">
      <c r="A271" s="8">
        <v>267</v>
      </c>
      <c r="B271" s="65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12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R271" s="16"/>
      <c r="S271" s="56"/>
      <c r="V271" s="16"/>
    </row>
    <row r="272" spans="1:22" ht="15.75" x14ac:dyDescent="0.25">
      <c r="A272" s="8">
        <v>268</v>
      </c>
      <c r="B272" s="65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12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R272" s="16"/>
      <c r="S272" s="56"/>
      <c r="V272" s="16"/>
    </row>
    <row r="273" spans="1:22" ht="15.75" x14ac:dyDescent="0.25">
      <c r="A273" s="8">
        <v>269</v>
      </c>
      <c r="B273" s="65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12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R273" s="16"/>
      <c r="S273" s="56"/>
      <c r="V273" s="16"/>
    </row>
    <row r="274" spans="1:22" ht="15.75" x14ac:dyDescent="0.25">
      <c r="A274" s="8">
        <v>270</v>
      </c>
      <c r="B274" s="65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12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R274" s="16"/>
      <c r="S274" s="56"/>
      <c r="V274" s="16"/>
    </row>
    <row r="275" spans="1:22" ht="15.75" x14ac:dyDescent="0.25">
      <c r="A275" s="8">
        <v>271</v>
      </c>
      <c r="B275" s="65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0</v>
      </c>
      <c r="G275" s="6">
        <v>0</v>
      </c>
      <c r="H275" s="6">
        <v>0</v>
      </c>
      <c r="I275" s="6">
        <v>0</v>
      </c>
      <c r="J275" s="12">
        <f t="shared" si="12"/>
        <v>0</v>
      </c>
      <c r="K275" s="10">
        <v>70200</v>
      </c>
      <c r="L275" s="57" t="s">
        <v>1111</v>
      </c>
      <c r="M275" s="7">
        <f t="shared" si="13"/>
        <v>0</v>
      </c>
      <c r="N275" s="6" t="str">
        <f t="shared" si="14"/>
        <v>Silencioso</v>
      </c>
      <c r="R275" s="16"/>
      <c r="S275" s="56"/>
      <c r="V275" s="16"/>
    </row>
    <row r="276" spans="1:22" ht="15.75" x14ac:dyDescent="0.25">
      <c r="A276" s="8">
        <v>272</v>
      </c>
      <c r="B276" s="65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12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R276" s="16"/>
      <c r="S276" s="56"/>
      <c r="V276" s="16"/>
    </row>
    <row r="277" spans="1:22" ht="15.75" x14ac:dyDescent="0.25">
      <c r="A277" s="8">
        <v>273</v>
      </c>
      <c r="B277" s="65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0</v>
      </c>
      <c r="H277" s="6">
        <v>0</v>
      </c>
      <c r="I277" s="6">
        <v>0</v>
      </c>
      <c r="J277" s="12">
        <f t="shared" si="12"/>
        <v>0</v>
      </c>
      <c r="K277" s="10">
        <v>31624</v>
      </c>
      <c r="L277" s="57" t="s">
        <v>1110</v>
      </c>
      <c r="M277" s="7">
        <f t="shared" si="13"/>
        <v>0</v>
      </c>
      <c r="N277" s="6" t="str">
        <f t="shared" si="14"/>
        <v>Silencioso</v>
      </c>
      <c r="R277" s="16"/>
      <c r="S277" s="56"/>
      <c r="V277" s="16"/>
    </row>
    <row r="278" spans="1:22" ht="15.75" x14ac:dyDescent="0.25">
      <c r="A278" s="8">
        <v>274</v>
      </c>
      <c r="B278" s="65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12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R278" s="16"/>
      <c r="S278" s="56"/>
      <c r="V278" s="16"/>
    </row>
    <row r="279" spans="1:22" ht="15.75" x14ac:dyDescent="0.25">
      <c r="A279" s="8">
        <v>275</v>
      </c>
      <c r="B279" s="65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12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R279" s="16"/>
      <c r="S279" s="56"/>
      <c r="V279" s="16"/>
    </row>
    <row r="280" spans="1:22" ht="15.75" x14ac:dyDescent="0.25">
      <c r="A280" s="8">
        <v>276</v>
      </c>
      <c r="B280" s="65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12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R280" s="16"/>
      <c r="S280" s="56"/>
      <c r="V280" s="16"/>
    </row>
    <row r="281" spans="1:22" ht="15.75" x14ac:dyDescent="0.25">
      <c r="A281" s="8">
        <v>277</v>
      </c>
      <c r="B281" s="65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12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R281" s="16"/>
      <c r="S281" s="56"/>
      <c r="V281" s="16"/>
    </row>
    <row r="282" spans="1:22" ht="15.75" x14ac:dyDescent="0.25">
      <c r="A282" s="8">
        <v>278</v>
      </c>
      <c r="B282" s="65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12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V282" s="16"/>
    </row>
    <row r="283" spans="1:22" ht="15.75" x14ac:dyDescent="0.25">
      <c r="A283" s="8">
        <v>279</v>
      </c>
      <c r="B283" s="65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12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R283" s="16"/>
      <c r="S283" s="56"/>
      <c r="V283" s="16"/>
    </row>
    <row r="284" spans="1:22" ht="15.75" x14ac:dyDescent="0.25">
      <c r="A284" s="8">
        <v>280</v>
      </c>
      <c r="B284" s="65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12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R284" s="16"/>
      <c r="S284" s="56"/>
      <c r="V284" s="16"/>
    </row>
    <row r="285" spans="1:22" ht="15.75" x14ac:dyDescent="0.25">
      <c r="A285" s="8">
        <v>281</v>
      </c>
      <c r="B285" s="65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12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R285" s="16"/>
      <c r="S285" s="56"/>
      <c r="V285" s="16"/>
    </row>
    <row r="286" spans="1:22" ht="15.75" x14ac:dyDescent="0.25">
      <c r="A286" s="8">
        <v>282</v>
      </c>
      <c r="B286" s="65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12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R286" s="16"/>
      <c r="S286" s="56"/>
      <c r="V286" s="16"/>
    </row>
    <row r="287" spans="1:22" ht="15.75" x14ac:dyDescent="0.25">
      <c r="A287" s="8">
        <v>283</v>
      </c>
      <c r="B287" s="65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12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R287" s="16"/>
      <c r="S287" s="56"/>
      <c r="V287" s="16"/>
    </row>
    <row r="288" spans="1:22" ht="15.75" x14ac:dyDescent="0.25">
      <c r="A288" s="8">
        <v>284</v>
      </c>
      <c r="B288" s="65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12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R288" s="16"/>
      <c r="S288" s="56"/>
      <c r="V288" s="16"/>
    </row>
    <row r="289" spans="1:22" ht="15.75" x14ac:dyDescent="0.25">
      <c r="A289" s="8">
        <v>285</v>
      </c>
      <c r="B289" s="65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12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R289" s="16"/>
      <c r="S289" s="56"/>
      <c r="V289" s="16"/>
    </row>
    <row r="290" spans="1:22" ht="15.75" x14ac:dyDescent="0.25">
      <c r="A290" s="8">
        <v>286</v>
      </c>
      <c r="B290" s="65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0</v>
      </c>
      <c r="H290" s="6">
        <v>0</v>
      </c>
      <c r="I290" s="6">
        <v>0</v>
      </c>
      <c r="J290" s="12">
        <f t="shared" si="12"/>
        <v>0</v>
      </c>
      <c r="K290" s="10">
        <v>15235</v>
      </c>
      <c r="L290" s="57" t="s">
        <v>1109</v>
      </c>
      <c r="M290" s="7">
        <f t="shared" si="13"/>
        <v>0</v>
      </c>
      <c r="N290" s="6" t="str">
        <f t="shared" si="14"/>
        <v>Silencioso</v>
      </c>
      <c r="O290" s="9"/>
      <c r="P290" s="9"/>
      <c r="Q290" s="9"/>
      <c r="R290" s="16"/>
      <c r="S290" s="56"/>
      <c r="V290" s="16"/>
    </row>
    <row r="291" spans="1:22" ht="15.75" x14ac:dyDescent="0.25">
      <c r="A291" s="8">
        <v>287</v>
      </c>
      <c r="B291" s="65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12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R291" s="16"/>
      <c r="S291" s="56"/>
      <c r="V291" s="16"/>
    </row>
    <row r="292" spans="1:22" ht="15.75" x14ac:dyDescent="0.25">
      <c r="A292" s="8">
        <v>288</v>
      </c>
      <c r="B292" s="65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12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O292" s="72"/>
      <c r="P292" s="72"/>
      <c r="Q292" s="72"/>
      <c r="R292" s="16"/>
      <c r="S292" s="56"/>
      <c r="V292" s="16"/>
    </row>
    <row r="293" spans="1:22" ht="15.75" x14ac:dyDescent="0.25">
      <c r="A293" s="8">
        <v>289</v>
      </c>
      <c r="B293" s="65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12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O293" s="72"/>
      <c r="P293" s="72"/>
      <c r="Q293" s="72"/>
      <c r="R293" s="16"/>
      <c r="S293" s="56"/>
      <c r="V293" s="16"/>
    </row>
    <row r="294" spans="1:22" ht="15.75" x14ac:dyDescent="0.25">
      <c r="A294" s="8">
        <v>290</v>
      </c>
      <c r="B294" s="65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12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R294" s="16"/>
      <c r="S294" s="56"/>
      <c r="V294" s="16"/>
    </row>
    <row r="295" spans="1:22" ht="15.75" x14ac:dyDescent="0.25">
      <c r="A295" s="8">
        <v>291</v>
      </c>
      <c r="B295" s="65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0</v>
      </c>
      <c r="G295" s="6">
        <v>0</v>
      </c>
      <c r="H295" s="6">
        <v>0</v>
      </c>
      <c r="I295" s="6">
        <v>0</v>
      </c>
      <c r="J295" s="12">
        <f t="shared" si="12"/>
        <v>0</v>
      </c>
      <c r="K295" s="10">
        <v>67540</v>
      </c>
      <c r="L295" s="57" t="s">
        <v>1110</v>
      </c>
      <c r="M295" s="7">
        <f t="shared" si="13"/>
        <v>0</v>
      </c>
      <c r="N295" s="6" t="str">
        <f t="shared" si="14"/>
        <v>Silencioso</v>
      </c>
      <c r="R295" s="16"/>
      <c r="S295" s="56"/>
      <c r="V295" s="16"/>
    </row>
    <row r="296" spans="1:22" ht="15.75" x14ac:dyDescent="0.25">
      <c r="A296" s="8">
        <v>292</v>
      </c>
      <c r="B296" s="65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12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R296" s="16"/>
      <c r="S296" s="56"/>
      <c r="V296" s="16"/>
    </row>
    <row r="297" spans="1:22" ht="15.75" x14ac:dyDescent="0.25">
      <c r="A297" s="8">
        <v>293</v>
      </c>
      <c r="B297" s="65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12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R297" s="16"/>
      <c r="S297" s="56"/>
      <c r="V297" s="16"/>
    </row>
    <row r="298" spans="1:22" ht="15.75" x14ac:dyDescent="0.25">
      <c r="A298" s="8">
        <v>294</v>
      </c>
      <c r="B298" s="65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12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R298" s="16"/>
      <c r="S298" s="56"/>
      <c r="V298" s="16"/>
    </row>
    <row r="299" spans="1:22" ht="15.75" x14ac:dyDescent="0.25">
      <c r="A299" s="8">
        <v>295</v>
      </c>
      <c r="B299" s="65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12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R299" s="16"/>
      <c r="S299" s="56"/>
      <c r="V299" s="16"/>
    </row>
    <row r="300" spans="1:22" ht="15.75" x14ac:dyDescent="0.25">
      <c r="A300" s="8">
        <v>296</v>
      </c>
      <c r="B300" s="65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12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R300" s="16"/>
      <c r="S300" s="56"/>
      <c r="V300" s="16"/>
    </row>
    <row r="301" spans="1:22" ht="15.75" x14ac:dyDescent="0.25">
      <c r="A301" s="8">
        <v>297</v>
      </c>
      <c r="B301" s="65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12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R301" s="16"/>
      <c r="S301" s="56"/>
      <c r="V301" s="16"/>
    </row>
    <row r="302" spans="1:22" ht="15.75" x14ac:dyDescent="0.25">
      <c r="A302" s="8">
        <v>298</v>
      </c>
      <c r="B302" s="65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12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V302" s="16"/>
    </row>
    <row r="303" spans="1:22" ht="15.75" x14ac:dyDescent="0.25">
      <c r="A303" s="8">
        <v>299</v>
      </c>
      <c r="B303" s="65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12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R303" s="16"/>
      <c r="S303" s="56"/>
      <c r="V303" s="16"/>
    </row>
    <row r="304" spans="1:22" ht="15.75" x14ac:dyDescent="0.25">
      <c r="A304" s="8">
        <v>300</v>
      </c>
      <c r="B304" s="65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12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R304" s="16"/>
      <c r="S304" s="56"/>
      <c r="V304" s="16"/>
    </row>
    <row r="305" spans="1:22" ht="15.75" x14ac:dyDescent="0.25">
      <c r="A305" s="8">
        <v>301</v>
      </c>
      <c r="B305" s="65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12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R305" s="16"/>
      <c r="S305" s="56"/>
      <c r="V305" s="16"/>
    </row>
    <row r="306" spans="1:22" ht="15.75" x14ac:dyDescent="0.25">
      <c r="A306" s="8">
        <v>302</v>
      </c>
      <c r="B306" s="65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0</v>
      </c>
      <c r="G306" s="6">
        <v>0</v>
      </c>
      <c r="H306" s="6">
        <v>0</v>
      </c>
      <c r="I306" s="6">
        <v>0</v>
      </c>
      <c r="J306" s="12">
        <f t="shared" si="12"/>
        <v>0</v>
      </c>
      <c r="K306" s="10">
        <v>17701</v>
      </c>
      <c r="L306" s="57" t="s">
        <v>1109</v>
      </c>
      <c r="M306" s="7">
        <f t="shared" si="13"/>
        <v>0</v>
      </c>
      <c r="N306" s="6" t="str">
        <f t="shared" si="14"/>
        <v>Silencioso</v>
      </c>
      <c r="R306" s="16"/>
      <c r="S306" s="56"/>
      <c r="V306" s="16"/>
    </row>
    <row r="307" spans="1:22" ht="15.75" x14ac:dyDescent="0.25">
      <c r="A307" s="8">
        <v>303</v>
      </c>
      <c r="B307" s="65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12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V307" s="16"/>
    </row>
    <row r="308" spans="1:22" ht="15.75" x14ac:dyDescent="0.25">
      <c r="A308" s="8">
        <v>304</v>
      </c>
      <c r="B308" s="65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0</v>
      </c>
      <c r="J308" s="12">
        <f t="shared" si="12"/>
        <v>0</v>
      </c>
      <c r="K308" s="10">
        <v>5441</v>
      </c>
      <c r="L308" s="57" t="s">
        <v>1109</v>
      </c>
      <c r="M308" s="7">
        <f t="shared" si="13"/>
        <v>0</v>
      </c>
      <c r="N308" s="6" t="str">
        <f t="shared" si="14"/>
        <v>Silencioso</v>
      </c>
      <c r="R308" s="16"/>
      <c r="S308" s="56"/>
      <c r="V308" s="16"/>
    </row>
    <row r="309" spans="1:22" ht="15.75" x14ac:dyDescent="0.25">
      <c r="A309" s="8">
        <v>305</v>
      </c>
      <c r="B309" s="65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0</v>
      </c>
      <c r="G309" s="6">
        <v>0</v>
      </c>
      <c r="H309" s="6">
        <v>0</v>
      </c>
      <c r="I309" s="6">
        <v>2</v>
      </c>
      <c r="J309" s="12">
        <f t="shared" si="12"/>
        <v>2</v>
      </c>
      <c r="K309" s="10">
        <v>58962</v>
      </c>
      <c r="L309" s="57" t="s">
        <v>1110</v>
      </c>
      <c r="M309" s="7">
        <f t="shared" si="13"/>
        <v>3.3920151962280793</v>
      </c>
      <c r="N309" s="6" t="str">
        <f t="shared" si="14"/>
        <v>Baixa</v>
      </c>
      <c r="R309" s="16"/>
      <c r="S309" s="56"/>
      <c r="V309" s="16"/>
    </row>
    <row r="310" spans="1:22" ht="15.75" x14ac:dyDescent="0.25">
      <c r="A310" s="8">
        <v>306</v>
      </c>
      <c r="B310" s="65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0</v>
      </c>
      <c r="H310" s="6">
        <v>0</v>
      </c>
      <c r="I310" s="6">
        <v>0</v>
      </c>
      <c r="J310" s="12">
        <f t="shared" si="12"/>
        <v>0</v>
      </c>
      <c r="K310" s="10">
        <v>4304</v>
      </c>
      <c r="L310" s="57" t="s">
        <v>1109</v>
      </c>
      <c r="M310" s="7">
        <f t="shared" si="13"/>
        <v>0</v>
      </c>
      <c r="N310" s="6" t="str">
        <f t="shared" si="14"/>
        <v>Silencioso</v>
      </c>
      <c r="R310" s="16"/>
      <c r="S310" s="56"/>
      <c r="V310" s="16"/>
    </row>
    <row r="311" spans="1:22" ht="15.75" x14ac:dyDescent="0.25">
      <c r="A311" s="8">
        <v>307</v>
      </c>
      <c r="B311" s="65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0</v>
      </c>
      <c r="H311" s="6">
        <v>0</v>
      </c>
      <c r="I311" s="6">
        <v>0</v>
      </c>
      <c r="J311" s="12">
        <f t="shared" si="12"/>
        <v>0</v>
      </c>
      <c r="K311" s="10">
        <v>6844</v>
      </c>
      <c r="L311" s="57" t="s">
        <v>1109</v>
      </c>
      <c r="M311" s="7">
        <f t="shared" si="13"/>
        <v>0</v>
      </c>
      <c r="N311" s="6" t="str">
        <f t="shared" si="14"/>
        <v>Silencioso</v>
      </c>
      <c r="R311" s="16"/>
      <c r="S311" s="56"/>
      <c r="V311" s="16"/>
    </row>
    <row r="312" spans="1:22" ht="15.75" x14ac:dyDescent="0.25">
      <c r="A312" s="8">
        <v>308</v>
      </c>
      <c r="B312" s="65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0</v>
      </c>
      <c r="G312" s="6">
        <v>1</v>
      </c>
      <c r="H312" s="6">
        <v>0</v>
      </c>
      <c r="I312" s="6">
        <v>0</v>
      </c>
      <c r="J312" s="12">
        <f t="shared" si="12"/>
        <v>1</v>
      </c>
      <c r="K312" s="10">
        <v>5122</v>
      </c>
      <c r="L312" s="57" t="s">
        <v>1109</v>
      </c>
      <c r="M312" s="7">
        <f t="shared" si="13"/>
        <v>19.52362358453729</v>
      </c>
      <c r="N312" s="6" t="str">
        <f t="shared" si="14"/>
        <v>Baixa</v>
      </c>
      <c r="O312" s="9"/>
      <c r="P312" s="9"/>
      <c r="Q312" s="9"/>
      <c r="R312" s="16"/>
      <c r="S312" s="56"/>
      <c r="V312" s="16"/>
    </row>
    <row r="313" spans="1:22" ht="15.75" x14ac:dyDescent="0.25">
      <c r="A313" s="8">
        <v>309</v>
      </c>
      <c r="B313" s="65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12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R313" s="16"/>
      <c r="S313" s="56"/>
      <c r="V313" s="16"/>
    </row>
    <row r="314" spans="1:22" ht="15.75" x14ac:dyDescent="0.25">
      <c r="A314" s="8">
        <v>310</v>
      </c>
      <c r="B314" s="65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12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R314" s="16"/>
      <c r="S314" s="56"/>
      <c r="V314" s="16"/>
    </row>
    <row r="315" spans="1:22" ht="15.75" x14ac:dyDescent="0.25">
      <c r="A315" s="8">
        <v>311</v>
      </c>
      <c r="B315" s="65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12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R315" s="16"/>
      <c r="S315" s="56"/>
      <c r="V315" s="16"/>
    </row>
    <row r="316" spans="1:22" ht="15.75" x14ac:dyDescent="0.25">
      <c r="A316" s="8">
        <v>312</v>
      </c>
      <c r="B316" s="65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12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R316" s="16"/>
      <c r="S316" s="56"/>
      <c r="V316" s="16"/>
    </row>
    <row r="317" spans="1:22" ht="15.75" x14ac:dyDescent="0.25">
      <c r="A317" s="8">
        <v>313</v>
      </c>
      <c r="B317" s="65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0</v>
      </c>
      <c r="I317" s="6">
        <v>0</v>
      </c>
      <c r="J317" s="12">
        <f t="shared" si="12"/>
        <v>0</v>
      </c>
      <c r="K317" s="10">
        <v>6145</v>
      </c>
      <c r="L317" s="57" t="s">
        <v>1109</v>
      </c>
      <c r="M317" s="7">
        <f t="shared" si="13"/>
        <v>0</v>
      </c>
      <c r="N317" s="6" t="str">
        <f t="shared" si="14"/>
        <v>Silencioso</v>
      </c>
      <c r="R317" s="16"/>
      <c r="S317" s="56"/>
      <c r="V317" s="16"/>
    </row>
    <row r="318" spans="1:22" ht="15.75" x14ac:dyDescent="0.25">
      <c r="A318" s="8">
        <v>314</v>
      </c>
      <c r="B318" s="65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0</v>
      </c>
      <c r="I318" s="6">
        <v>0</v>
      </c>
      <c r="J318" s="12">
        <f t="shared" si="12"/>
        <v>0</v>
      </c>
      <c r="K318" s="10">
        <v>11833</v>
      </c>
      <c r="L318" s="57" t="s">
        <v>1109</v>
      </c>
      <c r="M318" s="7">
        <f t="shared" si="13"/>
        <v>0</v>
      </c>
      <c r="N318" s="6" t="str">
        <f t="shared" si="14"/>
        <v>Silencioso</v>
      </c>
      <c r="R318" s="16"/>
      <c r="S318" s="56"/>
      <c r="V318" s="16"/>
    </row>
    <row r="319" spans="1:22" ht="15.75" x14ac:dyDescent="0.25">
      <c r="A319" s="8">
        <v>315</v>
      </c>
      <c r="B319" s="65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33</v>
      </c>
      <c r="G319" s="6">
        <v>25</v>
      </c>
      <c r="H319" s="6">
        <v>24</v>
      </c>
      <c r="I319" s="6">
        <v>6</v>
      </c>
      <c r="J319" s="12">
        <f t="shared" si="12"/>
        <v>88</v>
      </c>
      <c r="K319" s="10">
        <v>278685</v>
      </c>
      <c r="L319" s="57" t="s">
        <v>1112</v>
      </c>
      <c r="M319" s="7">
        <f t="shared" si="13"/>
        <v>31.576869942766923</v>
      </c>
      <c r="N319" s="6" t="str">
        <f t="shared" si="14"/>
        <v>Baixa</v>
      </c>
      <c r="R319" s="16"/>
      <c r="S319" s="56"/>
      <c r="V319" s="16"/>
    </row>
    <row r="320" spans="1:22" ht="15.75" x14ac:dyDescent="0.25">
      <c r="A320" s="8">
        <v>316</v>
      </c>
      <c r="B320" s="65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12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R320" s="16"/>
      <c r="S320" s="56"/>
      <c r="V320" s="16"/>
    </row>
    <row r="321" spans="1:22" ht="15.75" x14ac:dyDescent="0.25">
      <c r="A321" s="8">
        <v>317</v>
      </c>
      <c r="B321" s="65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12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V321" s="16"/>
    </row>
    <row r="322" spans="1:22" ht="15.75" x14ac:dyDescent="0.25">
      <c r="A322" s="8">
        <v>318</v>
      </c>
      <c r="B322" s="65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0</v>
      </c>
      <c r="G322" s="6">
        <v>0</v>
      </c>
      <c r="H322" s="6">
        <v>1</v>
      </c>
      <c r="I322" s="6">
        <v>0</v>
      </c>
      <c r="J322" s="12">
        <f t="shared" si="12"/>
        <v>1</v>
      </c>
      <c r="K322" s="10">
        <v>34057</v>
      </c>
      <c r="L322" s="57" t="s">
        <v>1110</v>
      </c>
      <c r="M322" s="7">
        <f t="shared" si="13"/>
        <v>2.9362539272396275</v>
      </c>
      <c r="N322" s="6" t="str">
        <f t="shared" si="14"/>
        <v>Baixa</v>
      </c>
      <c r="R322" s="16"/>
      <c r="S322" s="56"/>
      <c r="V322" s="16"/>
    </row>
    <row r="323" spans="1:22" ht="15.75" x14ac:dyDescent="0.25">
      <c r="A323" s="8">
        <v>319</v>
      </c>
      <c r="B323" s="65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12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R323" s="16"/>
      <c r="S323" s="56"/>
      <c r="V323" s="16"/>
    </row>
    <row r="324" spans="1:22" ht="15.75" x14ac:dyDescent="0.25">
      <c r="A324" s="8">
        <v>320</v>
      </c>
      <c r="B324" s="65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12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R324" s="16"/>
      <c r="S324" s="56"/>
      <c r="V324" s="16"/>
    </row>
    <row r="325" spans="1:22" ht="15.75" x14ac:dyDescent="0.25">
      <c r="A325" s="8">
        <v>321</v>
      </c>
      <c r="B325" s="65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0</v>
      </c>
      <c r="I325" s="6">
        <v>0</v>
      </c>
      <c r="J325" s="12">
        <f t="shared" ref="J325:J388" si="15">F325+G325+H325+I325</f>
        <v>0</v>
      </c>
      <c r="K325" s="10">
        <v>4954</v>
      </c>
      <c r="L325" s="57" t="s">
        <v>1109</v>
      </c>
      <c r="M325" s="7">
        <f t="shared" ref="M325:M388" si="16">(J325/K325)*100000</f>
        <v>0</v>
      </c>
      <c r="N325" s="6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9"/>
      <c r="P325" s="9"/>
      <c r="Q325" s="9"/>
      <c r="R325" s="16"/>
      <c r="S325" s="56"/>
      <c r="V325" s="16"/>
    </row>
    <row r="326" spans="1:22" ht="15.75" x14ac:dyDescent="0.25">
      <c r="A326" s="8">
        <v>322</v>
      </c>
      <c r="B326" s="65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0</v>
      </c>
      <c r="G326" s="6">
        <v>0</v>
      </c>
      <c r="H326" s="6">
        <v>0</v>
      </c>
      <c r="I326" s="6">
        <v>0</v>
      </c>
      <c r="J326" s="12">
        <f t="shared" si="15"/>
        <v>0</v>
      </c>
      <c r="K326" s="10">
        <v>19025</v>
      </c>
      <c r="L326" s="57" t="s">
        <v>1109</v>
      </c>
      <c r="M326" s="7">
        <f t="shared" si="16"/>
        <v>0</v>
      </c>
      <c r="N326" s="6" t="str">
        <f t="shared" si="17"/>
        <v>Silencioso</v>
      </c>
      <c r="O326" s="72"/>
      <c r="P326" s="72"/>
      <c r="Q326" s="72"/>
      <c r="R326" s="16"/>
      <c r="S326" s="56"/>
      <c r="V326" s="16"/>
    </row>
    <row r="327" spans="1:22" ht="15.75" x14ac:dyDescent="0.25">
      <c r="A327" s="8">
        <v>323</v>
      </c>
      <c r="B327" s="65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12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V327" s="16"/>
    </row>
    <row r="328" spans="1:22" ht="15.75" x14ac:dyDescent="0.25">
      <c r="A328" s="8">
        <v>324</v>
      </c>
      <c r="B328" s="65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12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R328" s="16"/>
      <c r="S328" s="56"/>
      <c r="V328" s="16"/>
    </row>
    <row r="329" spans="1:22" ht="15.75" x14ac:dyDescent="0.25">
      <c r="A329" s="8">
        <v>325</v>
      </c>
      <c r="B329" s="65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0</v>
      </c>
      <c r="I329" s="6">
        <v>0</v>
      </c>
      <c r="J329" s="12">
        <f t="shared" si="15"/>
        <v>0</v>
      </c>
      <c r="K329" s="10">
        <v>6591</v>
      </c>
      <c r="L329" s="57" t="s">
        <v>1109</v>
      </c>
      <c r="M329" s="7">
        <f t="shared" si="16"/>
        <v>0</v>
      </c>
      <c r="N329" s="6" t="str">
        <f t="shared" si="17"/>
        <v>Silencioso</v>
      </c>
      <c r="O329" s="9"/>
      <c r="P329" s="9"/>
      <c r="Q329" s="9"/>
      <c r="R329" s="16"/>
      <c r="S329" s="56"/>
      <c r="V329" s="16"/>
    </row>
    <row r="330" spans="1:22" ht="15.75" x14ac:dyDescent="0.25">
      <c r="A330" s="8">
        <v>326</v>
      </c>
      <c r="B330" s="65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0</v>
      </c>
      <c r="G330" s="6">
        <v>0</v>
      </c>
      <c r="H330" s="6">
        <v>0</v>
      </c>
      <c r="I330" s="6">
        <v>0</v>
      </c>
      <c r="J330" s="12">
        <f t="shared" si="15"/>
        <v>0</v>
      </c>
      <c r="K330" s="10">
        <v>51750</v>
      </c>
      <c r="L330" s="57" t="s">
        <v>1110</v>
      </c>
      <c r="M330" s="7">
        <f t="shared" si="16"/>
        <v>0</v>
      </c>
      <c r="N330" s="6" t="str">
        <f t="shared" si="17"/>
        <v>Silencioso</v>
      </c>
      <c r="R330" s="16"/>
      <c r="S330" s="56"/>
      <c r="V330" s="16"/>
    </row>
    <row r="331" spans="1:22" ht="15.75" x14ac:dyDescent="0.25">
      <c r="A331" s="8">
        <v>327</v>
      </c>
      <c r="B331" s="65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0</v>
      </c>
      <c r="G331" s="6">
        <v>0</v>
      </c>
      <c r="H331" s="6">
        <v>0</v>
      </c>
      <c r="I331" s="6">
        <v>0</v>
      </c>
      <c r="J331" s="12">
        <f t="shared" si="15"/>
        <v>0</v>
      </c>
      <c r="K331" s="10">
        <v>7105</v>
      </c>
      <c r="L331" s="57" t="s">
        <v>1109</v>
      </c>
      <c r="M331" s="7">
        <f t="shared" si="16"/>
        <v>0</v>
      </c>
      <c r="N331" s="6" t="str">
        <f t="shared" si="17"/>
        <v>Silencioso</v>
      </c>
      <c r="O331" s="72"/>
      <c r="P331" s="72"/>
      <c r="Q331" s="72"/>
      <c r="R331" s="16"/>
      <c r="S331" s="56"/>
      <c r="V331" s="16"/>
    </row>
    <row r="332" spans="1:22" ht="15.75" x14ac:dyDescent="0.25">
      <c r="A332" s="8">
        <v>328</v>
      </c>
      <c r="B332" s="65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0</v>
      </c>
      <c r="I332" s="6">
        <v>0</v>
      </c>
      <c r="J332" s="12">
        <f t="shared" si="15"/>
        <v>0</v>
      </c>
      <c r="K332" s="10">
        <v>7971</v>
      </c>
      <c r="L332" s="57" t="s">
        <v>1109</v>
      </c>
      <c r="M332" s="7">
        <f t="shared" si="16"/>
        <v>0</v>
      </c>
      <c r="N332" s="6" t="str">
        <f t="shared" si="17"/>
        <v>Silencioso</v>
      </c>
      <c r="R332" s="16"/>
      <c r="S332" s="56"/>
      <c r="V332" s="16"/>
    </row>
    <row r="333" spans="1:22" ht="15.75" x14ac:dyDescent="0.25">
      <c r="A333" s="8">
        <v>329</v>
      </c>
      <c r="B333" s="65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12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R333" s="16"/>
      <c r="S333" s="56"/>
      <c r="V333" s="16"/>
    </row>
    <row r="334" spans="1:22" ht="15.75" x14ac:dyDescent="0.25">
      <c r="A334" s="8">
        <v>330</v>
      </c>
      <c r="B334" s="65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12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R334" s="16"/>
      <c r="S334" s="56"/>
      <c r="V334" s="16"/>
    </row>
    <row r="335" spans="1:22" ht="15.75" x14ac:dyDescent="0.25">
      <c r="A335" s="8">
        <v>331</v>
      </c>
      <c r="B335" s="65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12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R335" s="16"/>
      <c r="S335" s="56"/>
      <c r="V335" s="16"/>
    </row>
    <row r="336" spans="1:22" ht="15.75" x14ac:dyDescent="0.25">
      <c r="A336" s="8">
        <v>332</v>
      </c>
      <c r="B336" s="65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12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O336" s="72"/>
      <c r="P336" s="72"/>
      <c r="Q336" s="72"/>
      <c r="R336" s="16"/>
      <c r="S336" s="56"/>
      <c r="V336" s="16"/>
    </row>
    <row r="337" spans="1:22" ht="15.75" x14ac:dyDescent="0.25">
      <c r="A337" s="8">
        <v>333</v>
      </c>
      <c r="B337" s="65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12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R337" s="16"/>
      <c r="S337" s="56"/>
      <c r="V337" s="16"/>
    </row>
    <row r="338" spans="1:22" ht="15.75" x14ac:dyDescent="0.25">
      <c r="A338" s="8">
        <v>334</v>
      </c>
      <c r="B338" s="65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0</v>
      </c>
      <c r="G338" s="6">
        <v>0</v>
      </c>
      <c r="H338" s="6">
        <v>0</v>
      </c>
      <c r="I338" s="6">
        <v>0</v>
      </c>
      <c r="J338" s="12">
        <f t="shared" si="15"/>
        <v>0</v>
      </c>
      <c r="K338" s="10">
        <v>25035</v>
      </c>
      <c r="L338" s="57" t="s">
        <v>1110</v>
      </c>
      <c r="M338" s="7">
        <f t="shared" si="16"/>
        <v>0</v>
      </c>
      <c r="N338" s="6" t="str">
        <f t="shared" si="17"/>
        <v>Silencioso</v>
      </c>
      <c r="R338" s="16"/>
      <c r="S338" s="56"/>
      <c r="V338" s="16"/>
    </row>
    <row r="339" spans="1:22" ht="15.75" x14ac:dyDescent="0.25">
      <c r="A339" s="8">
        <v>335</v>
      </c>
      <c r="B339" s="65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12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V339" s="16"/>
    </row>
    <row r="340" spans="1:22" ht="15.75" x14ac:dyDescent="0.25">
      <c r="A340" s="8">
        <v>336</v>
      </c>
      <c r="B340" s="65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12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V340" s="16"/>
    </row>
    <row r="341" spans="1:22" ht="15.75" x14ac:dyDescent="0.25">
      <c r="A341" s="8">
        <v>337</v>
      </c>
      <c r="B341" s="65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12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R341" s="16"/>
      <c r="S341" s="56"/>
      <c r="V341" s="16"/>
    </row>
    <row r="342" spans="1:22" ht="15.75" x14ac:dyDescent="0.25">
      <c r="A342" s="8">
        <v>338</v>
      </c>
      <c r="B342" s="65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0</v>
      </c>
      <c r="G342" s="6">
        <v>0</v>
      </c>
      <c r="H342" s="6">
        <v>0</v>
      </c>
      <c r="I342" s="6">
        <v>0</v>
      </c>
      <c r="J342" s="12">
        <f t="shared" si="15"/>
        <v>0</v>
      </c>
      <c r="K342" s="10">
        <v>179015</v>
      </c>
      <c r="L342" s="57" t="s">
        <v>1112</v>
      </c>
      <c r="M342" s="7">
        <f t="shared" si="16"/>
        <v>0</v>
      </c>
      <c r="N342" s="6" t="str">
        <f t="shared" si="17"/>
        <v>Silencioso</v>
      </c>
      <c r="O342" s="9"/>
      <c r="P342" s="9"/>
      <c r="Q342" s="9"/>
      <c r="R342" s="16"/>
      <c r="S342" s="56"/>
      <c r="V342" s="16"/>
    </row>
    <row r="343" spans="1:22" ht="15.75" x14ac:dyDescent="0.25">
      <c r="A343" s="8">
        <v>339</v>
      </c>
      <c r="B343" s="65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12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R343" s="16"/>
      <c r="S343" s="56"/>
      <c r="V343" s="16"/>
    </row>
    <row r="344" spans="1:22" ht="15.75" x14ac:dyDescent="0.25">
      <c r="A344" s="8">
        <v>340</v>
      </c>
      <c r="B344" s="65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12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O344" s="72"/>
      <c r="P344" s="72"/>
      <c r="Q344" s="72"/>
      <c r="R344" s="16"/>
      <c r="S344" s="56"/>
      <c r="V344" s="16"/>
    </row>
    <row r="345" spans="1:22" ht="15.75" x14ac:dyDescent="0.25">
      <c r="A345" s="8">
        <v>341</v>
      </c>
      <c r="B345" s="65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12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V345" s="16"/>
    </row>
    <row r="346" spans="1:22" ht="15.75" x14ac:dyDescent="0.25">
      <c r="A346" s="8">
        <v>342</v>
      </c>
      <c r="B346" s="65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12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V346" s="16"/>
    </row>
    <row r="347" spans="1:22" ht="15.75" x14ac:dyDescent="0.25">
      <c r="A347" s="8">
        <v>343</v>
      </c>
      <c r="B347" s="65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0</v>
      </c>
      <c r="G347" s="6">
        <v>0</v>
      </c>
      <c r="H347" s="6">
        <v>0</v>
      </c>
      <c r="I347" s="6">
        <v>0</v>
      </c>
      <c r="J347" s="12">
        <f t="shared" si="15"/>
        <v>0</v>
      </c>
      <c r="K347" s="10">
        <v>10709</v>
      </c>
      <c r="L347" s="57" t="s">
        <v>1109</v>
      </c>
      <c r="M347" s="7">
        <f t="shared" si="16"/>
        <v>0</v>
      </c>
      <c r="N347" s="6" t="str">
        <f t="shared" si="17"/>
        <v>Silencioso</v>
      </c>
      <c r="O347" s="72"/>
      <c r="P347" s="72"/>
      <c r="Q347" s="72"/>
      <c r="R347" s="16"/>
      <c r="S347" s="56"/>
      <c r="V347" s="16"/>
    </row>
    <row r="348" spans="1:22" ht="15.75" x14ac:dyDescent="0.25">
      <c r="A348" s="8">
        <v>344</v>
      </c>
      <c r="B348" s="65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0</v>
      </c>
      <c r="G348" s="6">
        <v>0</v>
      </c>
      <c r="H348" s="6">
        <v>0</v>
      </c>
      <c r="I348" s="6">
        <v>0</v>
      </c>
      <c r="J348" s="12">
        <f t="shared" si="15"/>
        <v>0</v>
      </c>
      <c r="K348" s="10">
        <v>7971</v>
      </c>
      <c r="L348" s="57" t="s">
        <v>1109</v>
      </c>
      <c r="M348" s="7">
        <f t="shared" si="16"/>
        <v>0</v>
      </c>
      <c r="N348" s="6" t="str">
        <f t="shared" si="17"/>
        <v>Silencioso</v>
      </c>
      <c r="R348" s="16"/>
      <c r="S348" s="56"/>
      <c r="V348" s="16"/>
    </row>
    <row r="349" spans="1:22" ht="15.75" x14ac:dyDescent="0.25">
      <c r="A349" s="8">
        <v>345</v>
      </c>
      <c r="B349" s="65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12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O349" s="72"/>
      <c r="P349" s="72"/>
      <c r="Q349" s="72"/>
      <c r="R349" s="16"/>
      <c r="S349" s="56"/>
      <c r="V349" s="16"/>
    </row>
    <row r="350" spans="1:22" ht="15.75" x14ac:dyDescent="0.25">
      <c r="A350" s="8">
        <v>346</v>
      </c>
      <c r="B350" s="65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12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R350" s="16"/>
      <c r="S350" s="56"/>
      <c r="V350" s="16"/>
    </row>
    <row r="351" spans="1:22" ht="15.75" x14ac:dyDescent="0.25">
      <c r="A351" s="8">
        <v>347</v>
      </c>
      <c r="B351" s="65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12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O351" s="72"/>
      <c r="P351" s="72"/>
      <c r="Q351" s="72"/>
      <c r="R351" s="16"/>
      <c r="S351" s="56"/>
      <c r="V351" s="16"/>
    </row>
    <row r="352" spans="1:22" ht="15.75" x14ac:dyDescent="0.25">
      <c r="A352" s="8">
        <v>348</v>
      </c>
      <c r="B352" s="65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12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R352" s="16"/>
      <c r="S352" s="56"/>
      <c r="V352" s="16"/>
    </row>
    <row r="353" spans="1:22" ht="15.75" x14ac:dyDescent="0.25">
      <c r="A353" s="8">
        <v>349</v>
      </c>
      <c r="B353" s="65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12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R353" s="16"/>
      <c r="S353" s="56"/>
      <c r="V353" s="16"/>
    </row>
    <row r="354" spans="1:22" ht="15.75" x14ac:dyDescent="0.25">
      <c r="A354" s="8">
        <v>350</v>
      </c>
      <c r="B354" s="65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12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R354" s="16"/>
      <c r="S354" s="56"/>
      <c r="V354" s="16"/>
    </row>
    <row r="355" spans="1:22" ht="15.75" x14ac:dyDescent="0.25">
      <c r="A355" s="8">
        <v>351</v>
      </c>
      <c r="B355" s="65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12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V355" s="16"/>
    </row>
    <row r="356" spans="1:22" ht="15.75" x14ac:dyDescent="0.25">
      <c r="A356" s="8">
        <v>352</v>
      </c>
      <c r="B356" s="65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12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R356" s="16"/>
      <c r="S356" s="56"/>
      <c r="V356" s="16"/>
    </row>
    <row r="357" spans="1:22" ht="15.75" x14ac:dyDescent="0.25">
      <c r="A357" s="8">
        <v>353</v>
      </c>
      <c r="B357" s="65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12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V357" s="16"/>
    </row>
    <row r="358" spans="1:22" ht="15.75" x14ac:dyDescent="0.25">
      <c r="A358" s="8">
        <v>354</v>
      </c>
      <c r="B358" s="65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12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R358" s="16"/>
      <c r="S358" s="56"/>
      <c r="V358" s="16"/>
    </row>
    <row r="359" spans="1:22" ht="15.75" x14ac:dyDescent="0.25">
      <c r="A359" s="8">
        <v>355</v>
      </c>
      <c r="B359" s="65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0</v>
      </c>
      <c r="G359" s="6">
        <v>0</v>
      </c>
      <c r="H359" s="6">
        <v>0</v>
      </c>
      <c r="I359" s="6">
        <v>0</v>
      </c>
      <c r="J359" s="12">
        <f t="shared" si="15"/>
        <v>0</v>
      </c>
      <c r="K359" s="10">
        <v>18438</v>
      </c>
      <c r="L359" s="57" t="s">
        <v>1109</v>
      </c>
      <c r="M359" s="7">
        <f t="shared" si="16"/>
        <v>0</v>
      </c>
      <c r="N359" s="6" t="str">
        <f t="shared" si="17"/>
        <v>Silencioso</v>
      </c>
      <c r="O359" s="9"/>
      <c r="P359" s="9"/>
      <c r="Q359" s="9"/>
      <c r="R359" s="16"/>
      <c r="S359" s="56"/>
      <c r="V359" s="16"/>
    </row>
    <row r="360" spans="1:22" ht="15.75" x14ac:dyDescent="0.25">
      <c r="A360" s="8">
        <v>356</v>
      </c>
      <c r="B360" s="65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12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R360" s="16"/>
      <c r="S360" s="56"/>
      <c r="V360" s="16"/>
    </row>
    <row r="361" spans="1:22" ht="15.75" x14ac:dyDescent="0.25">
      <c r="A361" s="8">
        <v>357</v>
      </c>
      <c r="B361" s="65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6</v>
      </c>
      <c r="G361" s="6">
        <v>12</v>
      </c>
      <c r="H361" s="6">
        <v>7</v>
      </c>
      <c r="I361" s="6">
        <v>6</v>
      </c>
      <c r="J361" s="12">
        <f t="shared" si="15"/>
        <v>31</v>
      </c>
      <c r="K361" s="10">
        <v>261344</v>
      </c>
      <c r="L361" s="57" t="s">
        <v>1112</v>
      </c>
      <c r="M361" s="7">
        <f t="shared" si="16"/>
        <v>11.86176074445941</v>
      </c>
      <c r="N361" s="6" t="str">
        <f t="shared" si="17"/>
        <v>Baixa</v>
      </c>
      <c r="O361" s="72"/>
      <c r="P361" s="72"/>
      <c r="Q361" s="72"/>
      <c r="R361" s="16"/>
      <c r="S361" s="56"/>
      <c r="V361" s="16"/>
    </row>
    <row r="362" spans="1:22" ht="15.75" x14ac:dyDescent="0.25">
      <c r="A362" s="8">
        <v>358</v>
      </c>
      <c r="B362" s="65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0</v>
      </c>
      <c r="I362" s="6">
        <v>0</v>
      </c>
      <c r="J362" s="12">
        <f t="shared" si="15"/>
        <v>0</v>
      </c>
      <c r="K362" s="10">
        <v>4217</v>
      </c>
      <c r="L362" s="57" t="s">
        <v>1109</v>
      </c>
      <c r="M362" s="7">
        <f t="shared" si="16"/>
        <v>0</v>
      </c>
      <c r="N362" s="6" t="str">
        <f t="shared" si="17"/>
        <v>Silencioso</v>
      </c>
      <c r="O362" s="72"/>
      <c r="P362" s="72"/>
      <c r="Q362" s="72"/>
      <c r="R362" s="16"/>
      <c r="S362" s="56"/>
      <c r="V362" s="16"/>
    </row>
    <row r="363" spans="1:22" ht="15.75" x14ac:dyDescent="0.25">
      <c r="A363" s="8">
        <v>359</v>
      </c>
      <c r="B363" s="65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12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V363" s="16"/>
    </row>
    <row r="364" spans="1:22" ht="15.75" x14ac:dyDescent="0.25">
      <c r="A364" s="8">
        <v>360</v>
      </c>
      <c r="B364" s="65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12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O364" s="72"/>
      <c r="P364" s="72"/>
      <c r="Q364" s="72"/>
      <c r="R364" s="16"/>
      <c r="S364" s="56"/>
      <c r="V364" s="16"/>
    </row>
    <row r="365" spans="1:22" ht="15.75" x14ac:dyDescent="0.25">
      <c r="A365" s="8">
        <v>361</v>
      </c>
      <c r="B365" s="65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1</v>
      </c>
      <c r="G365" s="6">
        <v>0</v>
      </c>
      <c r="H365" s="6">
        <v>0</v>
      </c>
      <c r="I365" s="6">
        <v>0</v>
      </c>
      <c r="J365" s="12">
        <f t="shared" si="15"/>
        <v>1</v>
      </c>
      <c r="K365" s="10">
        <v>119186</v>
      </c>
      <c r="L365" s="57" t="s">
        <v>1112</v>
      </c>
      <c r="M365" s="7">
        <f t="shared" si="16"/>
        <v>0.83902471766818254</v>
      </c>
      <c r="N365" s="6" t="str">
        <f t="shared" si="17"/>
        <v>Baixa</v>
      </c>
      <c r="R365" s="16"/>
      <c r="S365" s="56"/>
      <c r="V365" s="16"/>
    </row>
    <row r="366" spans="1:22" ht="15.75" x14ac:dyDescent="0.25">
      <c r="A366" s="8">
        <v>362</v>
      </c>
      <c r="B366" s="65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12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R366" s="16"/>
      <c r="S366" s="56"/>
      <c r="V366" s="16"/>
    </row>
    <row r="367" spans="1:22" ht="15.75" x14ac:dyDescent="0.25">
      <c r="A367" s="8">
        <v>363</v>
      </c>
      <c r="B367" s="65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12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O367" s="72"/>
      <c r="P367" s="72"/>
      <c r="Q367" s="72"/>
      <c r="R367" s="16"/>
      <c r="S367" s="56"/>
      <c r="V367" s="16"/>
    </row>
    <row r="368" spans="1:22" ht="15.75" x14ac:dyDescent="0.25">
      <c r="A368" s="8">
        <v>364</v>
      </c>
      <c r="B368" s="65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12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V368" s="16"/>
    </row>
    <row r="369" spans="1:22" ht="15.75" x14ac:dyDescent="0.25">
      <c r="A369" s="8">
        <v>365</v>
      </c>
      <c r="B369" s="65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12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R369" s="16"/>
      <c r="S369" s="56"/>
      <c r="V369" s="16"/>
    </row>
    <row r="370" spans="1:22" ht="15.75" x14ac:dyDescent="0.25">
      <c r="A370" s="8">
        <v>366</v>
      </c>
      <c r="B370" s="65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0</v>
      </c>
      <c r="J370" s="12">
        <f t="shared" si="15"/>
        <v>0</v>
      </c>
      <c r="K370" s="10">
        <v>13278</v>
      </c>
      <c r="L370" s="57" t="s">
        <v>1109</v>
      </c>
      <c r="M370" s="7">
        <f t="shared" si="16"/>
        <v>0</v>
      </c>
      <c r="N370" s="6" t="str">
        <f t="shared" si="17"/>
        <v>Silencioso</v>
      </c>
      <c r="R370" s="16"/>
      <c r="S370" s="56"/>
      <c r="V370" s="16"/>
    </row>
    <row r="371" spans="1:22" ht="15.75" x14ac:dyDescent="0.25">
      <c r="A371" s="8">
        <v>367</v>
      </c>
      <c r="B371" s="65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0</v>
      </c>
      <c r="G371" s="6">
        <v>0</v>
      </c>
      <c r="H371" s="6">
        <v>0</v>
      </c>
      <c r="I371" s="6">
        <v>0</v>
      </c>
      <c r="J371" s="12">
        <f t="shared" si="15"/>
        <v>0</v>
      </c>
      <c r="K371" s="10">
        <v>12681</v>
      </c>
      <c r="L371" s="57" t="s">
        <v>1109</v>
      </c>
      <c r="M371" s="7">
        <f t="shared" si="16"/>
        <v>0</v>
      </c>
      <c r="N371" s="6" t="str">
        <f t="shared" si="17"/>
        <v>Silencioso</v>
      </c>
      <c r="R371" s="16"/>
      <c r="S371" s="56"/>
      <c r="V371" s="16"/>
    </row>
    <row r="372" spans="1:22" ht="15.75" x14ac:dyDescent="0.25">
      <c r="A372" s="8">
        <v>368</v>
      </c>
      <c r="B372" s="65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0</v>
      </c>
      <c r="G372" s="6">
        <v>0</v>
      </c>
      <c r="H372" s="6">
        <v>0</v>
      </c>
      <c r="I372" s="6">
        <v>0</v>
      </c>
      <c r="J372" s="12">
        <f t="shared" si="15"/>
        <v>0</v>
      </c>
      <c r="K372" s="10">
        <v>96389</v>
      </c>
      <c r="L372" s="57" t="s">
        <v>1111</v>
      </c>
      <c r="M372" s="7">
        <f t="shared" si="16"/>
        <v>0</v>
      </c>
      <c r="N372" s="6" t="str">
        <f t="shared" si="17"/>
        <v>Silencioso</v>
      </c>
      <c r="R372" s="16"/>
      <c r="S372" s="56"/>
      <c r="V372" s="16"/>
    </row>
    <row r="373" spans="1:22" ht="15.75" x14ac:dyDescent="0.25">
      <c r="A373" s="8">
        <v>369</v>
      </c>
      <c r="B373" s="65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12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R373" s="16"/>
      <c r="S373" s="56"/>
      <c r="V373" s="16"/>
    </row>
    <row r="374" spans="1:22" ht="15.75" x14ac:dyDescent="0.25">
      <c r="A374" s="8">
        <v>370</v>
      </c>
      <c r="B374" s="65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12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R374" s="16"/>
      <c r="S374" s="56"/>
      <c r="V374" s="16"/>
    </row>
    <row r="375" spans="1:22" ht="15.75" x14ac:dyDescent="0.25">
      <c r="A375" s="8">
        <v>371</v>
      </c>
      <c r="B375" s="65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0</v>
      </c>
      <c r="H375" s="6">
        <v>0</v>
      </c>
      <c r="I375" s="6">
        <v>0</v>
      </c>
      <c r="J375" s="12">
        <f t="shared" si="15"/>
        <v>0</v>
      </c>
      <c r="K375" s="10">
        <v>23212</v>
      </c>
      <c r="L375" s="57" t="s">
        <v>1109</v>
      </c>
      <c r="M375" s="7">
        <f t="shared" si="16"/>
        <v>0</v>
      </c>
      <c r="N375" s="6" t="str">
        <f t="shared" si="17"/>
        <v>Silencioso</v>
      </c>
      <c r="O375" s="9"/>
      <c r="P375" s="9"/>
      <c r="Q375" s="9"/>
      <c r="R375" s="16"/>
      <c r="S375" s="56"/>
      <c r="V375" s="16"/>
    </row>
    <row r="376" spans="1:22" ht="15.75" x14ac:dyDescent="0.25">
      <c r="A376" s="8">
        <v>372</v>
      </c>
      <c r="B376" s="65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12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R376" s="16"/>
      <c r="S376" s="56"/>
      <c r="V376" s="16"/>
    </row>
    <row r="377" spans="1:22" ht="15.75" x14ac:dyDescent="0.25">
      <c r="A377" s="8">
        <v>373</v>
      </c>
      <c r="B377" s="65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12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R377" s="16"/>
      <c r="S377" s="56"/>
      <c r="V377" s="16"/>
    </row>
    <row r="378" spans="1:22" ht="15.75" x14ac:dyDescent="0.25">
      <c r="A378" s="8">
        <v>374</v>
      </c>
      <c r="B378" s="65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12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R378" s="16"/>
      <c r="S378" s="56"/>
      <c r="V378" s="16"/>
    </row>
    <row r="379" spans="1:22" ht="15.75" x14ac:dyDescent="0.25">
      <c r="A379" s="8">
        <v>375</v>
      </c>
      <c r="B379" s="65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12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O379" s="72"/>
      <c r="P379" s="72"/>
      <c r="Q379" s="72"/>
      <c r="R379" s="16"/>
      <c r="S379" s="56"/>
      <c r="V379" s="16"/>
    </row>
    <row r="380" spans="1:22" ht="15.75" x14ac:dyDescent="0.25">
      <c r="A380" s="8">
        <v>376</v>
      </c>
      <c r="B380" s="65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12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R380" s="16"/>
      <c r="S380" s="56"/>
      <c r="V380" s="16"/>
    </row>
    <row r="381" spans="1:22" ht="15.75" x14ac:dyDescent="0.25">
      <c r="A381" s="8">
        <v>377</v>
      </c>
      <c r="B381" s="65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0</v>
      </c>
      <c r="H381" s="6">
        <v>0</v>
      </c>
      <c r="I381" s="6">
        <v>0</v>
      </c>
      <c r="J381" s="12">
        <f t="shared" si="15"/>
        <v>0</v>
      </c>
      <c r="K381" s="10">
        <v>21096</v>
      </c>
      <c r="L381" s="57" t="s">
        <v>1109</v>
      </c>
      <c r="M381" s="7">
        <f t="shared" si="16"/>
        <v>0</v>
      </c>
      <c r="N381" s="6" t="str">
        <f t="shared" si="17"/>
        <v>Silencioso</v>
      </c>
      <c r="R381" s="16"/>
      <c r="S381" s="56"/>
      <c r="V381" s="16"/>
    </row>
    <row r="382" spans="1:22" ht="15.75" x14ac:dyDescent="0.25">
      <c r="A382" s="8">
        <v>378</v>
      </c>
      <c r="B382" s="65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0</v>
      </c>
      <c r="H382" s="6">
        <v>0</v>
      </c>
      <c r="I382" s="6">
        <v>0</v>
      </c>
      <c r="J382" s="12">
        <f t="shared" si="15"/>
        <v>0</v>
      </c>
      <c r="K382" s="10">
        <v>15102</v>
      </c>
      <c r="L382" s="57" t="s">
        <v>1109</v>
      </c>
      <c r="M382" s="7">
        <f t="shared" si="16"/>
        <v>0</v>
      </c>
      <c r="N382" s="6" t="str">
        <f t="shared" si="17"/>
        <v>Silencioso</v>
      </c>
      <c r="R382" s="16"/>
      <c r="S382" s="56"/>
      <c r="V382" s="16"/>
    </row>
    <row r="383" spans="1:22" ht="15.75" x14ac:dyDescent="0.25">
      <c r="A383" s="8">
        <v>379</v>
      </c>
      <c r="B383" s="65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0</v>
      </c>
      <c r="G383" s="6">
        <v>0</v>
      </c>
      <c r="H383" s="6">
        <v>0</v>
      </c>
      <c r="I383" s="6">
        <v>0</v>
      </c>
      <c r="J383" s="12">
        <f t="shared" si="15"/>
        <v>0</v>
      </c>
      <c r="K383" s="10">
        <v>21763</v>
      </c>
      <c r="L383" s="57" t="s">
        <v>1109</v>
      </c>
      <c r="M383" s="7">
        <f t="shared" si="16"/>
        <v>0</v>
      </c>
      <c r="N383" s="6" t="str">
        <f t="shared" si="17"/>
        <v>Silencioso</v>
      </c>
      <c r="R383" s="16"/>
      <c r="S383" s="56"/>
      <c r="V383" s="16"/>
    </row>
    <row r="384" spans="1:22" ht="15.75" x14ac:dyDescent="0.25">
      <c r="A384" s="8">
        <v>380</v>
      </c>
      <c r="B384" s="65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12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R384" s="16"/>
      <c r="S384" s="56"/>
      <c r="V384" s="16"/>
    </row>
    <row r="385" spans="1:22" ht="15.75" x14ac:dyDescent="0.25">
      <c r="A385" s="8">
        <v>381</v>
      </c>
      <c r="B385" s="65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0</v>
      </c>
      <c r="J385" s="12">
        <f t="shared" si="15"/>
        <v>0</v>
      </c>
      <c r="K385" s="10">
        <v>11037</v>
      </c>
      <c r="L385" s="57" t="s">
        <v>1109</v>
      </c>
      <c r="M385" s="7">
        <f t="shared" si="16"/>
        <v>0</v>
      </c>
      <c r="N385" s="6" t="str">
        <f t="shared" si="17"/>
        <v>Silencioso</v>
      </c>
      <c r="R385" s="16"/>
      <c r="S385" s="56"/>
      <c r="V385" s="16"/>
    </row>
    <row r="386" spans="1:22" ht="15.75" x14ac:dyDescent="0.25">
      <c r="A386" s="8">
        <v>382</v>
      </c>
      <c r="B386" s="65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0</v>
      </c>
      <c r="G386" s="6">
        <v>0</v>
      </c>
      <c r="H386" s="6">
        <v>0</v>
      </c>
      <c r="I386" s="6">
        <v>0</v>
      </c>
      <c r="J386" s="12">
        <f t="shared" si="15"/>
        <v>0</v>
      </c>
      <c r="K386" s="10">
        <v>16014</v>
      </c>
      <c r="L386" s="57" t="s">
        <v>1109</v>
      </c>
      <c r="M386" s="7">
        <f t="shared" si="16"/>
        <v>0</v>
      </c>
      <c r="N386" s="6" t="str">
        <f t="shared" si="17"/>
        <v>Silencioso</v>
      </c>
      <c r="R386" s="16"/>
      <c r="S386" s="56"/>
      <c r="V386" s="16"/>
    </row>
    <row r="387" spans="1:22" ht="15.75" x14ac:dyDescent="0.25">
      <c r="A387" s="8">
        <v>383</v>
      </c>
      <c r="B387" s="65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1</v>
      </c>
      <c r="G387" s="6">
        <v>0</v>
      </c>
      <c r="H387" s="6">
        <v>0</v>
      </c>
      <c r="I387" s="6">
        <v>0</v>
      </c>
      <c r="J387" s="12">
        <f t="shared" si="15"/>
        <v>1</v>
      </c>
      <c r="K387" s="10">
        <v>92561</v>
      </c>
      <c r="L387" s="57" t="s">
        <v>1111</v>
      </c>
      <c r="M387" s="7">
        <f t="shared" si="16"/>
        <v>1.0803686217737494</v>
      </c>
      <c r="N387" s="6" t="str">
        <f t="shared" si="17"/>
        <v>Baixa</v>
      </c>
      <c r="R387" s="16"/>
      <c r="S387" s="56"/>
      <c r="V387" s="16"/>
    </row>
    <row r="388" spans="1:22" ht="15.75" x14ac:dyDescent="0.25">
      <c r="A388" s="8">
        <v>384</v>
      </c>
      <c r="B388" s="65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12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R388" s="16"/>
      <c r="S388" s="56"/>
      <c r="V388" s="16"/>
    </row>
    <row r="389" spans="1:22" ht="15.75" x14ac:dyDescent="0.25">
      <c r="A389" s="8">
        <v>385</v>
      </c>
      <c r="B389" s="65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0</v>
      </c>
      <c r="H389" s="6">
        <v>0</v>
      </c>
      <c r="I389" s="6">
        <v>0</v>
      </c>
      <c r="J389" s="12">
        <f t="shared" ref="J389:J452" si="18">F389+G389+H389+I389</f>
        <v>0</v>
      </c>
      <c r="K389" s="10">
        <v>14956</v>
      </c>
      <c r="L389" s="57" t="s">
        <v>1109</v>
      </c>
      <c r="M389" s="7">
        <f t="shared" ref="M389:M452" si="19">(J389/K389)*100000</f>
        <v>0</v>
      </c>
      <c r="N389" s="6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6"/>
      <c r="S389" s="56"/>
      <c r="V389" s="16"/>
    </row>
    <row r="390" spans="1:22" ht="15.75" x14ac:dyDescent="0.25">
      <c r="A390" s="8">
        <v>386</v>
      </c>
      <c r="B390" s="65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0</v>
      </c>
      <c r="G390" s="6">
        <v>0</v>
      </c>
      <c r="H390" s="6">
        <v>0</v>
      </c>
      <c r="I390" s="6">
        <v>0</v>
      </c>
      <c r="J390" s="12">
        <f t="shared" si="18"/>
        <v>0</v>
      </c>
      <c r="K390" s="10">
        <v>6039</v>
      </c>
      <c r="L390" s="57" t="s">
        <v>1109</v>
      </c>
      <c r="M390" s="7">
        <f t="shared" si="19"/>
        <v>0</v>
      </c>
      <c r="N390" s="6" t="str">
        <f t="shared" si="20"/>
        <v>Silencioso</v>
      </c>
      <c r="R390" s="16"/>
      <c r="S390" s="56"/>
      <c r="V390" s="16"/>
    </row>
    <row r="391" spans="1:22" ht="15.75" x14ac:dyDescent="0.25">
      <c r="A391" s="8">
        <v>387</v>
      </c>
      <c r="B391" s="65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0</v>
      </c>
      <c r="G391" s="6">
        <v>0</v>
      </c>
      <c r="H391" s="6">
        <v>0</v>
      </c>
      <c r="I391" s="6">
        <v>0</v>
      </c>
      <c r="J391" s="12">
        <f t="shared" si="18"/>
        <v>0</v>
      </c>
      <c r="K391" s="10">
        <v>104067</v>
      </c>
      <c r="L391" s="57" t="s">
        <v>1112</v>
      </c>
      <c r="M391" s="7">
        <f t="shared" si="19"/>
        <v>0</v>
      </c>
      <c r="N391" s="6" t="str">
        <f t="shared" si="20"/>
        <v>Silencioso</v>
      </c>
      <c r="R391" s="16"/>
      <c r="S391" s="56"/>
      <c r="V391" s="16"/>
    </row>
    <row r="392" spans="1:22" ht="15.75" x14ac:dyDescent="0.25">
      <c r="A392" s="8">
        <v>388</v>
      </c>
      <c r="B392" s="65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12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R392" s="16"/>
      <c r="S392" s="56"/>
      <c r="V392" s="16"/>
    </row>
    <row r="393" spans="1:22" ht="15.75" x14ac:dyDescent="0.25">
      <c r="A393" s="8">
        <v>389</v>
      </c>
      <c r="B393" s="65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0</v>
      </c>
      <c r="G393" s="6">
        <v>0</v>
      </c>
      <c r="H393" s="6">
        <v>0</v>
      </c>
      <c r="I393" s="6">
        <v>0</v>
      </c>
      <c r="J393" s="12">
        <f t="shared" si="18"/>
        <v>0</v>
      </c>
      <c r="K393" s="10">
        <v>38822</v>
      </c>
      <c r="L393" s="57" t="s">
        <v>1110</v>
      </c>
      <c r="M393" s="7">
        <f t="shared" si="19"/>
        <v>0</v>
      </c>
      <c r="N393" s="6" t="str">
        <f t="shared" si="20"/>
        <v>Silencioso</v>
      </c>
      <c r="R393" s="16"/>
      <c r="S393" s="56"/>
      <c r="V393" s="16"/>
    </row>
    <row r="394" spans="1:22" ht="15.75" x14ac:dyDescent="0.25">
      <c r="A394" s="8">
        <v>390</v>
      </c>
      <c r="B394" s="65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12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R394" s="16"/>
      <c r="S394" s="56"/>
      <c r="V394" s="16"/>
    </row>
    <row r="395" spans="1:22" ht="15.75" x14ac:dyDescent="0.25">
      <c r="A395" s="8">
        <v>391</v>
      </c>
      <c r="B395" s="65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0</v>
      </c>
      <c r="G395" s="6">
        <v>0</v>
      </c>
      <c r="H395" s="6">
        <v>0</v>
      </c>
      <c r="I395" s="6">
        <v>0</v>
      </c>
      <c r="J395" s="12">
        <f t="shared" si="18"/>
        <v>0</v>
      </c>
      <c r="K395" s="10">
        <v>19858</v>
      </c>
      <c r="L395" s="57" t="s">
        <v>1109</v>
      </c>
      <c r="M395" s="7">
        <f t="shared" si="19"/>
        <v>0</v>
      </c>
      <c r="N395" s="6" t="str">
        <f t="shared" si="20"/>
        <v>Silencioso</v>
      </c>
      <c r="R395" s="16"/>
      <c r="S395" s="56"/>
      <c r="V395" s="16"/>
    </row>
    <row r="396" spans="1:22" ht="15.75" x14ac:dyDescent="0.25">
      <c r="A396" s="8">
        <v>392</v>
      </c>
      <c r="B396" s="65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12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V396" s="16"/>
    </row>
    <row r="397" spans="1:22" ht="15.75" x14ac:dyDescent="0.25">
      <c r="A397" s="8">
        <v>393</v>
      </c>
      <c r="B397" s="65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0</v>
      </c>
      <c r="J397" s="12">
        <f t="shared" si="18"/>
        <v>0</v>
      </c>
      <c r="K397" s="10">
        <v>7681</v>
      </c>
      <c r="L397" s="57" t="s">
        <v>1109</v>
      </c>
      <c r="M397" s="7">
        <f t="shared" si="19"/>
        <v>0</v>
      </c>
      <c r="N397" s="6" t="str">
        <f t="shared" si="20"/>
        <v>Silencioso</v>
      </c>
      <c r="R397" s="16"/>
      <c r="S397" s="56"/>
      <c r="V397" s="16"/>
    </row>
    <row r="398" spans="1:22" ht="15.75" x14ac:dyDescent="0.25">
      <c r="A398" s="8">
        <v>394</v>
      </c>
      <c r="B398" s="65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0</v>
      </c>
      <c r="J398" s="12">
        <f t="shared" si="18"/>
        <v>0</v>
      </c>
      <c r="K398" s="10">
        <v>25684</v>
      </c>
      <c r="L398" s="57" t="s">
        <v>1110</v>
      </c>
      <c r="M398" s="7">
        <f t="shared" si="19"/>
        <v>0</v>
      </c>
      <c r="N398" s="6" t="str">
        <f t="shared" si="20"/>
        <v>Silencioso</v>
      </c>
      <c r="R398" s="16"/>
      <c r="S398" s="56"/>
      <c r="V398" s="16"/>
    </row>
    <row r="399" spans="1:22" ht="15.75" x14ac:dyDescent="0.25">
      <c r="A399" s="8">
        <v>395</v>
      </c>
      <c r="B399" s="65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1</v>
      </c>
      <c r="G399" s="6">
        <v>0</v>
      </c>
      <c r="H399" s="6">
        <v>0</v>
      </c>
      <c r="I399" s="6">
        <v>0</v>
      </c>
      <c r="J399" s="12">
        <f t="shared" si="18"/>
        <v>1</v>
      </c>
      <c r="K399" s="10">
        <v>3124</v>
      </c>
      <c r="L399" s="57" t="s">
        <v>1109</v>
      </c>
      <c r="M399" s="7">
        <f t="shared" si="19"/>
        <v>32.010243277848907</v>
      </c>
      <c r="N399" s="6" t="str">
        <f t="shared" si="20"/>
        <v>Baixa</v>
      </c>
      <c r="O399" s="9"/>
      <c r="P399" s="9"/>
      <c r="Q399" s="9"/>
      <c r="R399" s="16"/>
      <c r="S399" s="56"/>
      <c r="V399" s="16"/>
    </row>
    <row r="400" spans="1:22" ht="15.75" x14ac:dyDescent="0.25">
      <c r="A400" s="8">
        <v>396</v>
      </c>
      <c r="B400" s="65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0</v>
      </c>
      <c r="G400" s="6">
        <v>0</v>
      </c>
      <c r="H400" s="6">
        <v>0</v>
      </c>
      <c r="I400" s="6">
        <v>0</v>
      </c>
      <c r="J400" s="12">
        <f t="shared" si="18"/>
        <v>0</v>
      </c>
      <c r="K400" s="10">
        <v>38413</v>
      </c>
      <c r="L400" s="57" t="s">
        <v>1110</v>
      </c>
      <c r="M400" s="7">
        <f t="shared" si="19"/>
        <v>0</v>
      </c>
      <c r="N400" s="6" t="str">
        <f t="shared" si="20"/>
        <v>Silencioso</v>
      </c>
      <c r="R400" s="16"/>
      <c r="S400" s="56"/>
      <c r="V400" s="16"/>
    </row>
    <row r="401" spans="1:22" ht="15.75" x14ac:dyDescent="0.25">
      <c r="A401" s="8">
        <v>397</v>
      </c>
      <c r="B401" s="65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12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O401" s="9"/>
      <c r="P401" s="9"/>
      <c r="Q401" s="9"/>
      <c r="R401" s="16"/>
      <c r="S401" s="56"/>
      <c r="V401" s="16"/>
    </row>
    <row r="402" spans="1:22" ht="15.75" x14ac:dyDescent="0.25">
      <c r="A402" s="8">
        <v>398</v>
      </c>
      <c r="B402" s="65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0</v>
      </c>
      <c r="G402" s="6">
        <v>0</v>
      </c>
      <c r="H402" s="6">
        <v>0</v>
      </c>
      <c r="I402" s="6">
        <v>0</v>
      </c>
      <c r="J402" s="12">
        <f t="shared" si="18"/>
        <v>0</v>
      </c>
      <c r="K402" s="10">
        <v>71265</v>
      </c>
      <c r="L402" s="57" t="s">
        <v>1111</v>
      </c>
      <c r="M402" s="7">
        <f t="shared" si="19"/>
        <v>0</v>
      </c>
      <c r="N402" s="6" t="str">
        <f t="shared" si="20"/>
        <v>Silencioso</v>
      </c>
      <c r="R402" s="16"/>
      <c r="S402" s="56"/>
      <c r="V402" s="16"/>
    </row>
    <row r="403" spans="1:22" ht="15.75" x14ac:dyDescent="0.25">
      <c r="A403" s="8">
        <v>399</v>
      </c>
      <c r="B403" s="65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0</v>
      </c>
      <c r="J403" s="12">
        <f t="shared" si="18"/>
        <v>0</v>
      </c>
      <c r="K403" s="10">
        <v>67628</v>
      </c>
      <c r="L403" s="57" t="s">
        <v>1110</v>
      </c>
      <c r="M403" s="7">
        <f t="shared" si="19"/>
        <v>0</v>
      </c>
      <c r="N403" s="6" t="str">
        <f t="shared" si="20"/>
        <v>Silencioso</v>
      </c>
      <c r="R403" s="16"/>
      <c r="S403" s="56"/>
      <c r="V403" s="16"/>
    </row>
    <row r="404" spans="1:22" ht="15.75" x14ac:dyDescent="0.25">
      <c r="A404" s="8">
        <v>400</v>
      </c>
      <c r="B404" s="65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12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R404" s="16"/>
      <c r="S404" s="56"/>
      <c r="V404" s="16"/>
    </row>
    <row r="405" spans="1:22" ht="15.75" x14ac:dyDescent="0.25">
      <c r="A405" s="8">
        <v>401</v>
      </c>
      <c r="B405" s="65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12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R405" s="16"/>
      <c r="S405" s="56"/>
      <c r="V405" s="16"/>
    </row>
    <row r="406" spans="1:22" ht="15.75" x14ac:dyDescent="0.25">
      <c r="A406" s="8">
        <v>402</v>
      </c>
      <c r="B406" s="65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12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R406" s="16"/>
      <c r="S406" s="56"/>
      <c r="V406" s="16"/>
    </row>
    <row r="407" spans="1:22" ht="15.75" x14ac:dyDescent="0.25">
      <c r="A407" s="8">
        <v>403</v>
      </c>
      <c r="B407" s="65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0</v>
      </c>
      <c r="G407" s="6">
        <v>0</v>
      </c>
      <c r="H407" s="6">
        <v>0</v>
      </c>
      <c r="I407" s="6">
        <v>0</v>
      </c>
      <c r="J407" s="12">
        <f t="shared" si="18"/>
        <v>0</v>
      </c>
      <c r="K407" s="10">
        <v>7645</v>
      </c>
      <c r="L407" s="57" t="s">
        <v>1109</v>
      </c>
      <c r="M407" s="7">
        <f t="shared" si="19"/>
        <v>0</v>
      </c>
      <c r="N407" s="6" t="str">
        <f t="shared" si="20"/>
        <v>Silencioso</v>
      </c>
      <c r="R407" s="16"/>
      <c r="S407" s="56"/>
      <c r="V407" s="16"/>
    </row>
    <row r="408" spans="1:22" ht="15.75" x14ac:dyDescent="0.25">
      <c r="A408" s="8">
        <v>404</v>
      </c>
      <c r="B408" s="65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12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R408" s="16"/>
      <c r="S408" s="56"/>
      <c r="V408" s="16"/>
    </row>
    <row r="409" spans="1:22" ht="15.75" x14ac:dyDescent="0.25">
      <c r="A409" s="8">
        <v>405</v>
      </c>
      <c r="B409" s="65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12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R409" s="16"/>
      <c r="S409" s="56"/>
      <c r="V409" s="16"/>
    </row>
    <row r="410" spans="1:22" ht="15.75" x14ac:dyDescent="0.25">
      <c r="A410" s="8">
        <v>406</v>
      </c>
      <c r="B410" s="65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12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R410" s="16"/>
      <c r="S410" s="56"/>
      <c r="V410" s="16"/>
    </row>
    <row r="411" spans="1:22" ht="15.75" x14ac:dyDescent="0.25">
      <c r="A411" s="8">
        <v>407</v>
      </c>
      <c r="B411" s="65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0</v>
      </c>
      <c r="G411" s="6">
        <v>0</v>
      </c>
      <c r="H411" s="6">
        <v>0</v>
      </c>
      <c r="I411" s="6">
        <v>0</v>
      </c>
      <c r="J411" s="12">
        <f t="shared" si="18"/>
        <v>0</v>
      </c>
      <c r="K411" s="10">
        <v>25305</v>
      </c>
      <c r="L411" s="57" t="s">
        <v>1110</v>
      </c>
      <c r="M411" s="7">
        <f t="shared" si="19"/>
        <v>0</v>
      </c>
      <c r="N411" s="6" t="str">
        <f t="shared" si="20"/>
        <v>Silencioso</v>
      </c>
      <c r="R411" s="16"/>
      <c r="S411" s="56"/>
      <c r="V411" s="16"/>
    </row>
    <row r="412" spans="1:22" ht="15.75" x14ac:dyDescent="0.25">
      <c r="A412" s="8">
        <v>408</v>
      </c>
      <c r="B412" s="65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12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R412" s="16"/>
      <c r="S412" s="56"/>
      <c r="V412" s="16"/>
    </row>
    <row r="413" spans="1:22" ht="15.75" x14ac:dyDescent="0.25">
      <c r="A413" s="8">
        <v>409</v>
      </c>
      <c r="B413" s="65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12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O413" s="72"/>
      <c r="P413" s="72"/>
      <c r="Q413" s="72"/>
      <c r="R413" s="16"/>
      <c r="S413" s="56"/>
      <c r="V413" s="16"/>
    </row>
    <row r="414" spans="1:22" ht="15.75" x14ac:dyDescent="0.25">
      <c r="A414" s="8">
        <v>410</v>
      </c>
      <c r="B414" s="65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12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R414" s="16"/>
      <c r="S414" s="56"/>
      <c r="V414" s="16"/>
    </row>
    <row r="415" spans="1:22" ht="15.75" x14ac:dyDescent="0.25">
      <c r="A415" s="8">
        <v>411</v>
      </c>
      <c r="B415" s="65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1</v>
      </c>
      <c r="G415" s="6">
        <v>1</v>
      </c>
      <c r="H415" s="6">
        <v>0</v>
      </c>
      <c r="I415" s="6">
        <v>0</v>
      </c>
      <c r="J415" s="12">
        <f t="shared" si="18"/>
        <v>2</v>
      </c>
      <c r="K415" s="10">
        <v>79387</v>
      </c>
      <c r="L415" s="57" t="s">
        <v>1111</v>
      </c>
      <c r="M415" s="7">
        <f t="shared" si="19"/>
        <v>2.519304168188746</v>
      </c>
      <c r="N415" s="6" t="str">
        <f t="shared" si="20"/>
        <v>Baixa</v>
      </c>
      <c r="O415" s="9"/>
      <c r="P415" s="9"/>
      <c r="Q415" s="9"/>
      <c r="R415" s="16"/>
      <c r="S415" s="56"/>
      <c r="V415" s="16"/>
    </row>
    <row r="416" spans="1:22" ht="15.75" x14ac:dyDescent="0.25">
      <c r="A416" s="8">
        <v>412</v>
      </c>
      <c r="B416" s="65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12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V416" s="16"/>
    </row>
    <row r="417" spans="1:22" ht="15.75" x14ac:dyDescent="0.25">
      <c r="A417" s="8">
        <v>413</v>
      </c>
      <c r="B417" s="65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12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R417" s="16"/>
      <c r="S417" s="56"/>
      <c r="V417" s="16"/>
    </row>
    <row r="418" spans="1:22" ht="15.75" x14ac:dyDescent="0.25">
      <c r="A418" s="8">
        <v>414</v>
      </c>
      <c r="B418" s="65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2</v>
      </c>
      <c r="G418" s="6">
        <v>1</v>
      </c>
      <c r="H418" s="6">
        <v>0</v>
      </c>
      <c r="I418" s="6">
        <v>0</v>
      </c>
      <c r="J418" s="12">
        <f t="shared" si="18"/>
        <v>3</v>
      </c>
      <c r="K418" s="10">
        <v>10780</v>
      </c>
      <c r="L418" s="57" t="s">
        <v>1109</v>
      </c>
      <c r="M418" s="7">
        <f t="shared" si="19"/>
        <v>27.829313543599259</v>
      </c>
      <c r="N418" s="6" t="str">
        <f t="shared" si="20"/>
        <v>Baixa</v>
      </c>
      <c r="R418" s="16"/>
      <c r="S418" s="56"/>
      <c r="V418" s="16"/>
    </row>
    <row r="419" spans="1:22" ht="15.75" x14ac:dyDescent="0.25">
      <c r="A419" s="8">
        <v>415</v>
      </c>
      <c r="B419" s="65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12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R419" s="16"/>
      <c r="S419" s="56"/>
      <c r="V419" s="16"/>
    </row>
    <row r="420" spans="1:22" ht="15.75" x14ac:dyDescent="0.25">
      <c r="A420" s="8">
        <v>416</v>
      </c>
      <c r="B420" s="65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12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R420" s="16"/>
      <c r="S420" s="56"/>
      <c r="V420" s="16"/>
    </row>
    <row r="421" spans="1:22" ht="15.75" x14ac:dyDescent="0.25">
      <c r="A421" s="8">
        <v>417</v>
      </c>
      <c r="B421" s="65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12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R421" s="16"/>
      <c r="S421" s="56"/>
      <c r="V421" s="16"/>
    </row>
    <row r="422" spans="1:22" ht="15.75" x14ac:dyDescent="0.25">
      <c r="A422" s="8">
        <v>418</v>
      </c>
      <c r="B422" s="65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0</v>
      </c>
      <c r="G422" s="6">
        <v>0</v>
      </c>
      <c r="H422" s="6">
        <v>0</v>
      </c>
      <c r="I422" s="6">
        <v>0</v>
      </c>
      <c r="J422" s="12">
        <f t="shared" si="18"/>
        <v>0</v>
      </c>
      <c r="K422" s="10">
        <v>26484</v>
      </c>
      <c r="L422" s="57" t="s">
        <v>1110</v>
      </c>
      <c r="M422" s="7">
        <f t="shared" si="19"/>
        <v>0</v>
      </c>
      <c r="N422" s="6" t="str">
        <f t="shared" si="20"/>
        <v>Silencioso</v>
      </c>
      <c r="R422" s="16"/>
      <c r="S422" s="56"/>
      <c r="V422" s="16"/>
    </row>
    <row r="423" spans="1:22" ht="15.75" x14ac:dyDescent="0.25">
      <c r="A423" s="8">
        <v>419</v>
      </c>
      <c r="B423" s="65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0</v>
      </c>
      <c r="G423" s="6">
        <v>0</v>
      </c>
      <c r="H423" s="6">
        <v>0</v>
      </c>
      <c r="I423" s="6">
        <v>0</v>
      </c>
      <c r="J423" s="12">
        <f t="shared" si="18"/>
        <v>0</v>
      </c>
      <c r="K423" s="10">
        <v>564310</v>
      </c>
      <c r="L423" s="57" t="s">
        <v>1113</v>
      </c>
      <c r="M423" s="7">
        <f t="shared" si="19"/>
        <v>0</v>
      </c>
      <c r="N423" s="6" t="str">
        <f t="shared" si="20"/>
        <v>Silencioso</v>
      </c>
      <c r="R423" s="16"/>
      <c r="S423" s="56"/>
      <c r="V423" s="16"/>
    </row>
    <row r="424" spans="1:22" ht="15.75" x14ac:dyDescent="0.25">
      <c r="A424" s="8">
        <v>420</v>
      </c>
      <c r="B424" s="65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12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R424" s="16"/>
      <c r="S424" s="56"/>
      <c r="V424" s="16"/>
    </row>
    <row r="425" spans="1:22" ht="15.75" x14ac:dyDescent="0.25">
      <c r="A425" s="8">
        <v>421</v>
      </c>
      <c r="B425" s="65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12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R425" s="16"/>
      <c r="S425" s="56"/>
      <c r="V425" s="16"/>
    </row>
    <row r="426" spans="1:22" ht="15.75" x14ac:dyDescent="0.25">
      <c r="A426" s="8">
        <v>422</v>
      </c>
      <c r="B426" s="65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0</v>
      </c>
      <c r="G426" s="6">
        <v>0</v>
      </c>
      <c r="H426" s="6">
        <v>0</v>
      </c>
      <c r="I426" s="6">
        <v>0</v>
      </c>
      <c r="J426" s="12">
        <f t="shared" si="18"/>
        <v>0</v>
      </c>
      <c r="K426" s="10">
        <v>5733</v>
      </c>
      <c r="L426" s="57" t="s">
        <v>1109</v>
      </c>
      <c r="M426" s="7">
        <f t="shared" si="19"/>
        <v>0</v>
      </c>
      <c r="N426" s="6" t="str">
        <f t="shared" si="20"/>
        <v>Silencioso</v>
      </c>
      <c r="R426" s="16"/>
      <c r="S426" s="56"/>
      <c r="V426" s="16"/>
    </row>
    <row r="427" spans="1:22" ht="15.75" x14ac:dyDescent="0.25">
      <c r="A427" s="8">
        <v>423</v>
      </c>
      <c r="B427" s="65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12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R427" s="16"/>
      <c r="S427" s="56"/>
      <c r="V427" s="16"/>
    </row>
    <row r="428" spans="1:22" ht="15.75" x14ac:dyDescent="0.25">
      <c r="A428" s="8">
        <v>424</v>
      </c>
      <c r="B428" s="65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0</v>
      </c>
      <c r="J428" s="12">
        <f t="shared" si="18"/>
        <v>0</v>
      </c>
      <c r="K428" s="10">
        <v>7627</v>
      </c>
      <c r="L428" s="57" t="s">
        <v>1109</v>
      </c>
      <c r="M428" s="7">
        <f t="shared" si="19"/>
        <v>0</v>
      </c>
      <c r="N428" s="6" t="str">
        <f t="shared" si="20"/>
        <v>Silencioso</v>
      </c>
      <c r="R428" s="16"/>
      <c r="S428" s="56"/>
      <c r="V428" s="16"/>
    </row>
    <row r="429" spans="1:22" ht="15.75" x14ac:dyDescent="0.25">
      <c r="A429" s="8">
        <v>425</v>
      </c>
      <c r="B429" s="65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0</v>
      </c>
      <c r="H429" s="6">
        <v>0</v>
      </c>
      <c r="I429" s="6">
        <v>0</v>
      </c>
      <c r="J429" s="12">
        <f t="shared" si="18"/>
        <v>0</v>
      </c>
      <c r="K429" s="10">
        <v>51601</v>
      </c>
      <c r="L429" s="57" t="s">
        <v>1110</v>
      </c>
      <c r="M429" s="7">
        <f t="shared" si="19"/>
        <v>0</v>
      </c>
      <c r="N429" s="6" t="str">
        <f t="shared" si="20"/>
        <v>Silencioso</v>
      </c>
      <c r="O429" s="9"/>
      <c r="P429" s="9"/>
      <c r="Q429" s="9"/>
      <c r="R429" s="16"/>
      <c r="S429" s="56"/>
      <c r="V429" s="16"/>
    </row>
    <row r="430" spans="1:22" ht="15.75" x14ac:dyDescent="0.25">
      <c r="A430" s="8">
        <v>426</v>
      </c>
      <c r="B430" s="65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12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O430" s="72"/>
      <c r="P430" s="72"/>
      <c r="Q430" s="72"/>
      <c r="R430" s="16"/>
      <c r="S430" s="56"/>
      <c r="V430" s="16"/>
    </row>
    <row r="431" spans="1:22" ht="15.75" x14ac:dyDescent="0.25">
      <c r="A431" s="8">
        <v>427</v>
      </c>
      <c r="B431" s="65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12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R431" s="16"/>
      <c r="S431" s="56"/>
      <c r="V431" s="16"/>
    </row>
    <row r="432" spans="1:22" ht="15.75" x14ac:dyDescent="0.25">
      <c r="A432" s="8">
        <v>428</v>
      </c>
      <c r="B432" s="65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0</v>
      </c>
      <c r="I432" s="6">
        <v>0</v>
      </c>
      <c r="J432" s="12">
        <f t="shared" si="18"/>
        <v>0</v>
      </c>
      <c r="K432" s="10">
        <v>17991</v>
      </c>
      <c r="L432" s="57" t="s">
        <v>1109</v>
      </c>
      <c r="M432" s="7">
        <f t="shared" si="19"/>
        <v>0</v>
      </c>
      <c r="N432" s="6" t="str">
        <f t="shared" si="20"/>
        <v>Silencioso</v>
      </c>
      <c r="R432" s="16"/>
      <c r="S432" s="56"/>
      <c r="V432" s="16"/>
    </row>
    <row r="433" spans="1:22" ht="15.75" x14ac:dyDescent="0.25">
      <c r="A433" s="8">
        <v>429</v>
      </c>
      <c r="B433" s="65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0</v>
      </c>
      <c r="G433" s="6">
        <v>0</v>
      </c>
      <c r="H433" s="6">
        <v>0</v>
      </c>
      <c r="I433" s="6">
        <v>0</v>
      </c>
      <c r="J433" s="12">
        <f t="shared" si="18"/>
        <v>0</v>
      </c>
      <c r="K433" s="10">
        <v>9454</v>
      </c>
      <c r="L433" s="57" t="s">
        <v>1109</v>
      </c>
      <c r="M433" s="7">
        <f t="shared" si="19"/>
        <v>0</v>
      </c>
      <c r="N433" s="6" t="str">
        <f t="shared" si="20"/>
        <v>Silencioso</v>
      </c>
      <c r="O433" s="9"/>
      <c r="P433" s="9"/>
      <c r="Q433" s="9"/>
      <c r="R433" s="16"/>
      <c r="S433" s="56"/>
      <c r="V433" s="16"/>
    </row>
    <row r="434" spans="1:22" ht="15.75" x14ac:dyDescent="0.25">
      <c r="A434" s="8">
        <v>430</v>
      </c>
      <c r="B434" s="65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0</v>
      </c>
      <c r="G434" s="6">
        <v>0</v>
      </c>
      <c r="H434" s="6">
        <v>0</v>
      </c>
      <c r="I434" s="6">
        <v>0</v>
      </c>
      <c r="J434" s="12">
        <f t="shared" si="18"/>
        <v>0</v>
      </c>
      <c r="K434" s="10">
        <v>63359</v>
      </c>
      <c r="L434" s="57" t="s">
        <v>1110</v>
      </c>
      <c r="M434" s="7">
        <f t="shared" si="19"/>
        <v>0</v>
      </c>
      <c r="N434" s="6" t="str">
        <f t="shared" si="20"/>
        <v>Silencioso</v>
      </c>
      <c r="O434" s="9"/>
      <c r="P434" s="9"/>
      <c r="Q434" s="9"/>
      <c r="R434" s="16"/>
      <c r="S434" s="56"/>
      <c r="V434" s="16"/>
    </row>
    <row r="435" spans="1:22" ht="15.75" x14ac:dyDescent="0.25">
      <c r="A435" s="8">
        <v>431</v>
      </c>
      <c r="B435" s="65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12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R435" s="16"/>
      <c r="S435" s="56"/>
      <c r="V435" s="16"/>
    </row>
    <row r="436" spans="1:22" ht="15.75" x14ac:dyDescent="0.25">
      <c r="A436" s="8">
        <v>432</v>
      </c>
      <c r="B436" s="65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12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R436" s="16"/>
      <c r="S436" s="56"/>
      <c r="V436" s="16"/>
    </row>
    <row r="437" spans="1:22" ht="15.75" x14ac:dyDescent="0.25">
      <c r="A437" s="8">
        <v>433</v>
      </c>
      <c r="B437" s="65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12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R437" s="16"/>
      <c r="S437" s="56"/>
      <c r="V437" s="16"/>
    </row>
    <row r="438" spans="1:22" ht="15.75" x14ac:dyDescent="0.25">
      <c r="A438" s="8">
        <v>434</v>
      </c>
      <c r="B438" s="65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12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R438" s="16"/>
      <c r="S438" s="56"/>
      <c r="V438" s="16"/>
    </row>
    <row r="439" spans="1:22" ht="15.75" x14ac:dyDescent="0.25">
      <c r="A439" s="8">
        <v>435</v>
      </c>
      <c r="B439" s="65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0</v>
      </c>
      <c r="G439" s="6">
        <v>0</v>
      </c>
      <c r="H439" s="6">
        <v>0</v>
      </c>
      <c r="I439" s="6">
        <v>0</v>
      </c>
      <c r="J439" s="12">
        <f t="shared" si="18"/>
        <v>0</v>
      </c>
      <c r="K439" s="10">
        <v>6522</v>
      </c>
      <c r="L439" s="57" t="s">
        <v>1109</v>
      </c>
      <c r="M439" s="7">
        <f t="shared" si="19"/>
        <v>0</v>
      </c>
      <c r="N439" s="6" t="str">
        <f t="shared" si="20"/>
        <v>Silencioso</v>
      </c>
      <c r="O439" s="9"/>
      <c r="P439" s="9"/>
      <c r="Q439" s="9"/>
      <c r="R439" s="16"/>
      <c r="S439" s="56"/>
      <c r="V439" s="16"/>
    </row>
    <row r="440" spans="1:22" ht="15.75" x14ac:dyDescent="0.25">
      <c r="A440" s="8">
        <v>436</v>
      </c>
      <c r="B440" s="65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12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R440" s="16"/>
      <c r="S440" s="56"/>
      <c r="V440" s="16"/>
    </row>
    <row r="441" spans="1:22" ht="15.75" x14ac:dyDescent="0.25">
      <c r="A441" s="8">
        <v>437</v>
      </c>
      <c r="B441" s="65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12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R441" s="16"/>
      <c r="S441" s="56"/>
      <c r="V441" s="16"/>
    </row>
    <row r="442" spans="1:22" ht="15.75" x14ac:dyDescent="0.25">
      <c r="A442" s="8">
        <v>438</v>
      </c>
      <c r="B442" s="65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12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O442" s="72"/>
      <c r="P442" s="72"/>
      <c r="Q442" s="72"/>
      <c r="R442" s="16"/>
      <c r="S442" s="56"/>
      <c r="V442" s="16"/>
    </row>
    <row r="443" spans="1:22" ht="15.75" x14ac:dyDescent="0.25">
      <c r="A443" s="8">
        <v>439</v>
      </c>
      <c r="B443" s="65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0</v>
      </c>
      <c r="G443" s="6">
        <v>0</v>
      </c>
      <c r="H443" s="6">
        <v>1</v>
      </c>
      <c r="I443" s="6">
        <v>0</v>
      </c>
      <c r="J443" s="12">
        <f t="shared" si="18"/>
        <v>1</v>
      </c>
      <c r="K443" s="10">
        <v>52532</v>
      </c>
      <c r="L443" s="57" t="s">
        <v>1110</v>
      </c>
      <c r="M443" s="7">
        <f t="shared" si="19"/>
        <v>1.9036016142541687</v>
      </c>
      <c r="N443" s="6" t="str">
        <f t="shared" si="20"/>
        <v>Baixa</v>
      </c>
      <c r="R443" s="16"/>
      <c r="S443" s="56"/>
      <c r="V443" s="16"/>
    </row>
    <row r="444" spans="1:22" ht="15.75" x14ac:dyDescent="0.25">
      <c r="A444" s="8">
        <v>440</v>
      </c>
      <c r="B444" s="65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12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R444" s="16"/>
      <c r="S444" s="56"/>
      <c r="V444" s="16"/>
    </row>
    <row r="445" spans="1:22" ht="15.75" x14ac:dyDescent="0.25">
      <c r="A445" s="8">
        <v>441</v>
      </c>
      <c r="B445" s="65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12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R445" s="16"/>
      <c r="S445" s="56"/>
      <c r="V445" s="16"/>
    </row>
    <row r="446" spans="1:22" ht="15.75" x14ac:dyDescent="0.25">
      <c r="A446" s="8">
        <v>442</v>
      </c>
      <c r="B446" s="65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0</v>
      </c>
      <c r="G446" s="6">
        <v>0</v>
      </c>
      <c r="H446" s="6">
        <v>0</v>
      </c>
      <c r="I446" s="6">
        <v>0</v>
      </c>
      <c r="J446" s="12">
        <f t="shared" si="18"/>
        <v>0</v>
      </c>
      <c r="K446" s="10">
        <v>7481</v>
      </c>
      <c r="L446" s="57" t="s">
        <v>1109</v>
      </c>
      <c r="M446" s="7">
        <f t="shared" si="19"/>
        <v>0</v>
      </c>
      <c r="N446" s="6" t="str">
        <f t="shared" si="20"/>
        <v>Silencioso</v>
      </c>
      <c r="O446" s="9"/>
      <c r="P446" s="9"/>
      <c r="Q446" s="9"/>
      <c r="R446" s="16"/>
      <c r="S446" s="56"/>
      <c r="V446" s="16"/>
    </row>
    <row r="447" spans="1:22" ht="15.75" x14ac:dyDescent="0.25">
      <c r="A447" s="8">
        <v>443</v>
      </c>
      <c r="B447" s="65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0</v>
      </c>
      <c r="G447" s="6">
        <v>0</v>
      </c>
      <c r="H447" s="6">
        <v>0</v>
      </c>
      <c r="I447" s="6">
        <v>0</v>
      </c>
      <c r="J447" s="12">
        <f t="shared" si="18"/>
        <v>0</v>
      </c>
      <c r="K447" s="10">
        <v>9008</v>
      </c>
      <c r="L447" s="57" t="s">
        <v>1109</v>
      </c>
      <c r="M447" s="7">
        <f t="shared" si="19"/>
        <v>0</v>
      </c>
      <c r="N447" s="6" t="str">
        <f t="shared" si="20"/>
        <v>Silencioso</v>
      </c>
      <c r="O447" s="72"/>
      <c r="P447" s="72"/>
      <c r="Q447" s="72"/>
      <c r="R447" s="16"/>
      <c r="S447" s="56"/>
      <c r="V447" s="16"/>
    </row>
    <row r="448" spans="1:22" ht="15.75" x14ac:dyDescent="0.25">
      <c r="A448" s="8">
        <v>444</v>
      </c>
      <c r="B448" s="65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12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R448" s="16"/>
      <c r="S448" s="56"/>
      <c r="V448" s="16"/>
    </row>
    <row r="449" spans="1:22" ht="15.75" x14ac:dyDescent="0.25">
      <c r="A449" s="8">
        <v>445</v>
      </c>
      <c r="B449" s="65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12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V449" s="16"/>
    </row>
    <row r="450" spans="1:22" ht="15.75" x14ac:dyDescent="0.25">
      <c r="A450" s="8">
        <v>446</v>
      </c>
      <c r="B450" s="65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12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R450" s="16"/>
      <c r="S450" s="56"/>
      <c r="V450" s="16"/>
    </row>
    <row r="451" spans="1:22" ht="15.75" x14ac:dyDescent="0.25">
      <c r="A451" s="8">
        <v>447</v>
      </c>
      <c r="B451" s="65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0</v>
      </c>
      <c r="G451" s="6">
        <v>0</v>
      </c>
      <c r="H451" s="6">
        <v>0</v>
      </c>
      <c r="I451" s="6">
        <v>0</v>
      </c>
      <c r="J451" s="12">
        <f t="shared" si="18"/>
        <v>0</v>
      </c>
      <c r="K451" s="10">
        <v>18172</v>
      </c>
      <c r="L451" s="57" t="s">
        <v>1109</v>
      </c>
      <c r="M451" s="7">
        <f t="shared" si="19"/>
        <v>0</v>
      </c>
      <c r="N451" s="6" t="str">
        <f t="shared" si="20"/>
        <v>Silencioso</v>
      </c>
      <c r="O451" s="9"/>
      <c r="P451" s="9"/>
      <c r="Q451" s="9"/>
      <c r="R451" s="16"/>
      <c r="S451" s="56"/>
      <c r="V451" s="16"/>
    </row>
    <row r="452" spans="1:22" ht="15.75" x14ac:dyDescent="0.25">
      <c r="A452" s="8">
        <v>448</v>
      </c>
      <c r="B452" s="65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0</v>
      </c>
      <c r="H452" s="6">
        <v>0</v>
      </c>
      <c r="I452" s="6">
        <v>0</v>
      </c>
      <c r="J452" s="12">
        <f t="shared" si="18"/>
        <v>0</v>
      </c>
      <c r="K452" s="10">
        <v>7110</v>
      </c>
      <c r="L452" s="57" t="s">
        <v>1109</v>
      </c>
      <c r="M452" s="7">
        <f t="shared" si="19"/>
        <v>0</v>
      </c>
      <c r="N452" s="6" t="str">
        <f t="shared" si="20"/>
        <v>Silencioso</v>
      </c>
      <c r="O452" s="72"/>
      <c r="P452" s="72"/>
      <c r="Q452" s="72"/>
      <c r="R452" s="16"/>
      <c r="S452" s="56"/>
      <c r="V452" s="16"/>
    </row>
    <row r="453" spans="1:22" ht="15.75" x14ac:dyDescent="0.25">
      <c r="A453" s="8">
        <v>449</v>
      </c>
      <c r="B453" s="65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12">
        <f t="shared" ref="J453:J516" si="21">F453+G453+H453+I453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6"/>
      <c r="S453" s="56"/>
      <c r="V453" s="16"/>
    </row>
    <row r="454" spans="1:22" ht="15.75" x14ac:dyDescent="0.25">
      <c r="A454" s="8">
        <v>450</v>
      </c>
      <c r="B454" s="65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12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si="23"/>
        <v>Silencioso</v>
      </c>
      <c r="R454" s="16"/>
      <c r="S454" s="56"/>
      <c r="V454" s="16"/>
    </row>
    <row r="455" spans="1:22" ht="15.75" x14ac:dyDescent="0.25">
      <c r="A455" s="8">
        <v>451</v>
      </c>
      <c r="B455" s="65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0</v>
      </c>
      <c r="J455" s="12">
        <f t="shared" si="21"/>
        <v>0</v>
      </c>
      <c r="K455" s="10">
        <v>18700</v>
      </c>
      <c r="L455" s="57" t="s">
        <v>1109</v>
      </c>
      <c r="M455" s="7">
        <f t="shared" si="22"/>
        <v>0</v>
      </c>
      <c r="N455" s="6" t="str">
        <f t="shared" si="23"/>
        <v>Silencioso</v>
      </c>
      <c r="R455" s="16"/>
      <c r="S455" s="56"/>
      <c r="V455" s="16"/>
    </row>
    <row r="456" spans="1:22" ht="15.75" x14ac:dyDescent="0.25">
      <c r="A456" s="8">
        <v>452</v>
      </c>
      <c r="B456" s="65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12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V456" s="16"/>
    </row>
    <row r="457" spans="1:22" ht="15.75" x14ac:dyDescent="0.25">
      <c r="A457" s="8">
        <v>453</v>
      </c>
      <c r="B457" s="65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12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V457" s="16"/>
    </row>
    <row r="458" spans="1:22" ht="15.75" x14ac:dyDescent="0.25">
      <c r="A458" s="8">
        <v>454</v>
      </c>
      <c r="B458" s="65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0</v>
      </c>
      <c r="G458" s="6">
        <v>0</v>
      </c>
      <c r="H458" s="6">
        <v>0</v>
      </c>
      <c r="I458" s="6">
        <v>0</v>
      </c>
      <c r="J458" s="12">
        <f t="shared" si="21"/>
        <v>0</v>
      </c>
      <c r="K458" s="10">
        <v>89256</v>
      </c>
      <c r="L458" s="57" t="s">
        <v>1111</v>
      </c>
      <c r="M458" s="7">
        <f t="shared" si="22"/>
        <v>0</v>
      </c>
      <c r="N458" s="6" t="str">
        <f t="shared" si="23"/>
        <v>Silencioso</v>
      </c>
      <c r="R458" s="16"/>
      <c r="S458" s="56"/>
      <c r="V458" s="16"/>
    </row>
    <row r="459" spans="1:22" ht="15.75" x14ac:dyDescent="0.25">
      <c r="A459" s="8">
        <v>455</v>
      </c>
      <c r="B459" s="65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5</v>
      </c>
      <c r="G459" s="6">
        <v>6</v>
      </c>
      <c r="H459" s="6">
        <v>1</v>
      </c>
      <c r="I459" s="6">
        <v>0</v>
      </c>
      <c r="J459" s="12">
        <f t="shared" si="21"/>
        <v>12</v>
      </c>
      <c r="K459" s="10">
        <v>22608</v>
      </c>
      <c r="L459" s="57" t="s">
        <v>1109</v>
      </c>
      <c r="M459" s="7">
        <f t="shared" si="22"/>
        <v>53.07855626326964</v>
      </c>
      <c r="N459" s="6" t="str">
        <f t="shared" si="23"/>
        <v>Baixa</v>
      </c>
      <c r="O459" s="72"/>
      <c r="P459" s="72"/>
      <c r="Q459" s="72"/>
      <c r="R459" s="16"/>
      <c r="S459" s="56"/>
      <c r="V459" s="16"/>
    </row>
    <row r="460" spans="1:22" ht="15.75" x14ac:dyDescent="0.25">
      <c r="A460" s="8">
        <v>456</v>
      </c>
      <c r="B460" s="65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0</v>
      </c>
      <c r="G460" s="6">
        <v>0</v>
      </c>
      <c r="H460" s="6">
        <v>0</v>
      </c>
      <c r="I460" s="6">
        <v>0</v>
      </c>
      <c r="J460" s="12">
        <f t="shared" si="21"/>
        <v>0</v>
      </c>
      <c r="K460" s="10">
        <v>27640</v>
      </c>
      <c r="L460" s="57" t="s">
        <v>1110</v>
      </c>
      <c r="M460" s="7">
        <f t="shared" si="22"/>
        <v>0</v>
      </c>
      <c r="N460" s="6" t="str">
        <f t="shared" si="23"/>
        <v>Silencioso</v>
      </c>
      <c r="R460" s="16"/>
      <c r="S460" s="56"/>
      <c r="V460" s="16"/>
    </row>
    <row r="461" spans="1:22" ht="15.75" x14ac:dyDescent="0.25">
      <c r="A461" s="8">
        <v>457</v>
      </c>
      <c r="B461" s="65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12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R461" s="16"/>
      <c r="S461" s="56"/>
      <c r="V461" s="16"/>
    </row>
    <row r="462" spans="1:22" ht="15.75" x14ac:dyDescent="0.25">
      <c r="A462" s="8">
        <v>458</v>
      </c>
      <c r="B462" s="65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12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V462" s="16"/>
    </row>
    <row r="463" spans="1:22" ht="15.75" x14ac:dyDescent="0.25">
      <c r="A463" s="8">
        <v>459</v>
      </c>
      <c r="B463" s="65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12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R463" s="16"/>
      <c r="S463" s="56"/>
      <c r="V463" s="16"/>
    </row>
    <row r="464" spans="1:22" ht="15.75" x14ac:dyDescent="0.25">
      <c r="A464" s="8">
        <v>460</v>
      </c>
      <c r="B464" s="65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12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O464" s="72"/>
      <c r="P464" s="72"/>
      <c r="Q464" s="72"/>
      <c r="R464" s="16"/>
      <c r="S464" s="56"/>
      <c r="V464" s="16"/>
    </row>
    <row r="465" spans="1:22" ht="15.75" x14ac:dyDescent="0.25">
      <c r="A465" s="8">
        <v>461</v>
      </c>
      <c r="B465" s="65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0</v>
      </c>
      <c r="I465" s="6">
        <v>0</v>
      </c>
      <c r="J465" s="12">
        <f t="shared" si="21"/>
        <v>0</v>
      </c>
      <c r="K465" s="10">
        <v>4134</v>
      </c>
      <c r="L465" s="57" t="s">
        <v>1109</v>
      </c>
      <c r="M465" s="7">
        <f t="shared" si="22"/>
        <v>0</v>
      </c>
      <c r="N465" s="6" t="str">
        <f t="shared" si="23"/>
        <v>Silencioso</v>
      </c>
      <c r="R465" s="16"/>
      <c r="S465" s="56"/>
      <c r="V465" s="16"/>
    </row>
    <row r="466" spans="1:22" ht="15.75" x14ac:dyDescent="0.25">
      <c r="A466" s="8">
        <v>462</v>
      </c>
      <c r="B466" s="65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0</v>
      </c>
      <c r="J466" s="12">
        <f t="shared" si="21"/>
        <v>0</v>
      </c>
      <c r="K466" s="10">
        <v>15207</v>
      </c>
      <c r="L466" s="57" t="s">
        <v>1109</v>
      </c>
      <c r="M466" s="7">
        <f t="shared" si="22"/>
        <v>0</v>
      </c>
      <c r="N466" s="6" t="str">
        <f t="shared" si="23"/>
        <v>Silencioso</v>
      </c>
      <c r="O466" s="9"/>
      <c r="P466" s="9"/>
      <c r="Q466" s="9"/>
      <c r="R466" s="16"/>
      <c r="S466" s="56"/>
      <c r="V466" s="16"/>
    </row>
    <row r="467" spans="1:22" ht="15.75" x14ac:dyDescent="0.25">
      <c r="A467" s="8">
        <v>463</v>
      </c>
      <c r="B467" s="65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12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V467" s="16"/>
    </row>
    <row r="468" spans="1:22" ht="15.75" x14ac:dyDescent="0.25">
      <c r="A468" s="8">
        <v>464</v>
      </c>
      <c r="B468" s="65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12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V468" s="16"/>
    </row>
    <row r="469" spans="1:22" ht="15.75" x14ac:dyDescent="0.25">
      <c r="A469" s="8">
        <v>465</v>
      </c>
      <c r="B469" s="65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12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O469" s="72"/>
      <c r="P469" s="72"/>
      <c r="Q469" s="72"/>
      <c r="R469" s="16"/>
      <c r="S469" s="56"/>
      <c r="V469" s="16"/>
    </row>
    <row r="470" spans="1:22" ht="15.75" x14ac:dyDescent="0.25">
      <c r="A470" s="8">
        <v>466</v>
      </c>
      <c r="B470" s="65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0</v>
      </c>
      <c r="H470" s="6">
        <v>0</v>
      </c>
      <c r="I470" s="6">
        <v>0</v>
      </c>
      <c r="J470" s="12">
        <f t="shared" si="21"/>
        <v>0</v>
      </c>
      <c r="K470" s="10">
        <v>13330</v>
      </c>
      <c r="L470" s="57" t="s">
        <v>1109</v>
      </c>
      <c r="M470" s="7">
        <f t="shared" si="22"/>
        <v>0</v>
      </c>
      <c r="N470" s="6" t="str">
        <f t="shared" si="23"/>
        <v>Silencioso</v>
      </c>
      <c r="O470" s="9"/>
      <c r="P470" s="9"/>
      <c r="Q470" s="9"/>
      <c r="R470" s="16"/>
      <c r="S470" s="56"/>
      <c r="V470" s="16"/>
    </row>
    <row r="471" spans="1:22" ht="15.75" x14ac:dyDescent="0.25">
      <c r="A471" s="8">
        <v>467</v>
      </c>
      <c r="B471" s="65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12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V471" s="16"/>
    </row>
    <row r="472" spans="1:22" ht="15.75" x14ac:dyDescent="0.25">
      <c r="A472" s="8">
        <v>468</v>
      </c>
      <c r="B472" s="65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12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V472" s="16"/>
    </row>
    <row r="473" spans="1:22" ht="15.75" x14ac:dyDescent="0.25">
      <c r="A473" s="8">
        <v>469</v>
      </c>
      <c r="B473" s="65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12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R473" s="16"/>
      <c r="S473" s="56"/>
      <c r="V473" s="16"/>
    </row>
    <row r="474" spans="1:22" ht="15.75" x14ac:dyDescent="0.25">
      <c r="A474" s="8">
        <v>470</v>
      </c>
      <c r="B474" s="65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12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R474" s="16"/>
      <c r="S474" s="56"/>
      <c r="V474" s="16"/>
    </row>
    <row r="475" spans="1:22" ht="15.75" x14ac:dyDescent="0.25">
      <c r="A475" s="8">
        <v>471</v>
      </c>
      <c r="B475" s="65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1</v>
      </c>
      <c r="H475" s="6">
        <v>0</v>
      </c>
      <c r="I475" s="6">
        <v>0</v>
      </c>
      <c r="J475" s="12">
        <f t="shared" si="21"/>
        <v>1</v>
      </c>
      <c r="K475" s="10">
        <v>3227</v>
      </c>
      <c r="L475" s="57" t="s">
        <v>1109</v>
      </c>
      <c r="M475" s="7">
        <f t="shared" si="22"/>
        <v>30.988534242330338</v>
      </c>
      <c r="N475" s="6" t="str">
        <f t="shared" si="23"/>
        <v>Baixa</v>
      </c>
      <c r="O475" s="72"/>
      <c r="P475" s="72"/>
      <c r="Q475" s="72"/>
      <c r="R475" s="16"/>
      <c r="S475" s="56"/>
      <c r="V475" s="16"/>
    </row>
    <row r="476" spans="1:22" ht="15.75" x14ac:dyDescent="0.25">
      <c r="A476" s="8">
        <v>472</v>
      </c>
      <c r="B476" s="65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12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R476" s="16"/>
      <c r="S476" s="56"/>
      <c r="V476" s="16"/>
    </row>
    <row r="477" spans="1:22" ht="15.75" x14ac:dyDescent="0.25">
      <c r="A477" s="8">
        <v>473</v>
      </c>
      <c r="B477" s="65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0</v>
      </c>
      <c r="H477" s="6">
        <v>0</v>
      </c>
      <c r="I477" s="6">
        <v>0</v>
      </c>
      <c r="J477" s="12">
        <f t="shared" si="21"/>
        <v>0</v>
      </c>
      <c r="K477" s="10">
        <v>11050</v>
      </c>
      <c r="L477" s="57" t="s">
        <v>1109</v>
      </c>
      <c r="M477" s="7">
        <f t="shared" si="22"/>
        <v>0</v>
      </c>
      <c r="N477" s="6" t="str">
        <f t="shared" si="23"/>
        <v>Silencioso</v>
      </c>
      <c r="R477" s="16"/>
      <c r="S477" s="56"/>
      <c r="V477" s="16"/>
    </row>
    <row r="478" spans="1:22" ht="15.75" x14ac:dyDescent="0.25">
      <c r="A478" s="8">
        <v>474</v>
      </c>
      <c r="B478" s="65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12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R478" s="16"/>
      <c r="S478" s="56"/>
      <c r="V478" s="16"/>
    </row>
    <row r="479" spans="1:22" ht="15.75" x14ac:dyDescent="0.25">
      <c r="A479" s="8">
        <v>475</v>
      </c>
      <c r="B479" s="65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0</v>
      </c>
      <c r="I479" s="6">
        <v>0</v>
      </c>
      <c r="J479" s="12">
        <f t="shared" si="21"/>
        <v>0</v>
      </c>
      <c r="K479" s="10">
        <v>12508</v>
      </c>
      <c r="L479" s="57" t="s">
        <v>1109</v>
      </c>
      <c r="M479" s="7">
        <f t="shared" si="22"/>
        <v>0</v>
      </c>
      <c r="N479" s="6" t="str">
        <f t="shared" si="23"/>
        <v>Silencioso</v>
      </c>
      <c r="O479" s="9"/>
      <c r="P479" s="9"/>
      <c r="Q479" s="9"/>
      <c r="R479" s="16"/>
      <c r="S479" s="56"/>
      <c r="V479" s="16"/>
    </row>
    <row r="480" spans="1:22" ht="15.75" x14ac:dyDescent="0.25">
      <c r="A480" s="8">
        <v>476</v>
      </c>
      <c r="B480" s="65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0</v>
      </c>
      <c r="H480" s="6">
        <v>0</v>
      </c>
      <c r="I480" s="6">
        <v>0</v>
      </c>
      <c r="J480" s="12">
        <f t="shared" si="21"/>
        <v>0</v>
      </c>
      <c r="K480" s="10">
        <v>37473</v>
      </c>
      <c r="L480" s="57" t="s">
        <v>1110</v>
      </c>
      <c r="M480" s="7">
        <f t="shared" si="22"/>
        <v>0</v>
      </c>
      <c r="N480" s="6" t="str">
        <f t="shared" si="23"/>
        <v>Silencioso</v>
      </c>
      <c r="R480" s="16"/>
      <c r="S480" s="56"/>
      <c r="V480" s="16"/>
    </row>
    <row r="481" spans="1:22" ht="15.75" x14ac:dyDescent="0.25">
      <c r="A481" s="8">
        <v>477</v>
      </c>
      <c r="B481" s="65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12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O481" s="72"/>
      <c r="P481" s="72"/>
      <c r="Q481" s="72"/>
      <c r="R481" s="16"/>
      <c r="S481" s="56"/>
      <c r="V481" s="16"/>
    </row>
    <row r="482" spans="1:22" ht="15.75" x14ac:dyDescent="0.25">
      <c r="A482" s="8">
        <v>478</v>
      </c>
      <c r="B482" s="65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12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R482" s="16"/>
      <c r="S482" s="56"/>
      <c r="V482" s="16"/>
    </row>
    <row r="483" spans="1:22" ht="15.75" x14ac:dyDescent="0.25">
      <c r="A483" s="8">
        <v>479</v>
      </c>
      <c r="B483" s="65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0</v>
      </c>
      <c r="J483" s="12">
        <f t="shared" si="21"/>
        <v>0</v>
      </c>
      <c r="K483" s="10">
        <v>20882</v>
      </c>
      <c r="L483" s="57" t="s">
        <v>1109</v>
      </c>
      <c r="M483" s="7">
        <f t="shared" si="22"/>
        <v>0</v>
      </c>
      <c r="N483" s="6" t="str">
        <f t="shared" si="23"/>
        <v>Silencioso</v>
      </c>
      <c r="O483" s="72"/>
      <c r="P483" s="72"/>
      <c r="Q483" s="72"/>
      <c r="R483" s="16"/>
      <c r="S483" s="56"/>
      <c r="V483" s="16"/>
    </row>
    <row r="484" spans="1:22" ht="15.75" x14ac:dyDescent="0.25">
      <c r="A484" s="8">
        <v>480</v>
      </c>
      <c r="B484" s="65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12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R484" s="16"/>
      <c r="S484" s="56"/>
      <c r="V484" s="16"/>
    </row>
    <row r="485" spans="1:22" ht="15.75" x14ac:dyDescent="0.25">
      <c r="A485" s="8">
        <v>481</v>
      </c>
      <c r="B485" s="65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0</v>
      </c>
      <c r="H485" s="6">
        <v>0</v>
      </c>
      <c r="I485" s="6">
        <v>0</v>
      </c>
      <c r="J485" s="12">
        <f t="shared" si="21"/>
        <v>0</v>
      </c>
      <c r="K485" s="10">
        <v>10720</v>
      </c>
      <c r="L485" s="57" t="s">
        <v>1109</v>
      </c>
      <c r="M485" s="7">
        <f t="shared" si="22"/>
        <v>0</v>
      </c>
      <c r="N485" s="6" t="str">
        <f t="shared" si="23"/>
        <v>Silencioso</v>
      </c>
      <c r="R485" s="16"/>
      <c r="S485" s="56"/>
      <c r="V485" s="16"/>
    </row>
    <row r="486" spans="1:22" ht="15.75" x14ac:dyDescent="0.25">
      <c r="A486" s="8">
        <v>482</v>
      </c>
      <c r="B486" s="65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12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R486" s="16"/>
      <c r="S486" s="56"/>
      <c r="V486" s="16"/>
    </row>
    <row r="487" spans="1:22" ht="15.75" x14ac:dyDescent="0.25">
      <c r="A487" s="8">
        <v>483</v>
      </c>
      <c r="B487" s="65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0</v>
      </c>
      <c r="G487" s="6">
        <v>0</v>
      </c>
      <c r="H487" s="6">
        <v>0</v>
      </c>
      <c r="I487" s="6">
        <v>0</v>
      </c>
      <c r="J487" s="12">
        <f t="shared" si="21"/>
        <v>0</v>
      </c>
      <c r="K487" s="10">
        <v>31471</v>
      </c>
      <c r="L487" s="57" t="s">
        <v>1110</v>
      </c>
      <c r="M487" s="7">
        <f t="shared" si="22"/>
        <v>0</v>
      </c>
      <c r="N487" s="6" t="str">
        <f t="shared" si="23"/>
        <v>Silencioso</v>
      </c>
      <c r="R487" s="16"/>
      <c r="S487" s="56"/>
      <c r="V487" s="16"/>
    </row>
    <row r="488" spans="1:22" ht="15.75" x14ac:dyDescent="0.25">
      <c r="A488" s="8">
        <v>484</v>
      </c>
      <c r="B488" s="65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12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R488" s="16"/>
      <c r="S488" s="56"/>
      <c r="V488" s="16"/>
    </row>
    <row r="489" spans="1:22" ht="15.75" x14ac:dyDescent="0.25">
      <c r="A489" s="8">
        <v>485</v>
      </c>
      <c r="B489" s="65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0</v>
      </c>
      <c r="G489" s="6">
        <v>0</v>
      </c>
      <c r="H489" s="6">
        <v>0</v>
      </c>
      <c r="I489" s="6">
        <v>0</v>
      </c>
      <c r="J489" s="12">
        <f t="shared" si="21"/>
        <v>0</v>
      </c>
      <c r="K489" s="10">
        <v>13557</v>
      </c>
      <c r="L489" s="57" t="s">
        <v>1109</v>
      </c>
      <c r="M489" s="7">
        <f t="shared" si="22"/>
        <v>0</v>
      </c>
      <c r="N489" s="6" t="str">
        <f t="shared" si="23"/>
        <v>Silencioso</v>
      </c>
      <c r="O489" s="9"/>
      <c r="P489" s="9"/>
      <c r="Q489" s="9"/>
      <c r="R489" s="16"/>
      <c r="S489" s="56"/>
      <c r="V489" s="16"/>
    </row>
    <row r="490" spans="1:22" ht="15.75" x14ac:dyDescent="0.25">
      <c r="A490" s="8">
        <v>486</v>
      </c>
      <c r="B490" s="65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12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R490" s="16"/>
      <c r="S490" s="56"/>
      <c r="V490" s="16"/>
    </row>
    <row r="491" spans="1:22" ht="15.75" x14ac:dyDescent="0.25">
      <c r="A491" s="8">
        <v>487</v>
      </c>
      <c r="B491" s="65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0</v>
      </c>
      <c r="G491" s="6">
        <v>0</v>
      </c>
      <c r="H491" s="6">
        <v>2</v>
      </c>
      <c r="I491" s="6">
        <v>0</v>
      </c>
      <c r="J491" s="12">
        <f t="shared" si="21"/>
        <v>2</v>
      </c>
      <c r="K491" s="10">
        <v>14913</v>
      </c>
      <c r="L491" s="57" t="s">
        <v>1109</v>
      </c>
      <c r="M491" s="7">
        <f t="shared" si="22"/>
        <v>13.41111781667002</v>
      </c>
      <c r="N491" s="6" t="str">
        <f t="shared" si="23"/>
        <v>Baixa</v>
      </c>
      <c r="R491" s="16"/>
      <c r="S491" s="56"/>
      <c r="V491" s="16"/>
    </row>
    <row r="492" spans="1:22" ht="15.75" x14ac:dyDescent="0.25">
      <c r="A492" s="8">
        <v>488</v>
      </c>
      <c r="B492" s="65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0</v>
      </c>
      <c r="G492" s="6">
        <v>0</v>
      </c>
      <c r="H492" s="6">
        <v>0</v>
      </c>
      <c r="I492" s="6">
        <v>0</v>
      </c>
      <c r="J492" s="12">
        <f t="shared" si="21"/>
        <v>0</v>
      </c>
      <c r="K492" s="10">
        <v>4861</v>
      </c>
      <c r="L492" s="57" t="s">
        <v>1109</v>
      </c>
      <c r="M492" s="7">
        <f t="shared" si="22"/>
        <v>0</v>
      </c>
      <c r="N492" s="6" t="str">
        <f t="shared" si="23"/>
        <v>Silencioso</v>
      </c>
      <c r="O492" s="9"/>
      <c r="P492" s="9"/>
      <c r="Q492" s="9"/>
      <c r="R492" s="16"/>
      <c r="S492" s="56"/>
      <c r="V492" s="16"/>
    </row>
    <row r="493" spans="1:22" ht="15.75" x14ac:dyDescent="0.25">
      <c r="A493" s="8">
        <v>489</v>
      </c>
      <c r="B493" s="65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12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R493" s="16"/>
      <c r="S493" s="56"/>
      <c r="V493" s="16"/>
    </row>
    <row r="494" spans="1:22" ht="15.75" x14ac:dyDescent="0.25">
      <c r="A494" s="8">
        <v>490</v>
      </c>
      <c r="B494" s="65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12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R494" s="16"/>
      <c r="S494" s="56"/>
      <c r="V494" s="16"/>
    </row>
    <row r="495" spans="1:22" ht="15.75" x14ac:dyDescent="0.25">
      <c r="A495" s="8">
        <v>491</v>
      </c>
      <c r="B495" s="65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0</v>
      </c>
      <c r="H495" s="6">
        <v>1</v>
      </c>
      <c r="I495" s="6">
        <v>0</v>
      </c>
      <c r="J495" s="12">
        <f t="shared" si="21"/>
        <v>1</v>
      </c>
      <c r="K495" s="10">
        <v>2240</v>
      </c>
      <c r="L495" s="57" t="s">
        <v>1109</v>
      </c>
      <c r="M495" s="7">
        <f t="shared" si="22"/>
        <v>44.642857142857139</v>
      </c>
      <c r="N495" s="6" t="str">
        <f t="shared" si="23"/>
        <v>Baixa</v>
      </c>
      <c r="R495" s="16"/>
      <c r="S495" s="56"/>
      <c r="V495" s="16"/>
    </row>
    <row r="496" spans="1:22" ht="15.75" x14ac:dyDescent="0.25">
      <c r="A496" s="8">
        <v>492</v>
      </c>
      <c r="B496" s="65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12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V496" s="16"/>
    </row>
    <row r="497" spans="1:22" ht="15.75" x14ac:dyDescent="0.25">
      <c r="A497" s="8">
        <v>493</v>
      </c>
      <c r="B497" s="65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0</v>
      </c>
      <c r="G497" s="6">
        <v>0</v>
      </c>
      <c r="H497" s="6">
        <v>0</v>
      </c>
      <c r="I497" s="6">
        <v>0</v>
      </c>
      <c r="J497" s="12">
        <f t="shared" si="21"/>
        <v>0</v>
      </c>
      <c r="K497" s="10">
        <v>15012</v>
      </c>
      <c r="L497" s="57" t="s">
        <v>1109</v>
      </c>
      <c r="M497" s="7">
        <f t="shared" si="22"/>
        <v>0</v>
      </c>
      <c r="N497" s="6" t="str">
        <f t="shared" si="23"/>
        <v>Silencioso</v>
      </c>
      <c r="O497" s="9"/>
      <c r="P497" s="9"/>
      <c r="Q497" s="9"/>
      <c r="R497" s="16"/>
      <c r="S497" s="56"/>
      <c r="V497" s="16"/>
    </row>
    <row r="498" spans="1:22" ht="15.75" x14ac:dyDescent="0.25">
      <c r="A498" s="8">
        <v>494</v>
      </c>
      <c r="B498" s="65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0</v>
      </c>
      <c r="H498" s="6">
        <v>0</v>
      </c>
      <c r="I498" s="6">
        <v>0</v>
      </c>
      <c r="J498" s="12">
        <f t="shared" si="21"/>
        <v>0</v>
      </c>
      <c r="K498" s="10">
        <v>20999</v>
      </c>
      <c r="L498" s="57" t="s">
        <v>1109</v>
      </c>
      <c r="M498" s="7">
        <f t="shared" si="22"/>
        <v>0</v>
      </c>
      <c r="N498" s="6" t="str">
        <f t="shared" si="23"/>
        <v>Silencioso</v>
      </c>
      <c r="R498" s="16"/>
      <c r="S498" s="56"/>
      <c r="V498" s="16"/>
    </row>
    <row r="499" spans="1:22" ht="15.75" x14ac:dyDescent="0.25">
      <c r="A499" s="8">
        <v>495</v>
      </c>
      <c r="B499" s="65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1</v>
      </c>
      <c r="H499" s="6">
        <v>0</v>
      </c>
      <c r="I499" s="6">
        <v>0</v>
      </c>
      <c r="J499" s="12">
        <f t="shared" si="21"/>
        <v>1</v>
      </c>
      <c r="K499" s="10">
        <v>21017</v>
      </c>
      <c r="L499" s="57" t="s">
        <v>1109</v>
      </c>
      <c r="M499" s="7">
        <f t="shared" si="22"/>
        <v>4.7580530047104723</v>
      </c>
      <c r="N499" s="6" t="str">
        <f t="shared" si="23"/>
        <v>Baixa</v>
      </c>
      <c r="R499" s="16"/>
      <c r="S499" s="56"/>
      <c r="V499" s="16"/>
    </row>
    <row r="500" spans="1:22" ht="15.75" x14ac:dyDescent="0.25">
      <c r="A500" s="8">
        <v>496</v>
      </c>
      <c r="B500" s="65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0</v>
      </c>
      <c r="G500" s="6">
        <v>0</v>
      </c>
      <c r="H500" s="6">
        <v>0</v>
      </c>
      <c r="I500" s="6">
        <v>0</v>
      </c>
      <c r="J500" s="12">
        <f t="shared" si="21"/>
        <v>0</v>
      </c>
      <c r="K500" s="10">
        <v>13180</v>
      </c>
      <c r="L500" s="57" t="s">
        <v>1109</v>
      </c>
      <c r="M500" s="7">
        <f t="shared" si="22"/>
        <v>0</v>
      </c>
      <c r="N500" s="6" t="str">
        <f t="shared" si="23"/>
        <v>Silencioso</v>
      </c>
      <c r="R500" s="16"/>
      <c r="S500" s="56"/>
      <c r="V500" s="16"/>
    </row>
    <row r="501" spans="1:22" ht="15.75" x14ac:dyDescent="0.25">
      <c r="A501" s="8">
        <v>497</v>
      </c>
      <c r="B501" s="65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0</v>
      </c>
      <c r="G501" s="6">
        <v>0</v>
      </c>
      <c r="H501" s="6">
        <v>0</v>
      </c>
      <c r="I501" s="6">
        <v>0</v>
      </c>
      <c r="J501" s="12">
        <f t="shared" si="21"/>
        <v>0</v>
      </c>
      <c r="K501" s="10">
        <v>47682</v>
      </c>
      <c r="L501" s="57" t="s">
        <v>1110</v>
      </c>
      <c r="M501" s="7">
        <f t="shared" si="22"/>
        <v>0</v>
      </c>
      <c r="N501" s="6" t="str">
        <f t="shared" si="23"/>
        <v>Silencioso</v>
      </c>
      <c r="R501" s="16"/>
      <c r="S501" s="56"/>
      <c r="V501" s="16"/>
    </row>
    <row r="502" spans="1:22" ht="15.75" x14ac:dyDescent="0.25">
      <c r="A502" s="8">
        <v>498</v>
      </c>
      <c r="B502" s="65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12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O502" s="72"/>
      <c r="P502" s="72"/>
      <c r="Q502" s="72"/>
      <c r="R502" s="16"/>
      <c r="S502" s="56"/>
      <c r="V502" s="16"/>
    </row>
    <row r="503" spans="1:22" ht="15.75" x14ac:dyDescent="0.25">
      <c r="A503" s="8">
        <v>499</v>
      </c>
      <c r="B503" s="65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12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R503" s="16"/>
      <c r="S503" s="56"/>
      <c r="V503" s="16"/>
    </row>
    <row r="504" spans="1:22" ht="15.75" x14ac:dyDescent="0.25">
      <c r="A504" s="8">
        <v>500</v>
      </c>
      <c r="B504" s="65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12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R504" s="16"/>
      <c r="S504" s="56"/>
      <c r="V504" s="16"/>
    </row>
    <row r="505" spans="1:22" ht="15.75" x14ac:dyDescent="0.25">
      <c r="A505" s="8">
        <v>501</v>
      </c>
      <c r="B505" s="65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0</v>
      </c>
      <c r="G505" s="6">
        <v>0</v>
      </c>
      <c r="H505" s="6">
        <v>0</v>
      </c>
      <c r="I505" s="6">
        <v>0</v>
      </c>
      <c r="J505" s="12">
        <f t="shared" si="21"/>
        <v>0</v>
      </c>
      <c r="K505" s="10">
        <v>404804</v>
      </c>
      <c r="L505" s="57" t="s">
        <v>1113</v>
      </c>
      <c r="M505" s="7">
        <f t="shared" si="22"/>
        <v>0</v>
      </c>
      <c r="N505" s="6" t="str">
        <f t="shared" si="23"/>
        <v>Silencioso</v>
      </c>
      <c r="O505" s="72"/>
      <c r="P505" s="72"/>
      <c r="Q505" s="72"/>
      <c r="R505" s="16"/>
      <c r="S505" s="56"/>
      <c r="V505" s="16"/>
    </row>
    <row r="506" spans="1:22" ht="15.75" x14ac:dyDescent="0.25">
      <c r="A506" s="8">
        <v>502</v>
      </c>
      <c r="B506" s="65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12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R506" s="16"/>
      <c r="S506" s="56"/>
      <c r="V506" s="16"/>
    </row>
    <row r="507" spans="1:22" ht="15.75" x14ac:dyDescent="0.25">
      <c r="A507" s="8">
        <v>503</v>
      </c>
      <c r="B507" s="65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0</v>
      </c>
      <c r="G507" s="6">
        <v>0</v>
      </c>
      <c r="H507" s="6">
        <v>0</v>
      </c>
      <c r="I507" s="6">
        <v>0</v>
      </c>
      <c r="J507" s="12">
        <f t="shared" si="21"/>
        <v>0</v>
      </c>
      <c r="K507" s="10">
        <v>8815</v>
      </c>
      <c r="L507" s="57" t="s">
        <v>1109</v>
      </c>
      <c r="M507" s="7">
        <f t="shared" si="22"/>
        <v>0</v>
      </c>
      <c r="N507" s="6" t="str">
        <f t="shared" si="23"/>
        <v>Silencioso</v>
      </c>
      <c r="R507" s="16"/>
      <c r="S507" s="56"/>
      <c r="V507" s="16"/>
    </row>
    <row r="508" spans="1:22" ht="15.75" x14ac:dyDescent="0.25">
      <c r="A508" s="8">
        <v>504</v>
      </c>
      <c r="B508" s="65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12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R508" s="16"/>
      <c r="S508" s="56"/>
      <c r="V508" s="16"/>
    </row>
    <row r="509" spans="1:22" ht="15.75" x14ac:dyDescent="0.25">
      <c r="A509" s="8">
        <v>505</v>
      </c>
      <c r="B509" s="65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12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R509" s="16"/>
      <c r="S509" s="56"/>
      <c r="V509" s="16"/>
    </row>
    <row r="510" spans="1:22" ht="15.75" x14ac:dyDescent="0.25">
      <c r="A510" s="8">
        <v>506</v>
      </c>
      <c r="B510" s="65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12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O510" s="72"/>
      <c r="P510" s="72"/>
      <c r="Q510" s="72"/>
      <c r="R510" s="16"/>
      <c r="S510" s="56"/>
      <c r="V510" s="16"/>
    </row>
    <row r="511" spans="1:22" ht="15.75" x14ac:dyDescent="0.25">
      <c r="A511" s="8">
        <v>507</v>
      </c>
      <c r="B511" s="65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0</v>
      </c>
      <c r="H511" s="6">
        <v>0</v>
      </c>
      <c r="I511" s="6">
        <v>0</v>
      </c>
      <c r="J511" s="12">
        <f t="shared" si="21"/>
        <v>0</v>
      </c>
      <c r="K511" s="10">
        <v>108113</v>
      </c>
      <c r="L511" s="57" t="s">
        <v>1112</v>
      </c>
      <c r="M511" s="7">
        <f t="shared" si="22"/>
        <v>0</v>
      </c>
      <c r="N511" s="6" t="str">
        <f t="shared" si="23"/>
        <v>Silencioso</v>
      </c>
      <c r="R511" s="16"/>
      <c r="S511" s="56"/>
      <c r="V511" s="16"/>
    </row>
    <row r="512" spans="1:22" ht="15.75" x14ac:dyDescent="0.25">
      <c r="A512" s="8">
        <v>508</v>
      </c>
      <c r="B512" s="65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0</v>
      </c>
      <c r="J512" s="12">
        <f t="shared" si="21"/>
        <v>0</v>
      </c>
      <c r="K512" s="10">
        <v>26997</v>
      </c>
      <c r="L512" s="57" t="s">
        <v>1110</v>
      </c>
      <c r="M512" s="7">
        <f t="shared" si="22"/>
        <v>0</v>
      </c>
      <c r="N512" s="6" t="str">
        <f t="shared" si="23"/>
        <v>Silencioso</v>
      </c>
      <c r="R512" s="16"/>
      <c r="S512" s="56"/>
      <c r="V512" s="16"/>
    </row>
    <row r="513" spans="1:22" ht="15.75" x14ac:dyDescent="0.25">
      <c r="A513" s="8">
        <v>509</v>
      </c>
      <c r="B513" s="65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12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R513" s="16"/>
      <c r="S513" s="56"/>
      <c r="V513" s="16"/>
    </row>
    <row r="514" spans="1:22" ht="15.75" x14ac:dyDescent="0.25">
      <c r="A514" s="8">
        <v>510</v>
      </c>
      <c r="B514" s="65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0</v>
      </c>
      <c r="G514" s="6">
        <v>0</v>
      </c>
      <c r="H514" s="6">
        <v>0</v>
      </c>
      <c r="I514" s="6">
        <v>0</v>
      </c>
      <c r="J514" s="12">
        <f t="shared" si="21"/>
        <v>0</v>
      </c>
      <c r="K514" s="10">
        <v>3219</v>
      </c>
      <c r="L514" s="57" t="s">
        <v>1109</v>
      </c>
      <c r="M514" s="7">
        <f t="shared" si="22"/>
        <v>0</v>
      </c>
      <c r="N514" s="6" t="str">
        <f t="shared" si="23"/>
        <v>Silencioso</v>
      </c>
      <c r="R514" s="16"/>
      <c r="S514" s="56"/>
      <c r="V514" s="16"/>
    </row>
    <row r="515" spans="1:22" ht="15.75" x14ac:dyDescent="0.25">
      <c r="A515" s="8">
        <v>511</v>
      </c>
      <c r="B515" s="65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0</v>
      </c>
      <c r="G515" s="6">
        <v>0</v>
      </c>
      <c r="H515" s="6">
        <v>0</v>
      </c>
      <c r="I515" s="6">
        <v>0</v>
      </c>
      <c r="J515" s="12">
        <f t="shared" si="21"/>
        <v>0</v>
      </c>
      <c r="K515" s="10">
        <v>40839</v>
      </c>
      <c r="L515" s="57" t="s">
        <v>1110</v>
      </c>
      <c r="M515" s="7">
        <f t="shared" si="22"/>
        <v>0</v>
      </c>
      <c r="N515" s="6" t="str">
        <f t="shared" si="23"/>
        <v>Silencioso</v>
      </c>
      <c r="R515" s="16"/>
      <c r="S515" s="56"/>
      <c r="V515" s="16"/>
    </row>
    <row r="516" spans="1:22" ht="15.75" x14ac:dyDescent="0.25">
      <c r="A516" s="8">
        <v>512</v>
      </c>
      <c r="B516" s="65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0</v>
      </c>
      <c r="G516" s="6">
        <v>0</v>
      </c>
      <c r="H516" s="6">
        <v>0</v>
      </c>
      <c r="I516" s="6">
        <v>0</v>
      </c>
      <c r="J516" s="12">
        <f t="shared" si="21"/>
        <v>0</v>
      </c>
      <c r="K516" s="10">
        <v>6939</v>
      </c>
      <c r="L516" s="57" t="s">
        <v>1109</v>
      </c>
      <c r="M516" s="7">
        <f t="shared" si="22"/>
        <v>0</v>
      </c>
      <c r="N516" s="6" t="str">
        <f t="shared" si="23"/>
        <v>Silencioso</v>
      </c>
      <c r="R516" s="16"/>
      <c r="S516" s="56"/>
      <c r="V516" s="16"/>
    </row>
    <row r="517" spans="1:22" ht="15.75" x14ac:dyDescent="0.25">
      <c r="A517" s="8">
        <v>513</v>
      </c>
      <c r="B517" s="65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12">
        <f t="shared" ref="J517:J580" si="24">F517+G517+H517+I517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6"/>
      <c r="S517" s="56"/>
      <c r="V517" s="16"/>
    </row>
    <row r="518" spans="1:22" ht="15.75" x14ac:dyDescent="0.25">
      <c r="A518" s="8">
        <v>514</v>
      </c>
      <c r="B518" s="65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12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si="26"/>
        <v>Silencioso</v>
      </c>
      <c r="R518" s="16"/>
      <c r="S518" s="56"/>
      <c r="V518" s="16"/>
    </row>
    <row r="519" spans="1:22" ht="15.75" x14ac:dyDescent="0.25">
      <c r="A519" s="8">
        <v>515</v>
      </c>
      <c r="B519" s="65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12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R519" s="16"/>
      <c r="S519" s="56"/>
      <c r="V519" s="16"/>
    </row>
    <row r="520" spans="1:22" ht="15.75" x14ac:dyDescent="0.25">
      <c r="A520" s="8">
        <v>516</v>
      </c>
      <c r="B520" s="65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0</v>
      </c>
      <c r="I520" s="6">
        <v>0</v>
      </c>
      <c r="J520" s="12">
        <f t="shared" si="24"/>
        <v>0</v>
      </c>
      <c r="K520" s="10">
        <v>26709</v>
      </c>
      <c r="L520" s="57" t="s">
        <v>1110</v>
      </c>
      <c r="M520" s="7">
        <f t="shared" si="25"/>
        <v>0</v>
      </c>
      <c r="N520" s="6" t="str">
        <f t="shared" si="26"/>
        <v>Silencioso</v>
      </c>
      <c r="R520" s="16"/>
      <c r="S520" s="56"/>
      <c r="V520" s="16"/>
    </row>
    <row r="521" spans="1:22" ht="15.75" x14ac:dyDescent="0.25">
      <c r="A521" s="8">
        <v>517</v>
      </c>
      <c r="B521" s="65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1</v>
      </c>
      <c r="H521" s="6">
        <v>0</v>
      </c>
      <c r="I521" s="6">
        <v>0</v>
      </c>
      <c r="J521" s="12">
        <f t="shared" si="24"/>
        <v>1</v>
      </c>
      <c r="K521" s="10">
        <v>10263</v>
      </c>
      <c r="L521" s="57" t="s">
        <v>1109</v>
      </c>
      <c r="M521" s="7">
        <f t="shared" si="25"/>
        <v>9.7437396472766249</v>
      </c>
      <c r="N521" s="6" t="str">
        <f t="shared" si="26"/>
        <v>Baixa</v>
      </c>
      <c r="R521" s="16"/>
      <c r="S521" s="56"/>
      <c r="V521" s="16"/>
    </row>
    <row r="522" spans="1:22" ht="15.75" x14ac:dyDescent="0.25">
      <c r="A522" s="8">
        <v>518</v>
      </c>
      <c r="B522" s="65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12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R522" s="16"/>
      <c r="S522" s="56"/>
      <c r="V522" s="16"/>
    </row>
    <row r="523" spans="1:22" ht="15.75" x14ac:dyDescent="0.25">
      <c r="A523" s="8">
        <v>519</v>
      </c>
      <c r="B523" s="65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12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R523" s="16"/>
      <c r="S523" s="56"/>
      <c r="V523" s="16"/>
    </row>
    <row r="524" spans="1:22" ht="15.75" x14ac:dyDescent="0.25">
      <c r="A524" s="8">
        <v>520</v>
      </c>
      <c r="B524" s="65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0</v>
      </c>
      <c r="G524" s="6">
        <v>0</v>
      </c>
      <c r="H524" s="6">
        <v>0</v>
      </c>
      <c r="I524" s="6">
        <v>0</v>
      </c>
      <c r="J524" s="12">
        <f t="shared" si="24"/>
        <v>0</v>
      </c>
      <c r="K524" s="10">
        <v>93577</v>
      </c>
      <c r="L524" s="57" t="s">
        <v>1111</v>
      </c>
      <c r="M524" s="7">
        <f t="shared" si="25"/>
        <v>0</v>
      </c>
      <c r="N524" s="6" t="str">
        <f t="shared" si="26"/>
        <v>Silencioso</v>
      </c>
      <c r="R524" s="16"/>
      <c r="S524" s="56"/>
      <c r="V524" s="16"/>
    </row>
    <row r="525" spans="1:22" ht="15.75" x14ac:dyDescent="0.25">
      <c r="A525" s="8">
        <v>521</v>
      </c>
      <c r="B525" s="65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0</v>
      </c>
      <c r="G525" s="6">
        <v>0</v>
      </c>
      <c r="H525" s="6">
        <v>1</v>
      </c>
      <c r="I525" s="6">
        <v>0</v>
      </c>
      <c r="J525" s="12">
        <f t="shared" si="24"/>
        <v>1</v>
      </c>
      <c r="K525" s="10">
        <v>3627</v>
      </c>
      <c r="L525" s="57" t="s">
        <v>1109</v>
      </c>
      <c r="M525" s="7">
        <f t="shared" si="25"/>
        <v>27.570995312930798</v>
      </c>
      <c r="N525" s="6" t="str">
        <f t="shared" si="26"/>
        <v>Baixa</v>
      </c>
      <c r="R525" s="16"/>
      <c r="S525" s="56"/>
      <c r="V525" s="16"/>
    </row>
    <row r="526" spans="1:22" ht="15.75" x14ac:dyDescent="0.25">
      <c r="A526" s="8">
        <v>522</v>
      </c>
      <c r="B526" s="65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0</v>
      </c>
      <c r="H526" s="6">
        <v>0</v>
      </c>
      <c r="I526" s="6">
        <v>0</v>
      </c>
      <c r="J526" s="12">
        <f t="shared" si="24"/>
        <v>0</v>
      </c>
      <c r="K526" s="10">
        <v>15280</v>
      </c>
      <c r="L526" s="57" t="s">
        <v>1109</v>
      </c>
      <c r="M526" s="7">
        <f t="shared" si="25"/>
        <v>0</v>
      </c>
      <c r="N526" s="6" t="str">
        <f t="shared" si="26"/>
        <v>Silencioso</v>
      </c>
      <c r="R526" s="16"/>
      <c r="S526" s="56"/>
      <c r="V526" s="16"/>
    </row>
    <row r="527" spans="1:22" ht="15.75" x14ac:dyDescent="0.25">
      <c r="A527" s="8">
        <v>523</v>
      </c>
      <c r="B527" s="65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12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V527" s="16"/>
    </row>
    <row r="528" spans="1:22" ht="15.75" x14ac:dyDescent="0.25">
      <c r="A528" s="8">
        <v>524</v>
      </c>
      <c r="B528" s="65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12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R528" s="16"/>
      <c r="S528" s="56"/>
      <c r="V528" s="16"/>
    </row>
    <row r="529" spans="1:22" ht="15.75" x14ac:dyDescent="0.25">
      <c r="A529" s="8">
        <v>525</v>
      </c>
      <c r="B529" s="65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0</v>
      </c>
      <c r="G529" s="6">
        <v>0</v>
      </c>
      <c r="H529" s="6">
        <v>0</v>
      </c>
      <c r="I529" s="6">
        <v>0</v>
      </c>
      <c r="J529" s="12">
        <f t="shared" si="24"/>
        <v>0</v>
      </c>
      <c r="K529" s="10">
        <v>99770</v>
      </c>
      <c r="L529" s="57" t="s">
        <v>1111</v>
      </c>
      <c r="M529" s="7">
        <f t="shared" si="25"/>
        <v>0</v>
      </c>
      <c r="N529" s="6" t="str">
        <f t="shared" si="26"/>
        <v>Silencioso</v>
      </c>
      <c r="R529" s="16"/>
      <c r="S529" s="56"/>
      <c r="V529" s="16"/>
    </row>
    <row r="530" spans="1:22" ht="15.75" x14ac:dyDescent="0.25">
      <c r="A530" s="8">
        <v>526</v>
      </c>
      <c r="B530" s="65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0</v>
      </c>
      <c r="H530" s="6">
        <v>0</v>
      </c>
      <c r="I530" s="6">
        <v>0</v>
      </c>
      <c r="J530" s="12">
        <f t="shared" si="24"/>
        <v>0</v>
      </c>
      <c r="K530" s="10">
        <v>5718</v>
      </c>
      <c r="L530" s="57" t="s">
        <v>1109</v>
      </c>
      <c r="M530" s="7">
        <f t="shared" si="25"/>
        <v>0</v>
      </c>
      <c r="N530" s="6" t="str">
        <f t="shared" si="26"/>
        <v>Silencioso</v>
      </c>
      <c r="R530" s="16"/>
      <c r="S530" s="56"/>
      <c r="V530" s="16"/>
    </row>
    <row r="531" spans="1:22" ht="15.75" x14ac:dyDescent="0.25">
      <c r="A531" s="8">
        <v>527</v>
      </c>
      <c r="B531" s="65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12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R531" s="16"/>
      <c r="S531" s="56"/>
      <c r="V531" s="16"/>
    </row>
    <row r="532" spans="1:22" ht="15.75" x14ac:dyDescent="0.25">
      <c r="A532" s="8">
        <v>528</v>
      </c>
      <c r="B532" s="65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0</v>
      </c>
      <c r="G532" s="6">
        <v>0</v>
      </c>
      <c r="H532" s="6">
        <v>0</v>
      </c>
      <c r="I532" s="6">
        <v>0</v>
      </c>
      <c r="J532" s="12">
        <f t="shared" si="24"/>
        <v>0</v>
      </c>
      <c r="K532" s="10">
        <v>10731</v>
      </c>
      <c r="L532" s="57" t="s">
        <v>1109</v>
      </c>
      <c r="M532" s="7">
        <f t="shared" si="25"/>
        <v>0</v>
      </c>
      <c r="N532" s="6" t="str">
        <f t="shared" si="26"/>
        <v>Silencioso</v>
      </c>
      <c r="R532" s="16"/>
      <c r="S532" s="56"/>
      <c r="V532" s="16"/>
    </row>
    <row r="533" spans="1:22" ht="15.75" x14ac:dyDescent="0.25">
      <c r="A533" s="8">
        <v>529</v>
      </c>
      <c r="B533" s="65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0</v>
      </c>
      <c r="G533" s="6">
        <v>0</v>
      </c>
      <c r="H533" s="6">
        <v>0</v>
      </c>
      <c r="I533" s="6">
        <v>0</v>
      </c>
      <c r="J533" s="12">
        <f t="shared" si="24"/>
        <v>0</v>
      </c>
      <c r="K533" s="10">
        <v>5273</v>
      </c>
      <c r="L533" s="57" t="s">
        <v>1109</v>
      </c>
      <c r="M533" s="7">
        <f t="shared" si="25"/>
        <v>0</v>
      </c>
      <c r="N533" s="6" t="str">
        <f t="shared" si="26"/>
        <v>Silencioso</v>
      </c>
      <c r="R533" s="16"/>
      <c r="S533" s="56"/>
      <c r="V533" s="16"/>
    </row>
    <row r="534" spans="1:22" ht="15.75" x14ac:dyDescent="0.25">
      <c r="A534" s="8">
        <v>530</v>
      </c>
      <c r="B534" s="65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12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R534" s="16"/>
      <c r="S534" s="56"/>
      <c r="V534" s="16"/>
    </row>
    <row r="535" spans="1:22" ht="15.75" x14ac:dyDescent="0.25">
      <c r="A535" s="8">
        <v>531</v>
      </c>
      <c r="B535" s="65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12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R535" s="16"/>
      <c r="S535" s="56"/>
      <c r="V535" s="16"/>
    </row>
    <row r="536" spans="1:22" ht="15.75" x14ac:dyDescent="0.25">
      <c r="A536" s="8">
        <v>532</v>
      </c>
      <c r="B536" s="65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12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R536" s="16"/>
      <c r="S536" s="56"/>
      <c r="V536" s="16"/>
    </row>
    <row r="537" spans="1:22" ht="15.75" x14ac:dyDescent="0.25">
      <c r="A537" s="8">
        <v>533</v>
      </c>
      <c r="B537" s="65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0</v>
      </c>
      <c r="G537" s="6">
        <v>0</v>
      </c>
      <c r="H537" s="6">
        <v>0</v>
      </c>
      <c r="I537" s="6">
        <v>0</v>
      </c>
      <c r="J537" s="12">
        <f t="shared" si="24"/>
        <v>0</v>
      </c>
      <c r="K537" s="10">
        <v>41529</v>
      </c>
      <c r="L537" s="57" t="s">
        <v>1110</v>
      </c>
      <c r="M537" s="7">
        <f t="shared" si="25"/>
        <v>0</v>
      </c>
      <c r="N537" s="6" t="str">
        <f t="shared" si="26"/>
        <v>Silencioso</v>
      </c>
      <c r="R537" s="16"/>
      <c r="S537" s="56"/>
      <c r="V537" s="16"/>
    </row>
    <row r="538" spans="1:22" ht="15.75" x14ac:dyDescent="0.25">
      <c r="A538" s="8">
        <v>534</v>
      </c>
      <c r="B538" s="65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12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R538" s="16"/>
      <c r="S538" s="56"/>
      <c r="V538" s="16"/>
    </row>
    <row r="539" spans="1:22" ht="15.75" x14ac:dyDescent="0.25">
      <c r="A539" s="8">
        <v>535</v>
      </c>
      <c r="B539" s="65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0</v>
      </c>
      <c r="H539" s="6">
        <v>0</v>
      </c>
      <c r="I539" s="6">
        <v>0</v>
      </c>
      <c r="J539" s="12">
        <f t="shared" si="24"/>
        <v>0</v>
      </c>
      <c r="K539" s="10">
        <v>3144</v>
      </c>
      <c r="L539" s="57" t="s">
        <v>1109</v>
      </c>
      <c r="M539" s="7">
        <f t="shared" si="25"/>
        <v>0</v>
      </c>
      <c r="N539" s="6" t="str">
        <f t="shared" si="26"/>
        <v>Silencioso</v>
      </c>
      <c r="O539" s="72"/>
      <c r="P539" s="72"/>
      <c r="Q539" s="72"/>
      <c r="R539" s="16"/>
      <c r="S539" s="56"/>
      <c r="V539" s="16"/>
    </row>
    <row r="540" spans="1:22" ht="15.75" x14ac:dyDescent="0.25">
      <c r="A540" s="8">
        <v>536</v>
      </c>
      <c r="B540" s="65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12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R540" s="16"/>
      <c r="S540" s="56"/>
      <c r="V540" s="16"/>
    </row>
    <row r="541" spans="1:22" ht="15.75" x14ac:dyDescent="0.25">
      <c r="A541" s="8">
        <v>537</v>
      </c>
      <c r="B541" s="65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12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R541" s="16"/>
      <c r="S541" s="56"/>
      <c r="V541" s="16"/>
    </row>
    <row r="542" spans="1:22" ht="15.75" x14ac:dyDescent="0.25">
      <c r="A542" s="8">
        <v>538</v>
      </c>
      <c r="B542" s="65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12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V542" s="16"/>
    </row>
    <row r="543" spans="1:22" ht="15.75" x14ac:dyDescent="0.25">
      <c r="A543" s="8">
        <v>539</v>
      </c>
      <c r="B543" s="65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12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R543" s="16"/>
      <c r="S543" s="56"/>
      <c r="V543" s="16"/>
    </row>
    <row r="544" spans="1:22" ht="15.75" x14ac:dyDescent="0.25">
      <c r="A544" s="8">
        <v>540</v>
      </c>
      <c r="B544" s="65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12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R544" s="16"/>
      <c r="S544" s="56"/>
      <c r="V544" s="16"/>
    </row>
    <row r="545" spans="1:22" ht="15.75" x14ac:dyDescent="0.25">
      <c r="A545" s="8">
        <v>541</v>
      </c>
      <c r="B545" s="65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0</v>
      </c>
      <c r="G545" s="6">
        <v>0</v>
      </c>
      <c r="H545" s="6">
        <v>0</v>
      </c>
      <c r="I545" s="6">
        <v>0</v>
      </c>
      <c r="J545" s="12">
        <f t="shared" si="24"/>
        <v>0</v>
      </c>
      <c r="K545" s="10">
        <v>5954</v>
      </c>
      <c r="L545" s="57" t="s">
        <v>1109</v>
      </c>
      <c r="M545" s="7">
        <f t="shared" si="25"/>
        <v>0</v>
      </c>
      <c r="N545" s="6" t="str">
        <f t="shared" si="26"/>
        <v>Silencioso</v>
      </c>
      <c r="R545" s="16"/>
      <c r="S545" s="56"/>
      <c r="V545" s="16"/>
    </row>
    <row r="546" spans="1:22" ht="15.75" x14ac:dyDescent="0.25">
      <c r="A546" s="8">
        <v>542</v>
      </c>
      <c r="B546" s="65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12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V546" s="16"/>
    </row>
    <row r="547" spans="1:22" ht="15.75" x14ac:dyDescent="0.25">
      <c r="A547" s="8">
        <v>543</v>
      </c>
      <c r="B547" s="65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0</v>
      </c>
      <c r="G547" s="6">
        <v>0</v>
      </c>
      <c r="H547" s="6">
        <v>0</v>
      </c>
      <c r="I547" s="6">
        <v>0</v>
      </c>
      <c r="J547" s="12">
        <f t="shared" si="24"/>
        <v>0</v>
      </c>
      <c r="K547" s="10">
        <v>20052</v>
      </c>
      <c r="L547" s="57" t="s">
        <v>1109</v>
      </c>
      <c r="M547" s="7">
        <f t="shared" si="25"/>
        <v>0</v>
      </c>
      <c r="N547" s="6" t="str">
        <f t="shared" si="26"/>
        <v>Silencioso</v>
      </c>
      <c r="R547" s="16"/>
      <c r="S547" s="56"/>
      <c r="V547" s="16"/>
    </row>
    <row r="548" spans="1:22" ht="15.75" x14ac:dyDescent="0.25">
      <c r="A548" s="8">
        <v>544</v>
      </c>
      <c r="B548" s="65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0</v>
      </c>
      <c r="H548" s="6">
        <v>0</v>
      </c>
      <c r="I548" s="6">
        <v>0</v>
      </c>
      <c r="J548" s="12">
        <f t="shared" si="24"/>
        <v>0</v>
      </c>
      <c r="K548" s="10">
        <v>6084</v>
      </c>
      <c r="L548" s="57" t="s">
        <v>1109</v>
      </c>
      <c r="M548" s="7">
        <f t="shared" si="25"/>
        <v>0</v>
      </c>
      <c r="N548" s="6" t="str">
        <f t="shared" si="26"/>
        <v>Silencioso</v>
      </c>
      <c r="O548" s="9"/>
      <c r="P548" s="9"/>
      <c r="Q548" s="9"/>
      <c r="R548" s="16"/>
      <c r="S548" s="56"/>
      <c r="V548" s="16"/>
    </row>
    <row r="549" spans="1:22" ht="15.75" x14ac:dyDescent="0.25">
      <c r="A549" s="8">
        <v>545</v>
      </c>
      <c r="B549" s="65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0</v>
      </c>
      <c r="J549" s="12">
        <f t="shared" si="24"/>
        <v>0</v>
      </c>
      <c r="K549" s="10">
        <v>4510</v>
      </c>
      <c r="L549" s="57" t="s">
        <v>1109</v>
      </c>
      <c r="M549" s="7">
        <f t="shared" si="25"/>
        <v>0</v>
      </c>
      <c r="N549" s="6" t="str">
        <f t="shared" si="26"/>
        <v>Silencioso</v>
      </c>
      <c r="O549" s="9"/>
      <c r="P549" s="9"/>
      <c r="Q549" s="9"/>
      <c r="R549" s="16"/>
      <c r="S549" s="56"/>
      <c r="V549" s="16"/>
    </row>
    <row r="550" spans="1:22" ht="15.75" x14ac:dyDescent="0.25">
      <c r="A550" s="8">
        <v>546</v>
      </c>
      <c r="B550" s="65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0</v>
      </c>
      <c r="G550" s="6">
        <v>0</v>
      </c>
      <c r="H550" s="6">
        <v>0</v>
      </c>
      <c r="I550" s="6">
        <v>0</v>
      </c>
      <c r="J550" s="12">
        <f t="shared" si="24"/>
        <v>0</v>
      </c>
      <c r="K550" s="10">
        <v>8270</v>
      </c>
      <c r="L550" s="57" t="s">
        <v>1109</v>
      </c>
      <c r="M550" s="7">
        <f t="shared" si="25"/>
        <v>0</v>
      </c>
      <c r="N550" s="6" t="str">
        <f t="shared" si="26"/>
        <v>Silencioso</v>
      </c>
      <c r="R550" s="16"/>
      <c r="S550" s="56"/>
      <c r="V550" s="16"/>
    </row>
    <row r="551" spans="1:22" ht="15.75" x14ac:dyDescent="0.25">
      <c r="A551" s="8">
        <v>547</v>
      </c>
      <c r="B551" s="65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12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R551" s="16"/>
      <c r="S551" s="56"/>
      <c r="V551" s="16"/>
    </row>
    <row r="552" spans="1:22" ht="15.75" x14ac:dyDescent="0.25">
      <c r="A552" s="8">
        <v>548</v>
      </c>
      <c r="B552" s="65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12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O552" s="9"/>
      <c r="P552" s="9"/>
      <c r="Q552" s="9"/>
      <c r="R552" s="16"/>
      <c r="S552" s="56"/>
      <c r="V552" s="16"/>
    </row>
    <row r="553" spans="1:22" ht="15.75" x14ac:dyDescent="0.25">
      <c r="A553" s="8">
        <v>549</v>
      </c>
      <c r="B553" s="65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12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R553" s="16"/>
      <c r="S553" s="56"/>
      <c r="V553" s="16"/>
    </row>
    <row r="554" spans="1:22" ht="15.75" x14ac:dyDescent="0.25">
      <c r="A554" s="8">
        <v>550</v>
      </c>
      <c r="B554" s="65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0</v>
      </c>
      <c r="G554" s="6">
        <v>0</v>
      </c>
      <c r="H554" s="6">
        <v>0</v>
      </c>
      <c r="I554" s="6">
        <v>0</v>
      </c>
      <c r="J554" s="12">
        <f t="shared" si="24"/>
        <v>0</v>
      </c>
      <c r="K554" s="10">
        <v>15543</v>
      </c>
      <c r="L554" s="57" t="s">
        <v>1109</v>
      </c>
      <c r="M554" s="7">
        <f t="shared" si="25"/>
        <v>0</v>
      </c>
      <c r="N554" s="6" t="str">
        <f t="shared" si="26"/>
        <v>Silencioso</v>
      </c>
      <c r="R554" s="16"/>
      <c r="S554" s="56"/>
      <c r="V554" s="16"/>
    </row>
    <row r="555" spans="1:22" ht="15.75" x14ac:dyDescent="0.25">
      <c r="A555" s="8">
        <v>551</v>
      </c>
      <c r="B555" s="65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0</v>
      </c>
      <c r="G555" s="6">
        <v>0</v>
      </c>
      <c r="H555" s="6">
        <v>0</v>
      </c>
      <c r="I555" s="6">
        <v>0</v>
      </c>
      <c r="J555" s="12">
        <f t="shared" si="24"/>
        <v>0</v>
      </c>
      <c r="K555" s="10">
        <v>93101</v>
      </c>
      <c r="L555" s="57" t="s">
        <v>1111</v>
      </c>
      <c r="M555" s="7">
        <f t="shared" si="25"/>
        <v>0</v>
      </c>
      <c r="N555" s="6" t="str">
        <f t="shared" si="26"/>
        <v>Silencioso</v>
      </c>
      <c r="R555" s="16"/>
      <c r="S555" s="56"/>
      <c r="V555" s="16"/>
    </row>
    <row r="556" spans="1:22" ht="15.75" x14ac:dyDescent="0.25">
      <c r="A556" s="8">
        <v>552</v>
      </c>
      <c r="B556" s="65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0</v>
      </c>
      <c r="G556" s="6">
        <v>0</v>
      </c>
      <c r="H556" s="6">
        <v>0</v>
      </c>
      <c r="I556" s="6">
        <v>0</v>
      </c>
      <c r="J556" s="12">
        <f t="shared" si="24"/>
        <v>0</v>
      </c>
      <c r="K556" s="10">
        <v>92430</v>
      </c>
      <c r="L556" s="57" t="s">
        <v>1111</v>
      </c>
      <c r="M556" s="7">
        <f t="shared" si="25"/>
        <v>0</v>
      </c>
      <c r="N556" s="6" t="str">
        <f t="shared" si="26"/>
        <v>Silencioso</v>
      </c>
      <c r="R556" s="16"/>
      <c r="S556" s="56"/>
      <c r="V556" s="16"/>
    </row>
    <row r="557" spans="1:22" ht="15.75" x14ac:dyDescent="0.25">
      <c r="A557" s="8">
        <v>553</v>
      </c>
      <c r="B557" s="65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12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R557" s="16"/>
      <c r="S557" s="56"/>
      <c r="V557" s="16"/>
    </row>
    <row r="558" spans="1:22" ht="15.75" x14ac:dyDescent="0.25">
      <c r="A558" s="8">
        <v>554</v>
      </c>
      <c r="B558" s="65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12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O558" s="72"/>
      <c r="P558" s="72"/>
      <c r="Q558" s="72"/>
      <c r="R558" s="16"/>
      <c r="S558" s="56"/>
      <c r="V558" s="16"/>
    </row>
    <row r="559" spans="1:22" ht="15.75" x14ac:dyDescent="0.25">
      <c r="A559" s="8">
        <v>555</v>
      </c>
      <c r="B559" s="65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0</v>
      </c>
      <c r="G559" s="6">
        <v>0</v>
      </c>
      <c r="H559" s="6">
        <v>0</v>
      </c>
      <c r="I559" s="6">
        <v>0</v>
      </c>
      <c r="J559" s="12">
        <f t="shared" si="24"/>
        <v>0</v>
      </c>
      <c r="K559" s="10">
        <v>24375</v>
      </c>
      <c r="L559" s="57" t="s">
        <v>1109</v>
      </c>
      <c r="M559" s="7">
        <f t="shared" si="25"/>
        <v>0</v>
      </c>
      <c r="N559" s="6" t="str">
        <f t="shared" si="26"/>
        <v>Silencioso</v>
      </c>
      <c r="R559" s="16"/>
      <c r="S559" s="56"/>
      <c r="V559" s="16"/>
    </row>
    <row r="560" spans="1:22" ht="15.75" x14ac:dyDescent="0.25">
      <c r="A560" s="8">
        <v>556</v>
      </c>
      <c r="B560" s="65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12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O560" s="72"/>
      <c r="P560" s="72"/>
      <c r="Q560" s="72"/>
      <c r="R560" s="16"/>
      <c r="S560" s="56"/>
      <c r="V560" s="16"/>
    </row>
    <row r="561" spans="1:22" ht="15.75" x14ac:dyDescent="0.25">
      <c r="A561" s="8">
        <v>557</v>
      </c>
      <c r="B561" s="65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0</v>
      </c>
      <c r="I561" s="6">
        <v>0</v>
      </c>
      <c r="J561" s="12">
        <f t="shared" si="24"/>
        <v>0</v>
      </c>
      <c r="K561" s="10">
        <v>8112</v>
      </c>
      <c r="L561" s="57" t="s">
        <v>1109</v>
      </c>
      <c r="M561" s="7">
        <f t="shared" si="25"/>
        <v>0</v>
      </c>
      <c r="N561" s="6" t="str">
        <f t="shared" si="26"/>
        <v>Silencioso</v>
      </c>
      <c r="O561" s="72"/>
      <c r="P561" s="72"/>
      <c r="Q561" s="72"/>
      <c r="R561" s="16"/>
      <c r="S561" s="56"/>
      <c r="V561" s="16"/>
    </row>
    <row r="562" spans="1:22" ht="15.75" x14ac:dyDescent="0.25">
      <c r="A562" s="8">
        <v>558</v>
      </c>
      <c r="B562" s="65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12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R562" s="16"/>
      <c r="S562" s="56"/>
      <c r="V562" s="16"/>
    </row>
    <row r="563" spans="1:22" ht="15.75" x14ac:dyDescent="0.25">
      <c r="A563" s="8">
        <v>559</v>
      </c>
      <c r="B563" s="65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12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R563" s="16"/>
      <c r="S563" s="56"/>
      <c r="V563" s="16"/>
    </row>
    <row r="564" spans="1:22" ht="15.75" x14ac:dyDescent="0.25">
      <c r="A564" s="8">
        <v>560</v>
      </c>
      <c r="B564" s="65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0</v>
      </c>
      <c r="G564" s="6">
        <v>0</v>
      </c>
      <c r="H564" s="6">
        <v>0</v>
      </c>
      <c r="I564" s="6">
        <v>0</v>
      </c>
      <c r="J564" s="12">
        <f t="shared" si="24"/>
        <v>0</v>
      </c>
      <c r="K564" s="10">
        <v>113998</v>
      </c>
      <c r="L564" s="57" t="s">
        <v>1112</v>
      </c>
      <c r="M564" s="7">
        <f t="shared" si="25"/>
        <v>0</v>
      </c>
      <c r="N564" s="6" t="str">
        <f t="shared" si="26"/>
        <v>Silencioso</v>
      </c>
      <c r="R564" s="16"/>
      <c r="S564" s="56"/>
      <c r="V564" s="16"/>
    </row>
    <row r="565" spans="1:22" ht="15.75" x14ac:dyDescent="0.25">
      <c r="A565" s="8">
        <v>561</v>
      </c>
      <c r="B565" s="65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12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R565" s="16"/>
      <c r="S565" s="56"/>
      <c r="V565" s="16"/>
    </row>
    <row r="566" spans="1:22" ht="15.75" x14ac:dyDescent="0.25">
      <c r="A566" s="8">
        <v>562</v>
      </c>
      <c r="B566" s="65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0</v>
      </c>
      <c r="G566" s="6">
        <v>0</v>
      </c>
      <c r="H566" s="6">
        <v>0</v>
      </c>
      <c r="I566" s="6">
        <v>0</v>
      </c>
      <c r="J566" s="12">
        <f t="shared" si="24"/>
        <v>0</v>
      </c>
      <c r="K566" s="10">
        <v>150833</v>
      </c>
      <c r="L566" s="57" t="s">
        <v>1112</v>
      </c>
      <c r="M566" s="7">
        <f t="shared" si="25"/>
        <v>0</v>
      </c>
      <c r="N566" s="6" t="str">
        <f t="shared" si="26"/>
        <v>Silencioso</v>
      </c>
      <c r="O566" s="9"/>
      <c r="P566" s="9"/>
      <c r="Q566" s="9"/>
      <c r="R566" s="16"/>
      <c r="S566" s="56"/>
      <c r="V566" s="16"/>
    </row>
    <row r="567" spans="1:22" ht="15.75" x14ac:dyDescent="0.25">
      <c r="A567" s="8">
        <v>563</v>
      </c>
      <c r="B567" s="65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0</v>
      </c>
      <c r="G567" s="6">
        <v>0</v>
      </c>
      <c r="H567" s="6">
        <v>0</v>
      </c>
      <c r="I567" s="6">
        <v>0</v>
      </c>
      <c r="J567" s="12">
        <f t="shared" si="24"/>
        <v>0</v>
      </c>
      <c r="K567" s="10">
        <v>90041</v>
      </c>
      <c r="L567" s="57" t="s">
        <v>1111</v>
      </c>
      <c r="M567" s="7">
        <f t="shared" si="25"/>
        <v>0</v>
      </c>
      <c r="N567" s="6" t="str">
        <f t="shared" si="26"/>
        <v>Silencioso</v>
      </c>
      <c r="R567" s="16"/>
      <c r="S567" s="56"/>
      <c r="V567" s="16"/>
    </row>
    <row r="568" spans="1:22" ht="15.75" x14ac:dyDescent="0.25">
      <c r="A568" s="8">
        <v>564</v>
      </c>
      <c r="B568" s="65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12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R568" s="16"/>
      <c r="S568" s="56"/>
      <c r="V568" s="16"/>
    </row>
    <row r="569" spans="1:22" ht="15.75" x14ac:dyDescent="0.25">
      <c r="A569" s="8">
        <v>565</v>
      </c>
      <c r="B569" s="65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12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R569" s="16"/>
      <c r="S569" s="56"/>
      <c r="V569" s="16"/>
    </row>
    <row r="570" spans="1:22" ht="15.75" x14ac:dyDescent="0.25">
      <c r="A570" s="8">
        <v>566</v>
      </c>
      <c r="B570" s="65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12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R570" s="16"/>
      <c r="S570" s="56"/>
      <c r="V570" s="16"/>
    </row>
    <row r="571" spans="1:22" ht="15.75" x14ac:dyDescent="0.25">
      <c r="A571" s="8">
        <v>567</v>
      </c>
      <c r="B571" s="65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12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R571" s="16"/>
      <c r="S571" s="56"/>
      <c r="V571" s="16"/>
    </row>
    <row r="572" spans="1:22" ht="15.75" x14ac:dyDescent="0.25">
      <c r="A572" s="8">
        <v>568</v>
      </c>
      <c r="B572" s="65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12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R572" s="16"/>
      <c r="S572" s="56"/>
      <c r="V572" s="16"/>
    </row>
    <row r="573" spans="1:22" ht="15.75" x14ac:dyDescent="0.25">
      <c r="A573" s="8">
        <v>569</v>
      </c>
      <c r="B573" s="65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12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V573" s="16"/>
    </row>
    <row r="574" spans="1:22" ht="15.75" x14ac:dyDescent="0.25">
      <c r="A574" s="8">
        <v>570</v>
      </c>
      <c r="B574" s="65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12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R574" s="16"/>
      <c r="S574" s="56"/>
      <c r="V574" s="16"/>
    </row>
    <row r="575" spans="1:22" ht="15.75" x14ac:dyDescent="0.25">
      <c r="A575" s="8">
        <v>571</v>
      </c>
      <c r="B575" s="65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12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R575" s="16"/>
      <c r="S575" s="56"/>
      <c r="V575" s="16"/>
    </row>
    <row r="576" spans="1:22" ht="15.75" x14ac:dyDescent="0.25">
      <c r="A576" s="8">
        <v>572</v>
      </c>
      <c r="B576" s="65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12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R576" s="16"/>
      <c r="S576" s="56"/>
      <c r="V576" s="16"/>
    </row>
    <row r="577" spans="1:22" ht="15.75" x14ac:dyDescent="0.25">
      <c r="A577" s="8">
        <v>573</v>
      </c>
      <c r="B577" s="65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12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R577" s="16"/>
      <c r="S577" s="56"/>
      <c r="V577" s="16"/>
    </row>
    <row r="578" spans="1:22" ht="15.75" x14ac:dyDescent="0.25">
      <c r="A578" s="8">
        <v>574</v>
      </c>
      <c r="B578" s="65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0</v>
      </c>
      <c r="G578" s="6">
        <v>0</v>
      </c>
      <c r="H578" s="6">
        <v>0</v>
      </c>
      <c r="I578" s="6">
        <v>0</v>
      </c>
      <c r="J578" s="12">
        <f t="shared" si="24"/>
        <v>0</v>
      </c>
      <c r="K578" s="10">
        <v>11246</v>
      </c>
      <c r="L578" s="57" t="s">
        <v>1109</v>
      </c>
      <c r="M578" s="7">
        <f t="shared" si="25"/>
        <v>0</v>
      </c>
      <c r="N578" s="6" t="str">
        <f t="shared" si="26"/>
        <v>Silencioso</v>
      </c>
      <c r="R578" s="16"/>
      <c r="S578" s="56"/>
      <c r="V578" s="16"/>
    </row>
    <row r="579" spans="1:22" ht="15.75" x14ac:dyDescent="0.25">
      <c r="A579" s="8">
        <v>575</v>
      </c>
      <c r="B579" s="65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12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R579" s="16"/>
      <c r="S579" s="56"/>
      <c r="V579" s="16"/>
    </row>
    <row r="580" spans="1:22" ht="15.75" x14ac:dyDescent="0.25">
      <c r="A580" s="8">
        <v>576</v>
      </c>
      <c r="B580" s="65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12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R580" s="16"/>
      <c r="S580" s="56"/>
      <c r="V580" s="16"/>
    </row>
    <row r="581" spans="1:22" ht="15.75" x14ac:dyDescent="0.25">
      <c r="A581" s="8">
        <v>577</v>
      </c>
      <c r="B581" s="65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0</v>
      </c>
      <c r="G581" s="6">
        <v>0</v>
      </c>
      <c r="H581" s="6">
        <v>0</v>
      </c>
      <c r="I581" s="6">
        <v>0</v>
      </c>
      <c r="J581" s="12">
        <f t="shared" ref="J581:J644" si="27">F581+G581+H581+I581</f>
        <v>0</v>
      </c>
      <c r="K581" s="10">
        <v>63789</v>
      </c>
      <c r="L581" s="57" t="s">
        <v>1110</v>
      </c>
      <c r="M581" s="7">
        <f t="shared" ref="M581:M644" si="28">(J581/K581)*100000</f>
        <v>0</v>
      </c>
      <c r="N581" s="6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6"/>
      <c r="S581" s="56"/>
      <c r="V581" s="16"/>
    </row>
    <row r="582" spans="1:22" ht="15.75" x14ac:dyDescent="0.25">
      <c r="A582" s="8">
        <v>578</v>
      </c>
      <c r="B582" s="65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12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si="29"/>
        <v>Silencioso</v>
      </c>
      <c r="R582" s="16"/>
      <c r="S582" s="56"/>
      <c r="V582" s="16"/>
    </row>
    <row r="583" spans="1:22" ht="15.75" x14ac:dyDescent="0.25">
      <c r="A583" s="8">
        <v>579</v>
      </c>
      <c r="B583" s="65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12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V583" s="16"/>
    </row>
    <row r="584" spans="1:22" ht="15.75" x14ac:dyDescent="0.25">
      <c r="A584" s="8">
        <v>580</v>
      </c>
      <c r="B584" s="65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12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V584" s="16"/>
    </row>
    <row r="585" spans="1:22" ht="15.75" x14ac:dyDescent="0.25">
      <c r="A585" s="8">
        <v>581</v>
      </c>
      <c r="B585" s="65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0</v>
      </c>
      <c r="G585" s="6">
        <v>1</v>
      </c>
      <c r="H585" s="6">
        <v>1</v>
      </c>
      <c r="I585" s="6">
        <v>0</v>
      </c>
      <c r="J585" s="12">
        <f t="shared" si="27"/>
        <v>2</v>
      </c>
      <c r="K585" s="10">
        <v>11249</v>
      </c>
      <c r="L585" s="57" t="s">
        <v>1109</v>
      </c>
      <c r="M585" s="7">
        <f t="shared" si="28"/>
        <v>17.779358165170237</v>
      </c>
      <c r="N585" s="6" t="str">
        <f t="shared" si="29"/>
        <v>Baixa</v>
      </c>
      <c r="O585" s="9"/>
      <c r="P585" s="9"/>
      <c r="Q585" s="9"/>
      <c r="R585" s="16"/>
      <c r="S585" s="56"/>
      <c r="V585" s="16"/>
    </row>
    <row r="586" spans="1:22" ht="15.75" x14ac:dyDescent="0.25">
      <c r="A586" s="8">
        <v>582</v>
      </c>
      <c r="B586" s="65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12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R586" s="16"/>
      <c r="S586" s="56"/>
      <c r="V586" s="16"/>
    </row>
    <row r="587" spans="1:22" ht="15.75" x14ac:dyDescent="0.25">
      <c r="A587" s="8">
        <v>583</v>
      </c>
      <c r="B587" s="65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12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R587" s="16"/>
      <c r="S587" s="56"/>
      <c r="V587" s="16"/>
    </row>
    <row r="588" spans="1:22" ht="15.75" x14ac:dyDescent="0.25">
      <c r="A588" s="8">
        <v>584</v>
      </c>
      <c r="B588" s="65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12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R588" s="16"/>
      <c r="S588" s="56"/>
      <c r="V588" s="16"/>
    </row>
    <row r="589" spans="1:22" ht="15.75" x14ac:dyDescent="0.25">
      <c r="A589" s="8">
        <v>585</v>
      </c>
      <c r="B589" s="65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12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R589" s="16"/>
      <c r="S589" s="56"/>
      <c r="V589" s="16"/>
    </row>
    <row r="590" spans="1:22" ht="15.75" x14ac:dyDescent="0.25">
      <c r="A590" s="8">
        <v>586</v>
      </c>
      <c r="B590" s="65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12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R590" s="16"/>
      <c r="S590" s="56"/>
      <c r="V590" s="16"/>
    </row>
    <row r="591" spans="1:22" ht="15.75" x14ac:dyDescent="0.25">
      <c r="A591" s="8">
        <v>587</v>
      </c>
      <c r="B591" s="65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12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R591" s="16"/>
      <c r="S591" s="56"/>
      <c r="V591" s="16"/>
    </row>
    <row r="592" spans="1:22" ht="15.75" x14ac:dyDescent="0.25">
      <c r="A592" s="8">
        <v>588</v>
      </c>
      <c r="B592" s="65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12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O592" s="72"/>
      <c r="P592" s="72"/>
      <c r="Q592" s="72"/>
      <c r="R592" s="16"/>
      <c r="S592" s="56"/>
      <c r="V592" s="16"/>
    </row>
    <row r="593" spans="1:22" ht="15.75" x14ac:dyDescent="0.25">
      <c r="A593" s="8">
        <v>589</v>
      </c>
      <c r="B593" s="65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12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O593" s="72"/>
      <c r="P593" s="72"/>
      <c r="Q593" s="72"/>
      <c r="R593" s="16"/>
      <c r="S593" s="56"/>
      <c r="V593" s="16"/>
    </row>
    <row r="594" spans="1:22" ht="15.75" x14ac:dyDescent="0.25">
      <c r="A594" s="8">
        <v>590</v>
      </c>
      <c r="B594" s="65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12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O594" s="72"/>
      <c r="P594" s="72"/>
      <c r="Q594" s="72"/>
      <c r="R594" s="16"/>
      <c r="S594" s="56"/>
      <c r="V594" s="16"/>
    </row>
    <row r="595" spans="1:22" ht="15.75" x14ac:dyDescent="0.25">
      <c r="A595" s="8">
        <v>591</v>
      </c>
      <c r="B595" s="65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0</v>
      </c>
      <c r="I595" s="6">
        <v>0</v>
      </c>
      <c r="J595" s="12">
        <f t="shared" si="27"/>
        <v>0</v>
      </c>
      <c r="K595" s="10">
        <v>8631</v>
      </c>
      <c r="L595" s="57" t="s">
        <v>1109</v>
      </c>
      <c r="M595" s="7">
        <f t="shared" si="28"/>
        <v>0</v>
      </c>
      <c r="N595" s="6" t="str">
        <f t="shared" si="29"/>
        <v>Silencioso</v>
      </c>
      <c r="O595" s="9"/>
      <c r="P595" s="9"/>
      <c r="Q595" s="9"/>
      <c r="R595" s="16"/>
      <c r="S595" s="56"/>
      <c r="V595" s="16"/>
    </row>
    <row r="596" spans="1:22" ht="15.75" x14ac:dyDescent="0.25">
      <c r="A596" s="8">
        <v>592</v>
      </c>
      <c r="B596" s="65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1</v>
      </c>
      <c r="I596" s="6">
        <v>0</v>
      </c>
      <c r="J596" s="12">
        <f t="shared" si="27"/>
        <v>1</v>
      </c>
      <c r="K596" s="10">
        <v>4894</v>
      </c>
      <c r="L596" s="57" t="s">
        <v>1109</v>
      </c>
      <c r="M596" s="7">
        <f t="shared" si="28"/>
        <v>20.433183489987741</v>
      </c>
      <c r="N596" s="6" t="str">
        <f t="shared" si="29"/>
        <v>Baixa</v>
      </c>
      <c r="R596" s="16"/>
      <c r="S596" s="56"/>
      <c r="V596" s="16"/>
    </row>
    <row r="597" spans="1:22" ht="15.75" x14ac:dyDescent="0.25">
      <c r="A597" s="8">
        <v>593</v>
      </c>
      <c r="B597" s="65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12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R597" s="16"/>
      <c r="S597" s="56"/>
      <c r="V597" s="16"/>
    </row>
    <row r="598" spans="1:22" ht="15.75" x14ac:dyDescent="0.25">
      <c r="A598" s="8">
        <v>594</v>
      </c>
      <c r="B598" s="65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12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R598" s="16"/>
      <c r="S598" s="56"/>
      <c r="V598" s="16"/>
    </row>
    <row r="599" spans="1:22" ht="15.75" x14ac:dyDescent="0.25">
      <c r="A599" s="8">
        <v>595</v>
      </c>
      <c r="B599" s="65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0</v>
      </c>
      <c r="G599" s="6">
        <v>0</v>
      </c>
      <c r="H599" s="6">
        <v>0</v>
      </c>
      <c r="I599" s="6">
        <v>0</v>
      </c>
      <c r="J599" s="12">
        <f t="shared" si="27"/>
        <v>0</v>
      </c>
      <c r="K599" s="10">
        <v>6044</v>
      </c>
      <c r="L599" s="57" t="s">
        <v>1109</v>
      </c>
      <c r="M599" s="7">
        <f t="shared" si="28"/>
        <v>0</v>
      </c>
      <c r="N599" s="6" t="str">
        <f t="shared" si="29"/>
        <v>Silencioso</v>
      </c>
      <c r="O599" s="9"/>
      <c r="P599" s="9"/>
      <c r="Q599" s="9"/>
      <c r="R599" s="16"/>
      <c r="S599" s="56"/>
      <c r="V599" s="16"/>
    </row>
    <row r="600" spans="1:22" ht="15.75" x14ac:dyDescent="0.25">
      <c r="A600" s="8">
        <v>596</v>
      </c>
      <c r="B600" s="65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12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V600" s="16"/>
    </row>
    <row r="601" spans="1:22" ht="15.75" x14ac:dyDescent="0.25">
      <c r="A601" s="8">
        <v>597</v>
      </c>
      <c r="B601" s="65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12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R601" s="16"/>
      <c r="S601" s="56"/>
      <c r="V601" s="16"/>
    </row>
    <row r="602" spans="1:22" ht="15.75" x14ac:dyDescent="0.25">
      <c r="A602" s="8">
        <v>598</v>
      </c>
      <c r="B602" s="65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12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R602" s="16"/>
      <c r="S602" s="56"/>
      <c r="V602" s="16"/>
    </row>
    <row r="603" spans="1:22" ht="15.75" x14ac:dyDescent="0.25">
      <c r="A603" s="8">
        <v>599</v>
      </c>
      <c r="B603" s="65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12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R603" s="16"/>
      <c r="S603" s="56"/>
      <c r="V603" s="16"/>
    </row>
    <row r="604" spans="1:22" ht="15.75" x14ac:dyDescent="0.25">
      <c r="A604" s="8">
        <v>600</v>
      </c>
      <c r="B604" s="65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12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O604" s="72"/>
      <c r="P604" s="72"/>
      <c r="Q604" s="72"/>
      <c r="R604" s="16"/>
      <c r="S604" s="56"/>
      <c r="V604" s="16"/>
    </row>
    <row r="605" spans="1:22" ht="15.75" x14ac:dyDescent="0.25">
      <c r="A605" s="8">
        <v>601</v>
      </c>
      <c r="B605" s="65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0</v>
      </c>
      <c r="G605" s="6">
        <v>0</v>
      </c>
      <c r="H605" s="6">
        <v>0</v>
      </c>
      <c r="I605" s="6">
        <v>0</v>
      </c>
      <c r="J605" s="12">
        <f t="shared" si="27"/>
        <v>0</v>
      </c>
      <c r="K605" s="10">
        <v>10816</v>
      </c>
      <c r="L605" s="57" t="s">
        <v>1109</v>
      </c>
      <c r="M605" s="7">
        <f t="shared" si="28"/>
        <v>0</v>
      </c>
      <c r="N605" s="6" t="str">
        <f t="shared" si="29"/>
        <v>Silencioso</v>
      </c>
      <c r="O605" s="9"/>
      <c r="P605" s="9"/>
      <c r="Q605" s="9"/>
      <c r="R605" s="16"/>
      <c r="S605" s="56"/>
      <c r="V605" s="16"/>
    </row>
    <row r="606" spans="1:22" ht="15.75" x14ac:dyDescent="0.25">
      <c r="A606" s="8">
        <v>602</v>
      </c>
      <c r="B606" s="65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0</v>
      </c>
      <c r="G606" s="6">
        <v>0</v>
      </c>
      <c r="H606" s="6">
        <v>0</v>
      </c>
      <c r="I606" s="6">
        <v>0</v>
      </c>
      <c r="J606" s="12">
        <f t="shared" si="27"/>
        <v>0</v>
      </c>
      <c r="K606" s="10">
        <v>27755</v>
      </c>
      <c r="L606" s="57" t="s">
        <v>1110</v>
      </c>
      <c r="M606" s="7">
        <f t="shared" si="28"/>
        <v>0</v>
      </c>
      <c r="N606" s="6" t="str">
        <f t="shared" si="29"/>
        <v>Silencioso</v>
      </c>
      <c r="R606" s="16"/>
      <c r="S606" s="56"/>
      <c r="V606" s="16"/>
    </row>
    <row r="607" spans="1:22" ht="15.75" x14ac:dyDescent="0.25">
      <c r="A607" s="8">
        <v>603</v>
      </c>
      <c r="B607" s="65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0</v>
      </c>
      <c r="G607" s="6">
        <v>0</v>
      </c>
      <c r="H607" s="6">
        <v>0</v>
      </c>
      <c r="I607" s="6">
        <v>1</v>
      </c>
      <c r="J607" s="12">
        <f t="shared" si="27"/>
        <v>1</v>
      </c>
      <c r="K607" s="10">
        <v>34456</v>
      </c>
      <c r="L607" s="57" t="s">
        <v>1110</v>
      </c>
      <c r="M607" s="7">
        <f t="shared" si="28"/>
        <v>2.9022521476665895</v>
      </c>
      <c r="N607" s="6" t="str">
        <f t="shared" si="29"/>
        <v>Baixa</v>
      </c>
      <c r="R607" s="16"/>
      <c r="S607" s="56"/>
      <c r="V607" s="16"/>
    </row>
    <row r="608" spans="1:22" ht="15.75" x14ac:dyDescent="0.25">
      <c r="A608" s="8">
        <v>604</v>
      </c>
      <c r="B608" s="65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0</v>
      </c>
      <c r="G608" s="6">
        <v>0</v>
      </c>
      <c r="H608" s="6">
        <v>0</v>
      </c>
      <c r="I608" s="6">
        <v>0</v>
      </c>
      <c r="J608" s="12">
        <f t="shared" si="27"/>
        <v>0</v>
      </c>
      <c r="K608" s="10">
        <v>11968</v>
      </c>
      <c r="L608" s="57" t="s">
        <v>1109</v>
      </c>
      <c r="M608" s="7">
        <f t="shared" si="28"/>
        <v>0</v>
      </c>
      <c r="N608" s="6" t="str">
        <f t="shared" si="29"/>
        <v>Silencioso</v>
      </c>
      <c r="O608" s="72"/>
      <c r="P608" s="72"/>
      <c r="Q608" s="72"/>
      <c r="R608" s="16"/>
      <c r="S608" s="56"/>
      <c r="V608" s="16"/>
    </row>
    <row r="609" spans="1:22" ht="15.75" x14ac:dyDescent="0.25">
      <c r="A609" s="8">
        <v>605</v>
      </c>
      <c r="B609" s="65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12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R609" s="16"/>
      <c r="S609" s="56"/>
      <c r="V609" s="16"/>
    </row>
    <row r="610" spans="1:22" ht="15.75" x14ac:dyDescent="0.25">
      <c r="A610" s="8">
        <v>606</v>
      </c>
      <c r="B610" s="65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12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R610" s="16"/>
      <c r="S610" s="56"/>
      <c r="V610" s="16"/>
    </row>
    <row r="611" spans="1:22" ht="15.75" x14ac:dyDescent="0.25">
      <c r="A611" s="8">
        <v>607</v>
      </c>
      <c r="B611" s="65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12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R611" s="16"/>
      <c r="S611" s="56"/>
      <c r="V611" s="16"/>
    </row>
    <row r="612" spans="1:22" ht="15.75" x14ac:dyDescent="0.25">
      <c r="A612" s="8">
        <v>608</v>
      </c>
      <c r="B612" s="65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0</v>
      </c>
      <c r="I612" s="6">
        <v>0</v>
      </c>
      <c r="J612" s="12">
        <f t="shared" si="27"/>
        <v>0</v>
      </c>
      <c r="K612" s="10">
        <v>31583</v>
      </c>
      <c r="L612" s="57" t="s">
        <v>1110</v>
      </c>
      <c r="M612" s="7">
        <f t="shared" si="28"/>
        <v>0</v>
      </c>
      <c r="N612" s="6" t="str">
        <f t="shared" si="29"/>
        <v>Silencioso</v>
      </c>
      <c r="R612" s="16"/>
      <c r="S612" s="56"/>
      <c r="V612" s="16"/>
    </row>
    <row r="613" spans="1:22" ht="15.75" x14ac:dyDescent="0.25">
      <c r="A613" s="8">
        <v>609</v>
      </c>
      <c r="B613" s="65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0</v>
      </c>
      <c r="I613" s="6">
        <v>0</v>
      </c>
      <c r="J613" s="12">
        <f t="shared" si="27"/>
        <v>0</v>
      </c>
      <c r="K613" s="10">
        <v>59605</v>
      </c>
      <c r="L613" s="57" t="s">
        <v>1110</v>
      </c>
      <c r="M613" s="7">
        <f t="shared" si="28"/>
        <v>0</v>
      </c>
      <c r="N613" s="6" t="str">
        <f t="shared" si="29"/>
        <v>Silencioso</v>
      </c>
      <c r="O613" s="72"/>
      <c r="P613" s="72"/>
      <c r="Q613" s="72"/>
      <c r="R613" s="16"/>
      <c r="S613" s="56"/>
      <c r="V613" s="16"/>
    </row>
    <row r="614" spans="1:22" ht="15.75" x14ac:dyDescent="0.25">
      <c r="A614" s="8">
        <v>610</v>
      </c>
      <c r="B614" s="65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12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V614" s="16"/>
    </row>
    <row r="615" spans="1:22" ht="15.75" x14ac:dyDescent="0.25">
      <c r="A615" s="8">
        <v>611</v>
      </c>
      <c r="B615" s="65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0</v>
      </c>
      <c r="G615" s="6">
        <v>0</v>
      </c>
      <c r="H615" s="6">
        <v>0</v>
      </c>
      <c r="I615" s="6">
        <v>0</v>
      </c>
      <c r="J615" s="12">
        <f t="shared" si="27"/>
        <v>0</v>
      </c>
      <c r="K615" s="10">
        <v>12061</v>
      </c>
      <c r="L615" s="57" t="s">
        <v>1109</v>
      </c>
      <c r="M615" s="7">
        <f t="shared" si="28"/>
        <v>0</v>
      </c>
      <c r="N615" s="6" t="str">
        <f t="shared" si="29"/>
        <v>Silencioso</v>
      </c>
      <c r="R615" s="16"/>
      <c r="S615" s="56"/>
      <c r="V615" s="16"/>
    </row>
    <row r="616" spans="1:22" ht="15.75" x14ac:dyDescent="0.25">
      <c r="A616" s="8">
        <v>612</v>
      </c>
      <c r="B616" s="65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0</v>
      </c>
      <c r="G616" s="6">
        <v>0</v>
      </c>
      <c r="H616" s="6">
        <v>0</v>
      </c>
      <c r="I616" s="6">
        <v>0</v>
      </c>
      <c r="J616" s="12">
        <f t="shared" si="27"/>
        <v>0</v>
      </c>
      <c r="K616" s="10">
        <v>37950</v>
      </c>
      <c r="L616" s="57" t="s">
        <v>1110</v>
      </c>
      <c r="M616" s="7">
        <f t="shared" si="28"/>
        <v>0</v>
      </c>
      <c r="N616" s="6" t="str">
        <f t="shared" si="29"/>
        <v>Silencioso</v>
      </c>
      <c r="R616" s="16"/>
      <c r="S616" s="56"/>
      <c r="V616" s="16"/>
    </row>
    <row r="617" spans="1:22" ht="15.75" x14ac:dyDescent="0.25">
      <c r="A617" s="8">
        <v>613</v>
      </c>
      <c r="B617" s="65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12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V617" s="16"/>
    </row>
    <row r="618" spans="1:22" ht="15.75" x14ac:dyDescent="0.25">
      <c r="A618" s="8">
        <v>614</v>
      </c>
      <c r="B618" s="65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3</v>
      </c>
      <c r="G618" s="6">
        <v>0</v>
      </c>
      <c r="H618" s="6">
        <v>0</v>
      </c>
      <c r="I618" s="6">
        <v>1</v>
      </c>
      <c r="J618" s="12">
        <f t="shared" si="27"/>
        <v>4</v>
      </c>
      <c r="K618" s="10">
        <v>16491</v>
      </c>
      <c r="L618" s="57" t="s">
        <v>1109</v>
      </c>
      <c r="M618" s="7">
        <f t="shared" si="28"/>
        <v>24.255654599478504</v>
      </c>
      <c r="N618" s="6" t="str">
        <f t="shared" si="29"/>
        <v>Baixa</v>
      </c>
      <c r="R618" s="16"/>
      <c r="S618" s="56"/>
      <c r="V618" s="16"/>
    </row>
    <row r="619" spans="1:22" ht="15.75" x14ac:dyDescent="0.25">
      <c r="A619" s="8">
        <v>615</v>
      </c>
      <c r="B619" s="65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0</v>
      </c>
      <c r="G619" s="6">
        <v>0</v>
      </c>
      <c r="H619" s="6">
        <v>0</v>
      </c>
      <c r="I619" s="6">
        <v>0</v>
      </c>
      <c r="J619" s="12">
        <f t="shared" si="27"/>
        <v>0</v>
      </c>
      <c r="K619" s="10">
        <v>148862</v>
      </c>
      <c r="L619" s="57" t="s">
        <v>1112</v>
      </c>
      <c r="M619" s="7">
        <f t="shared" si="28"/>
        <v>0</v>
      </c>
      <c r="N619" s="6" t="str">
        <f t="shared" si="29"/>
        <v>Silencioso</v>
      </c>
      <c r="R619" s="16"/>
      <c r="S619" s="56"/>
      <c r="V619" s="16"/>
    </row>
    <row r="620" spans="1:22" ht="15.75" x14ac:dyDescent="0.25">
      <c r="A620" s="8">
        <v>616</v>
      </c>
      <c r="B620" s="65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12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R620" s="16"/>
      <c r="S620" s="56"/>
      <c r="V620" s="16"/>
    </row>
    <row r="621" spans="1:22" ht="15.75" x14ac:dyDescent="0.25">
      <c r="A621" s="8">
        <v>617</v>
      </c>
      <c r="B621" s="65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12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R621" s="16"/>
      <c r="S621" s="56"/>
      <c r="V621" s="16"/>
    </row>
    <row r="622" spans="1:22" ht="15.75" x14ac:dyDescent="0.25">
      <c r="A622" s="8">
        <v>618</v>
      </c>
      <c r="B622" s="65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0</v>
      </c>
      <c r="I622" s="6">
        <v>0</v>
      </c>
      <c r="J622" s="12">
        <f t="shared" si="27"/>
        <v>0</v>
      </c>
      <c r="K622" s="10">
        <v>27688</v>
      </c>
      <c r="L622" s="57" t="s">
        <v>1110</v>
      </c>
      <c r="M622" s="7">
        <f t="shared" si="28"/>
        <v>0</v>
      </c>
      <c r="N622" s="6" t="str">
        <f t="shared" si="29"/>
        <v>Silencioso</v>
      </c>
      <c r="O622" s="72"/>
      <c r="P622" s="72"/>
      <c r="Q622" s="72"/>
      <c r="R622" s="16"/>
      <c r="S622" s="56"/>
      <c r="V622" s="16"/>
    </row>
    <row r="623" spans="1:22" ht="15.75" x14ac:dyDescent="0.25">
      <c r="A623" s="8">
        <v>619</v>
      </c>
      <c r="B623" s="65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12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R623" s="16"/>
      <c r="S623" s="56"/>
      <c r="V623" s="16"/>
    </row>
    <row r="624" spans="1:22" ht="15.75" x14ac:dyDescent="0.25">
      <c r="A624" s="8">
        <v>620</v>
      </c>
      <c r="B624" s="65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12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R624" s="16"/>
      <c r="S624" s="56"/>
      <c r="V624" s="16"/>
    </row>
    <row r="625" spans="1:22" ht="15.75" x14ac:dyDescent="0.25">
      <c r="A625" s="8">
        <v>621</v>
      </c>
      <c r="B625" s="65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12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R625" s="16"/>
      <c r="S625" s="56"/>
      <c r="V625" s="16"/>
    </row>
    <row r="626" spans="1:22" ht="15.75" x14ac:dyDescent="0.25">
      <c r="A626" s="8">
        <v>622</v>
      </c>
      <c r="B626" s="65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0</v>
      </c>
      <c r="I626" s="6">
        <v>0</v>
      </c>
      <c r="J626" s="12">
        <f t="shared" si="27"/>
        <v>0</v>
      </c>
      <c r="K626" s="10">
        <v>3676</v>
      </c>
      <c r="L626" s="57" t="s">
        <v>1109</v>
      </c>
      <c r="M626" s="7">
        <f t="shared" si="28"/>
        <v>0</v>
      </c>
      <c r="N626" s="6" t="str">
        <f t="shared" si="29"/>
        <v>Silencioso</v>
      </c>
      <c r="R626" s="16"/>
      <c r="S626" s="56"/>
      <c r="V626" s="16"/>
    </row>
    <row r="627" spans="1:22" ht="15.75" x14ac:dyDescent="0.25">
      <c r="A627" s="8">
        <v>623</v>
      </c>
      <c r="B627" s="65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12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R627" s="16"/>
      <c r="S627" s="56"/>
      <c r="V627" s="16"/>
    </row>
    <row r="628" spans="1:22" ht="15.75" x14ac:dyDescent="0.25">
      <c r="A628" s="8">
        <v>624</v>
      </c>
      <c r="B628" s="65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0</v>
      </c>
      <c r="G628" s="6">
        <v>0</v>
      </c>
      <c r="H628" s="6">
        <v>0</v>
      </c>
      <c r="I628" s="6">
        <v>0</v>
      </c>
      <c r="J628" s="12">
        <f t="shared" si="27"/>
        <v>0</v>
      </c>
      <c r="K628" s="10">
        <v>19377</v>
      </c>
      <c r="L628" s="57" t="s">
        <v>1109</v>
      </c>
      <c r="M628" s="7">
        <f t="shared" si="28"/>
        <v>0</v>
      </c>
      <c r="N628" s="6" t="str">
        <f t="shared" si="29"/>
        <v>Silencioso</v>
      </c>
      <c r="R628" s="16"/>
      <c r="S628" s="56"/>
      <c r="V628" s="16"/>
    </row>
    <row r="629" spans="1:22" ht="15.75" x14ac:dyDescent="0.25">
      <c r="A629" s="8">
        <v>625</v>
      </c>
      <c r="B629" s="65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12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R629" s="16"/>
      <c r="S629" s="56"/>
      <c r="V629" s="16"/>
    </row>
    <row r="630" spans="1:22" ht="15.75" x14ac:dyDescent="0.25">
      <c r="A630" s="8">
        <v>626</v>
      </c>
      <c r="B630" s="65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12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R630" s="16"/>
      <c r="S630" s="56"/>
      <c r="V630" s="16"/>
    </row>
    <row r="631" spans="1:22" ht="15.75" x14ac:dyDescent="0.25">
      <c r="A631" s="8">
        <v>627</v>
      </c>
      <c r="B631" s="65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12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R631" s="16"/>
      <c r="S631" s="56"/>
      <c r="V631" s="16"/>
    </row>
    <row r="632" spans="1:22" ht="15.75" x14ac:dyDescent="0.25">
      <c r="A632" s="8">
        <v>628</v>
      </c>
      <c r="B632" s="65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0</v>
      </c>
      <c r="G632" s="6">
        <v>0</v>
      </c>
      <c r="H632" s="6">
        <v>0</v>
      </c>
      <c r="I632" s="6">
        <v>0</v>
      </c>
      <c r="J632" s="12">
        <f t="shared" si="27"/>
        <v>0</v>
      </c>
      <c r="K632" s="10">
        <v>16277</v>
      </c>
      <c r="L632" s="57" t="s">
        <v>1109</v>
      </c>
      <c r="M632" s="7">
        <f t="shared" si="28"/>
        <v>0</v>
      </c>
      <c r="N632" s="6" t="str">
        <f t="shared" si="29"/>
        <v>Silencioso</v>
      </c>
      <c r="R632" s="16"/>
      <c r="S632" s="56"/>
      <c r="V632" s="16"/>
    </row>
    <row r="633" spans="1:22" ht="15.75" x14ac:dyDescent="0.25">
      <c r="A633" s="8">
        <v>629</v>
      </c>
      <c r="B633" s="65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0</v>
      </c>
      <c r="H633" s="6">
        <v>0</v>
      </c>
      <c r="I633" s="6">
        <v>0</v>
      </c>
      <c r="J633" s="12">
        <f t="shared" si="27"/>
        <v>0</v>
      </c>
      <c r="K633" s="10">
        <v>23814</v>
      </c>
      <c r="L633" s="57" t="s">
        <v>1109</v>
      </c>
      <c r="M633" s="7">
        <f t="shared" si="28"/>
        <v>0</v>
      </c>
      <c r="N633" s="6" t="str">
        <f t="shared" si="29"/>
        <v>Silencioso</v>
      </c>
      <c r="R633" s="16"/>
      <c r="S633" s="56"/>
      <c r="V633" s="16"/>
    </row>
    <row r="634" spans="1:22" ht="15.75" x14ac:dyDescent="0.25">
      <c r="A634" s="8">
        <v>630</v>
      </c>
      <c r="B634" s="65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0</v>
      </c>
      <c r="H634" s="6">
        <v>0</v>
      </c>
      <c r="I634" s="6">
        <v>0</v>
      </c>
      <c r="J634" s="12">
        <f t="shared" si="27"/>
        <v>0</v>
      </c>
      <c r="K634" s="10">
        <v>10514</v>
      </c>
      <c r="L634" s="57" t="s">
        <v>1109</v>
      </c>
      <c r="M634" s="7">
        <f t="shared" si="28"/>
        <v>0</v>
      </c>
      <c r="N634" s="6" t="str">
        <f t="shared" si="29"/>
        <v>Silencioso</v>
      </c>
      <c r="O634" s="9"/>
      <c r="P634" s="9"/>
      <c r="Q634" s="9"/>
      <c r="R634" s="16"/>
      <c r="S634" s="56"/>
      <c r="V634" s="16"/>
    </row>
    <row r="635" spans="1:22" ht="15.75" x14ac:dyDescent="0.25">
      <c r="A635" s="8">
        <v>631</v>
      </c>
      <c r="B635" s="65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12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R635" s="16"/>
      <c r="S635" s="56"/>
      <c r="V635" s="16"/>
    </row>
    <row r="636" spans="1:22" ht="15.75" x14ac:dyDescent="0.25">
      <c r="A636" s="8">
        <v>632</v>
      </c>
      <c r="B636" s="65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12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R636" s="16"/>
      <c r="S636" s="56"/>
      <c r="V636" s="16"/>
    </row>
    <row r="637" spans="1:22" ht="15.75" x14ac:dyDescent="0.25">
      <c r="A637" s="8">
        <v>633</v>
      </c>
      <c r="B637" s="65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2</v>
      </c>
      <c r="G637" s="6">
        <v>6</v>
      </c>
      <c r="H637" s="6">
        <v>6</v>
      </c>
      <c r="I637" s="6">
        <v>10</v>
      </c>
      <c r="J637" s="12">
        <f t="shared" si="27"/>
        <v>24</v>
      </c>
      <c r="K637" s="10">
        <v>17398</v>
      </c>
      <c r="L637" s="57" t="s">
        <v>1109</v>
      </c>
      <c r="M637" s="7">
        <f t="shared" si="28"/>
        <v>137.94689044717782</v>
      </c>
      <c r="N637" s="6" t="str">
        <f t="shared" si="29"/>
        <v>Média</v>
      </c>
      <c r="R637" s="16"/>
      <c r="S637" s="56"/>
      <c r="V637" s="16"/>
    </row>
    <row r="638" spans="1:22" ht="15.75" x14ac:dyDescent="0.25">
      <c r="A638" s="8">
        <v>634</v>
      </c>
      <c r="B638" s="65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12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R638" s="16"/>
      <c r="S638" s="56"/>
      <c r="V638" s="16"/>
    </row>
    <row r="639" spans="1:22" ht="15.75" x14ac:dyDescent="0.25">
      <c r="A639" s="8">
        <v>635</v>
      </c>
      <c r="B639" s="65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0</v>
      </c>
      <c r="G639" s="6">
        <v>0</v>
      </c>
      <c r="H639" s="6">
        <v>0</v>
      </c>
      <c r="I639" s="6">
        <v>0</v>
      </c>
      <c r="J639" s="12">
        <f t="shared" si="27"/>
        <v>0</v>
      </c>
      <c r="K639" s="10">
        <v>8138</v>
      </c>
      <c r="L639" s="57" t="s">
        <v>1109</v>
      </c>
      <c r="M639" s="7">
        <f t="shared" si="28"/>
        <v>0</v>
      </c>
      <c r="N639" s="6" t="str">
        <f t="shared" si="29"/>
        <v>Silencioso</v>
      </c>
      <c r="O639" s="9"/>
      <c r="P639" s="9"/>
      <c r="Q639" s="9"/>
      <c r="R639" s="16"/>
      <c r="S639" s="56"/>
      <c r="V639" s="16"/>
    </row>
    <row r="640" spans="1:22" ht="15.75" x14ac:dyDescent="0.25">
      <c r="A640" s="8">
        <v>636</v>
      </c>
      <c r="B640" s="65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12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R640" s="16"/>
      <c r="S640" s="56"/>
      <c r="V640" s="16"/>
    </row>
    <row r="641" spans="1:22" ht="15.75" x14ac:dyDescent="0.25">
      <c r="A641" s="8">
        <v>637</v>
      </c>
      <c r="B641" s="65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3</v>
      </c>
      <c r="G641" s="6">
        <v>0</v>
      </c>
      <c r="H641" s="6">
        <v>0</v>
      </c>
      <c r="I641" s="6">
        <v>0</v>
      </c>
      <c r="J641" s="12">
        <f t="shared" si="27"/>
        <v>3</v>
      </c>
      <c r="K641" s="10">
        <v>331045</v>
      </c>
      <c r="L641" s="57" t="s">
        <v>1112</v>
      </c>
      <c r="M641" s="7">
        <f t="shared" si="28"/>
        <v>0.9062212085970186</v>
      </c>
      <c r="N641" s="6" t="str">
        <f t="shared" si="29"/>
        <v>Baixa</v>
      </c>
      <c r="R641" s="16"/>
      <c r="S641" s="56"/>
      <c r="V641" s="16"/>
    </row>
    <row r="642" spans="1:22" ht="15.75" x14ac:dyDescent="0.25">
      <c r="A642" s="8">
        <v>638</v>
      </c>
      <c r="B642" s="65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12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R642" s="16"/>
      <c r="S642" s="56"/>
      <c r="V642" s="16"/>
    </row>
    <row r="643" spans="1:22" ht="15.75" x14ac:dyDescent="0.25">
      <c r="A643" s="8">
        <v>639</v>
      </c>
      <c r="B643" s="65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0</v>
      </c>
      <c r="H643" s="6">
        <v>0</v>
      </c>
      <c r="I643" s="6">
        <v>0</v>
      </c>
      <c r="J643" s="12">
        <f t="shared" si="27"/>
        <v>0</v>
      </c>
      <c r="K643" s="10">
        <v>10203</v>
      </c>
      <c r="L643" s="57" t="s">
        <v>1109</v>
      </c>
      <c r="M643" s="7">
        <f t="shared" si="28"/>
        <v>0</v>
      </c>
      <c r="N643" s="6" t="str">
        <f t="shared" si="29"/>
        <v>Silencioso</v>
      </c>
      <c r="R643" s="16"/>
      <c r="S643" s="56"/>
      <c r="V643" s="16"/>
    </row>
    <row r="644" spans="1:22" ht="15.75" x14ac:dyDescent="0.25">
      <c r="A644" s="8">
        <v>640</v>
      </c>
      <c r="B644" s="65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0</v>
      </c>
      <c r="G644" s="6">
        <v>0</v>
      </c>
      <c r="H644" s="6">
        <v>0</v>
      </c>
      <c r="I644" s="6">
        <v>0</v>
      </c>
      <c r="J644" s="12">
        <f t="shared" si="27"/>
        <v>0</v>
      </c>
      <c r="K644" s="10">
        <v>13659</v>
      </c>
      <c r="L644" s="57" t="s">
        <v>1109</v>
      </c>
      <c r="M644" s="7">
        <f t="shared" si="28"/>
        <v>0</v>
      </c>
      <c r="N644" s="6" t="str">
        <f t="shared" si="29"/>
        <v>Silencioso</v>
      </c>
      <c r="R644" s="16"/>
      <c r="S644" s="56"/>
      <c r="V644" s="16"/>
    </row>
    <row r="645" spans="1:22" ht="15.75" x14ac:dyDescent="0.25">
      <c r="A645" s="8">
        <v>641</v>
      </c>
      <c r="B645" s="65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0</v>
      </c>
      <c r="H645" s="6">
        <v>0</v>
      </c>
      <c r="I645" s="6">
        <v>0</v>
      </c>
      <c r="J645" s="12">
        <f t="shared" ref="J645:J708" si="30">F645+G645+H645+I645</f>
        <v>0</v>
      </c>
      <c r="K645" s="10">
        <v>5167</v>
      </c>
      <c r="L645" s="57" t="s">
        <v>1109</v>
      </c>
      <c r="M645" s="7">
        <f t="shared" ref="M645:M708" si="31">(J645/K645)*100000</f>
        <v>0</v>
      </c>
      <c r="N645" s="6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6"/>
      <c r="S645" s="56"/>
      <c r="V645" s="16"/>
    </row>
    <row r="646" spans="1:22" ht="15.75" x14ac:dyDescent="0.25">
      <c r="A646" s="8">
        <v>642</v>
      </c>
      <c r="B646" s="65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12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si="32"/>
        <v>Silencioso</v>
      </c>
      <c r="O646" s="72"/>
      <c r="P646" s="72"/>
      <c r="Q646" s="72"/>
      <c r="R646" s="16"/>
      <c r="S646" s="56"/>
      <c r="V646" s="16"/>
    </row>
    <row r="647" spans="1:22" ht="15.75" x14ac:dyDescent="0.25">
      <c r="A647" s="8">
        <v>643</v>
      </c>
      <c r="B647" s="65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12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R647" s="16"/>
      <c r="S647" s="56"/>
      <c r="V647" s="16"/>
    </row>
    <row r="648" spans="1:22" ht="15.75" x14ac:dyDescent="0.25">
      <c r="A648" s="8">
        <v>644</v>
      </c>
      <c r="B648" s="65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0</v>
      </c>
      <c r="H648" s="6">
        <v>0</v>
      </c>
      <c r="I648" s="6">
        <v>0</v>
      </c>
      <c r="J648" s="12">
        <f t="shared" si="30"/>
        <v>0</v>
      </c>
      <c r="K648" s="10">
        <v>5783</v>
      </c>
      <c r="L648" s="57" t="s">
        <v>1109</v>
      </c>
      <c r="M648" s="7">
        <f t="shared" si="31"/>
        <v>0</v>
      </c>
      <c r="N648" s="6" t="str">
        <f t="shared" si="32"/>
        <v>Silencioso</v>
      </c>
      <c r="R648" s="16"/>
      <c r="S648" s="56"/>
      <c r="V648" s="16"/>
    </row>
    <row r="649" spans="1:22" ht="15.75" x14ac:dyDescent="0.25">
      <c r="A649" s="8">
        <v>645</v>
      </c>
      <c r="B649" s="65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0</v>
      </c>
      <c r="H649" s="6">
        <v>0</v>
      </c>
      <c r="I649" s="6">
        <v>0</v>
      </c>
      <c r="J649" s="12">
        <f t="shared" si="30"/>
        <v>0</v>
      </c>
      <c r="K649" s="10">
        <v>8941</v>
      </c>
      <c r="L649" s="57" t="s">
        <v>1109</v>
      </c>
      <c r="M649" s="7">
        <f t="shared" si="31"/>
        <v>0</v>
      </c>
      <c r="N649" s="6" t="str">
        <f t="shared" si="32"/>
        <v>Silencioso</v>
      </c>
      <c r="R649" s="16"/>
      <c r="S649" s="56"/>
      <c r="V649" s="16"/>
    </row>
    <row r="650" spans="1:22" ht="15.75" x14ac:dyDescent="0.25">
      <c r="A650" s="8">
        <v>646</v>
      </c>
      <c r="B650" s="65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0</v>
      </c>
      <c r="J650" s="12">
        <f t="shared" si="30"/>
        <v>0</v>
      </c>
      <c r="K650" s="10">
        <v>12291</v>
      </c>
      <c r="L650" s="57" t="s">
        <v>1109</v>
      </c>
      <c r="M650" s="7">
        <f t="shared" si="31"/>
        <v>0</v>
      </c>
      <c r="N650" s="6" t="str">
        <f t="shared" si="32"/>
        <v>Silencioso</v>
      </c>
      <c r="R650" s="16"/>
      <c r="S650" s="56"/>
      <c r="V650" s="16"/>
    </row>
    <row r="651" spans="1:22" ht="15.75" x14ac:dyDescent="0.25">
      <c r="A651" s="8">
        <v>647</v>
      </c>
      <c r="B651" s="65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12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R651" s="16"/>
      <c r="S651" s="56"/>
      <c r="V651" s="16"/>
    </row>
    <row r="652" spans="1:22" ht="15.75" x14ac:dyDescent="0.25">
      <c r="A652" s="8">
        <v>648</v>
      </c>
      <c r="B652" s="65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12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R652" s="16"/>
      <c r="S652" s="56"/>
      <c r="V652" s="16"/>
    </row>
    <row r="653" spans="1:22" ht="15.75" x14ac:dyDescent="0.25">
      <c r="A653" s="8">
        <v>649</v>
      </c>
      <c r="B653" s="65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0</v>
      </c>
      <c r="G653" s="6">
        <v>0</v>
      </c>
      <c r="H653" s="6">
        <v>0</v>
      </c>
      <c r="I653" s="6">
        <v>0</v>
      </c>
      <c r="J653" s="12">
        <f t="shared" si="30"/>
        <v>0</v>
      </c>
      <c r="K653" s="10">
        <v>17858</v>
      </c>
      <c r="L653" s="57" t="s">
        <v>1109</v>
      </c>
      <c r="M653" s="7">
        <f t="shared" si="31"/>
        <v>0</v>
      </c>
      <c r="N653" s="6" t="str">
        <f t="shared" si="32"/>
        <v>Silencioso</v>
      </c>
      <c r="R653" s="16"/>
      <c r="S653" s="56"/>
      <c r="V653" s="16"/>
    </row>
    <row r="654" spans="1:22" ht="15.75" x14ac:dyDescent="0.25">
      <c r="A654" s="8">
        <v>650</v>
      </c>
      <c r="B654" s="65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12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R654" s="16"/>
      <c r="S654" s="56"/>
      <c r="V654" s="16"/>
    </row>
    <row r="655" spans="1:22" ht="15.75" x14ac:dyDescent="0.25">
      <c r="A655" s="8">
        <v>651</v>
      </c>
      <c r="B655" s="65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12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R655" s="16"/>
      <c r="S655" s="56"/>
      <c r="V655" s="16"/>
    </row>
    <row r="656" spans="1:22" ht="15.75" x14ac:dyDescent="0.25">
      <c r="A656" s="8">
        <v>652</v>
      </c>
      <c r="B656" s="65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12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R656" s="16"/>
      <c r="S656" s="56"/>
      <c r="V656" s="16"/>
    </row>
    <row r="657" spans="1:22" ht="15.75" x14ac:dyDescent="0.25">
      <c r="A657" s="8">
        <v>653</v>
      </c>
      <c r="B657" s="65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12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R657" s="16"/>
      <c r="S657" s="56"/>
      <c r="V657" s="16"/>
    </row>
    <row r="658" spans="1:22" ht="15.75" x14ac:dyDescent="0.25">
      <c r="A658" s="8">
        <v>654</v>
      </c>
      <c r="B658" s="65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12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R658" s="16"/>
      <c r="S658" s="56"/>
      <c r="V658" s="16"/>
    </row>
    <row r="659" spans="1:22" ht="15.75" x14ac:dyDescent="0.25">
      <c r="A659" s="8">
        <v>655</v>
      </c>
      <c r="B659" s="65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12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V659" s="16"/>
    </row>
    <row r="660" spans="1:22" ht="15.75" x14ac:dyDescent="0.25">
      <c r="A660" s="8">
        <v>656</v>
      </c>
      <c r="B660" s="65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12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R660" s="16"/>
      <c r="S660" s="56"/>
      <c r="V660" s="16"/>
    </row>
    <row r="661" spans="1:22" ht="15.75" x14ac:dyDescent="0.25">
      <c r="A661" s="8">
        <v>657</v>
      </c>
      <c r="B661" s="65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12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R661" s="16"/>
      <c r="S661" s="56"/>
      <c r="V661" s="16"/>
    </row>
    <row r="662" spans="1:22" ht="15.75" x14ac:dyDescent="0.25">
      <c r="A662" s="8">
        <v>658</v>
      </c>
      <c r="B662" s="65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12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R662" s="16"/>
      <c r="S662" s="56"/>
      <c r="V662" s="16"/>
    </row>
    <row r="663" spans="1:22" ht="15.75" x14ac:dyDescent="0.25">
      <c r="A663" s="8">
        <v>659</v>
      </c>
      <c r="B663" s="65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0</v>
      </c>
      <c r="G663" s="6">
        <v>0</v>
      </c>
      <c r="H663" s="6">
        <v>0</v>
      </c>
      <c r="I663" s="6">
        <v>0</v>
      </c>
      <c r="J663" s="12">
        <f t="shared" si="30"/>
        <v>0</v>
      </c>
      <c r="K663" s="10">
        <v>135421</v>
      </c>
      <c r="L663" s="57" t="s">
        <v>1112</v>
      </c>
      <c r="M663" s="7">
        <f t="shared" si="31"/>
        <v>0</v>
      </c>
      <c r="N663" s="6" t="str">
        <f t="shared" si="32"/>
        <v>Silencioso</v>
      </c>
      <c r="O663" s="9"/>
      <c r="P663" s="9"/>
      <c r="Q663" s="9"/>
      <c r="R663" s="16"/>
      <c r="S663" s="56"/>
      <c r="V663" s="16"/>
    </row>
    <row r="664" spans="1:22" ht="15.75" x14ac:dyDescent="0.25">
      <c r="A664" s="8">
        <v>660</v>
      </c>
      <c r="B664" s="65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0</v>
      </c>
      <c r="J664" s="12">
        <f t="shared" si="30"/>
        <v>0</v>
      </c>
      <c r="K664" s="10">
        <v>15525</v>
      </c>
      <c r="L664" s="57" t="s">
        <v>1109</v>
      </c>
      <c r="M664" s="7">
        <f t="shared" si="31"/>
        <v>0</v>
      </c>
      <c r="N664" s="6" t="str">
        <f t="shared" si="32"/>
        <v>Silencioso</v>
      </c>
      <c r="R664" s="16"/>
      <c r="S664" s="56"/>
      <c r="V664" s="16"/>
    </row>
    <row r="665" spans="1:22" ht="15.75" x14ac:dyDescent="0.25">
      <c r="A665" s="8">
        <v>661</v>
      </c>
      <c r="B665" s="65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0</v>
      </c>
      <c r="G665" s="6">
        <v>0</v>
      </c>
      <c r="H665" s="6">
        <v>0</v>
      </c>
      <c r="I665" s="6">
        <v>0</v>
      </c>
      <c r="J665" s="12">
        <f t="shared" si="30"/>
        <v>0</v>
      </c>
      <c r="K665" s="10">
        <v>25989</v>
      </c>
      <c r="L665" s="57" t="s">
        <v>1110</v>
      </c>
      <c r="M665" s="7">
        <f t="shared" si="31"/>
        <v>0</v>
      </c>
      <c r="N665" s="6" t="str">
        <f t="shared" si="32"/>
        <v>Silencioso</v>
      </c>
      <c r="O665" s="72"/>
      <c r="P665" s="72"/>
      <c r="Q665" s="72"/>
      <c r="R665" s="16"/>
      <c r="S665" s="56"/>
      <c r="V665" s="16"/>
    </row>
    <row r="666" spans="1:22" ht="15.75" x14ac:dyDescent="0.25">
      <c r="A666" s="8">
        <v>662</v>
      </c>
      <c r="B666" s="65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0</v>
      </c>
      <c r="G666" s="6">
        <v>0</v>
      </c>
      <c r="H666" s="6">
        <v>0</v>
      </c>
      <c r="I666" s="6">
        <v>0</v>
      </c>
      <c r="J666" s="12">
        <f t="shared" si="30"/>
        <v>0</v>
      </c>
      <c r="K666" s="10">
        <v>41349</v>
      </c>
      <c r="L666" s="57" t="s">
        <v>1110</v>
      </c>
      <c r="M666" s="7">
        <f t="shared" si="31"/>
        <v>0</v>
      </c>
      <c r="N666" s="6" t="str">
        <f t="shared" si="32"/>
        <v>Silencioso</v>
      </c>
      <c r="R666" s="16"/>
      <c r="S666" s="56"/>
      <c r="V666" s="16"/>
    </row>
    <row r="667" spans="1:22" ht="15.75" x14ac:dyDescent="0.25">
      <c r="A667" s="8">
        <v>663</v>
      </c>
      <c r="B667" s="65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0</v>
      </c>
      <c r="G667" s="6">
        <v>0</v>
      </c>
      <c r="H667" s="6">
        <v>0</v>
      </c>
      <c r="I667" s="6">
        <v>0</v>
      </c>
      <c r="J667" s="12">
        <f t="shared" si="30"/>
        <v>0</v>
      </c>
      <c r="K667" s="10">
        <v>7007</v>
      </c>
      <c r="L667" s="57" t="s">
        <v>1109</v>
      </c>
      <c r="M667" s="7">
        <f t="shared" si="31"/>
        <v>0</v>
      </c>
      <c r="N667" s="6" t="str">
        <f t="shared" si="32"/>
        <v>Silencioso</v>
      </c>
      <c r="R667" s="16"/>
      <c r="S667" s="56"/>
      <c r="V667" s="16"/>
    </row>
    <row r="668" spans="1:22" ht="15.75" x14ac:dyDescent="0.25">
      <c r="A668" s="8">
        <v>664</v>
      </c>
      <c r="B668" s="65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1</v>
      </c>
      <c r="G668" s="6">
        <v>0</v>
      </c>
      <c r="H668" s="6">
        <v>0</v>
      </c>
      <c r="I668" s="6">
        <v>0</v>
      </c>
      <c r="J668" s="12">
        <f t="shared" si="30"/>
        <v>1</v>
      </c>
      <c r="K668" s="10">
        <v>30807</v>
      </c>
      <c r="L668" s="57" t="s">
        <v>1110</v>
      </c>
      <c r="M668" s="7">
        <f t="shared" si="31"/>
        <v>3.2460155159541664</v>
      </c>
      <c r="N668" s="6" t="str">
        <f t="shared" si="32"/>
        <v>Baixa</v>
      </c>
      <c r="R668" s="16"/>
      <c r="S668" s="56"/>
      <c r="V668" s="16"/>
    </row>
    <row r="669" spans="1:22" ht="15.75" x14ac:dyDescent="0.25">
      <c r="A669" s="8">
        <v>665</v>
      </c>
      <c r="B669" s="65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12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O669" s="72"/>
      <c r="P669" s="72"/>
      <c r="Q669" s="72"/>
      <c r="R669" s="16"/>
      <c r="S669" s="56"/>
      <c r="V669" s="16"/>
    </row>
    <row r="670" spans="1:22" ht="15.75" x14ac:dyDescent="0.25">
      <c r="A670" s="8">
        <v>666</v>
      </c>
      <c r="B670" s="65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12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R670" s="16"/>
      <c r="S670" s="56"/>
      <c r="V670" s="16"/>
    </row>
    <row r="671" spans="1:22" ht="15.75" x14ac:dyDescent="0.25">
      <c r="A671" s="8">
        <v>667</v>
      </c>
      <c r="B671" s="65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12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R671" s="16"/>
      <c r="S671" s="56"/>
      <c r="V671" s="16"/>
    </row>
    <row r="672" spans="1:22" ht="15.75" x14ac:dyDescent="0.25">
      <c r="A672" s="8">
        <v>668</v>
      </c>
      <c r="B672" s="65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12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R672" s="16"/>
      <c r="S672" s="56"/>
      <c r="V672" s="16"/>
    </row>
    <row r="673" spans="1:22" ht="15.75" x14ac:dyDescent="0.25">
      <c r="A673" s="8">
        <v>669</v>
      </c>
      <c r="B673" s="65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12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R673" s="16"/>
      <c r="S673" s="56"/>
      <c r="V673" s="16"/>
    </row>
    <row r="674" spans="1:22" ht="15.75" x14ac:dyDescent="0.25">
      <c r="A674" s="8">
        <v>670</v>
      </c>
      <c r="B674" s="65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12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V674" s="16"/>
    </row>
    <row r="675" spans="1:22" ht="15.75" x14ac:dyDescent="0.25">
      <c r="A675" s="8">
        <v>671</v>
      </c>
      <c r="B675" s="65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12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R675" s="16"/>
      <c r="S675" s="56"/>
      <c r="V675" s="16"/>
    </row>
    <row r="676" spans="1:22" ht="15.75" x14ac:dyDescent="0.25">
      <c r="A676" s="8">
        <v>672</v>
      </c>
      <c r="B676" s="65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12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V676" s="16"/>
    </row>
    <row r="677" spans="1:22" ht="15.75" x14ac:dyDescent="0.25">
      <c r="A677" s="8">
        <v>673</v>
      </c>
      <c r="B677" s="65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0</v>
      </c>
      <c r="I677" s="6">
        <v>0</v>
      </c>
      <c r="J677" s="12">
        <f t="shared" si="30"/>
        <v>0</v>
      </c>
      <c r="K677" s="10">
        <v>6345</v>
      </c>
      <c r="L677" s="57" t="s">
        <v>1109</v>
      </c>
      <c r="M677" s="7">
        <f t="shared" si="31"/>
        <v>0</v>
      </c>
      <c r="N677" s="6" t="str">
        <f t="shared" si="32"/>
        <v>Silencioso</v>
      </c>
      <c r="R677" s="16"/>
      <c r="S677" s="56"/>
      <c r="V677" s="16"/>
    </row>
    <row r="678" spans="1:22" ht="15.75" x14ac:dyDescent="0.25">
      <c r="A678" s="8">
        <v>674</v>
      </c>
      <c r="B678" s="65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12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R678" s="16"/>
      <c r="S678" s="56"/>
      <c r="V678" s="16"/>
    </row>
    <row r="679" spans="1:22" ht="15.75" x14ac:dyDescent="0.25">
      <c r="A679" s="8">
        <v>675</v>
      </c>
      <c r="B679" s="65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4</v>
      </c>
      <c r="G679" s="6">
        <v>5</v>
      </c>
      <c r="H679" s="6">
        <v>1</v>
      </c>
      <c r="I679" s="6">
        <v>2</v>
      </c>
      <c r="J679" s="12">
        <f t="shared" si="30"/>
        <v>12</v>
      </c>
      <c r="K679" s="10">
        <v>218147</v>
      </c>
      <c r="L679" s="57" t="s">
        <v>1112</v>
      </c>
      <c r="M679" s="7">
        <f t="shared" si="31"/>
        <v>5.5008778484233112</v>
      </c>
      <c r="N679" s="6" t="str">
        <f t="shared" si="32"/>
        <v>Baixa</v>
      </c>
      <c r="R679" s="16"/>
      <c r="S679" s="56"/>
      <c r="V679" s="16"/>
    </row>
    <row r="680" spans="1:22" ht="15.75" x14ac:dyDescent="0.25">
      <c r="A680" s="8">
        <v>676</v>
      </c>
      <c r="B680" s="65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12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R680" s="16"/>
      <c r="S680" s="56"/>
      <c r="V680" s="16"/>
    </row>
    <row r="681" spans="1:22" ht="15.75" x14ac:dyDescent="0.25">
      <c r="A681" s="8">
        <v>677</v>
      </c>
      <c r="B681" s="65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12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R681" s="16"/>
      <c r="S681" s="56"/>
      <c r="V681" s="16"/>
    </row>
    <row r="682" spans="1:22" ht="15.75" x14ac:dyDescent="0.25">
      <c r="A682" s="8">
        <v>678</v>
      </c>
      <c r="B682" s="65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12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O682" s="72"/>
      <c r="P682" s="72"/>
      <c r="Q682" s="72"/>
      <c r="R682" s="16"/>
      <c r="S682" s="56"/>
      <c r="V682" s="16"/>
    </row>
    <row r="683" spans="1:22" ht="15.75" x14ac:dyDescent="0.25">
      <c r="A683" s="8">
        <v>679</v>
      </c>
      <c r="B683" s="65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0</v>
      </c>
      <c r="G683" s="6">
        <v>0</v>
      </c>
      <c r="H683" s="6">
        <v>0</v>
      </c>
      <c r="I683" s="6">
        <v>0</v>
      </c>
      <c r="J683" s="12">
        <f t="shared" si="30"/>
        <v>0</v>
      </c>
      <c r="K683" s="10">
        <v>14620</v>
      </c>
      <c r="L683" s="57" t="s">
        <v>1109</v>
      </c>
      <c r="M683" s="7">
        <f t="shared" si="31"/>
        <v>0</v>
      </c>
      <c r="N683" s="6" t="str">
        <f t="shared" si="32"/>
        <v>Silencioso</v>
      </c>
      <c r="R683" s="16"/>
      <c r="S683" s="56"/>
      <c r="V683" s="16"/>
    </row>
    <row r="684" spans="1:22" ht="15.75" x14ac:dyDescent="0.25">
      <c r="A684" s="8">
        <v>680</v>
      </c>
      <c r="B684" s="65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12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R684" s="16"/>
      <c r="S684" s="56"/>
      <c r="V684" s="16"/>
    </row>
    <row r="685" spans="1:22" ht="15.75" x14ac:dyDescent="0.25">
      <c r="A685" s="8">
        <v>681</v>
      </c>
      <c r="B685" s="65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12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R685" s="16"/>
      <c r="S685" s="56"/>
      <c r="V685" s="16"/>
    </row>
    <row r="686" spans="1:22" ht="15.75" x14ac:dyDescent="0.25">
      <c r="A686" s="8">
        <v>682</v>
      </c>
      <c r="B686" s="65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12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R686" s="16"/>
      <c r="S686" s="56"/>
      <c r="V686" s="16"/>
    </row>
    <row r="687" spans="1:22" ht="15.75" x14ac:dyDescent="0.25">
      <c r="A687" s="8">
        <v>683</v>
      </c>
      <c r="B687" s="65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12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R687" s="16"/>
      <c r="S687" s="56"/>
      <c r="V687" s="16"/>
    </row>
    <row r="688" spans="1:22" ht="15.75" x14ac:dyDescent="0.25">
      <c r="A688" s="8">
        <v>684</v>
      </c>
      <c r="B688" s="65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12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R688" s="16"/>
      <c r="S688" s="56"/>
      <c r="V688" s="16"/>
    </row>
    <row r="689" spans="1:22" ht="15.75" x14ac:dyDescent="0.25">
      <c r="A689" s="8">
        <v>685</v>
      </c>
      <c r="B689" s="65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12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V689" s="16"/>
    </row>
    <row r="690" spans="1:22" ht="15.75" x14ac:dyDescent="0.25">
      <c r="A690" s="8">
        <v>686</v>
      </c>
      <c r="B690" s="65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12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R690" s="16"/>
      <c r="S690" s="56"/>
      <c r="V690" s="16"/>
    </row>
    <row r="691" spans="1:22" ht="15.75" x14ac:dyDescent="0.25">
      <c r="A691" s="8">
        <v>687</v>
      </c>
      <c r="B691" s="65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0</v>
      </c>
      <c r="G691" s="6">
        <v>0</v>
      </c>
      <c r="H691" s="6">
        <v>0</v>
      </c>
      <c r="I691" s="6">
        <v>0</v>
      </c>
      <c r="J691" s="12">
        <f t="shared" si="30"/>
        <v>0</v>
      </c>
      <c r="K691" s="10">
        <v>19608</v>
      </c>
      <c r="L691" s="57" t="s">
        <v>1109</v>
      </c>
      <c r="M691" s="7">
        <f t="shared" si="31"/>
        <v>0</v>
      </c>
      <c r="N691" s="6" t="str">
        <f t="shared" si="32"/>
        <v>Silencioso</v>
      </c>
      <c r="O691" s="9"/>
      <c r="P691" s="9"/>
      <c r="Q691" s="9"/>
      <c r="R691" s="16"/>
      <c r="S691" s="56"/>
      <c r="V691" s="16"/>
    </row>
    <row r="692" spans="1:22" ht="15.75" x14ac:dyDescent="0.25">
      <c r="A692" s="8">
        <v>688</v>
      </c>
      <c r="B692" s="65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12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R692" s="16"/>
      <c r="S692" s="56"/>
      <c r="V692" s="16"/>
    </row>
    <row r="693" spans="1:22" ht="15.75" x14ac:dyDescent="0.25">
      <c r="A693" s="8">
        <v>689</v>
      </c>
      <c r="B693" s="65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12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R693" s="16"/>
      <c r="S693" s="56"/>
      <c r="V693" s="16"/>
    </row>
    <row r="694" spans="1:22" ht="15.75" x14ac:dyDescent="0.25">
      <c r="A694" s="8">
        <v>690</v>
      </c>
      <c r="B694" s="65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0</v>
      </c>
      <c r="G694" s="6">
        <v>0</v>
      </c>
      <c r="H694" s="6">
        <v>0</v>
      </c>
      <c r="I694" s="6">
        <v>0</v>
      </c>
      <c r="J694" s="12">
        <f t="shared" si="30"/>
        <v>0</v>
      </c>
      <c r="K694" s="10">
        <v>7696</v>
      </c>
      <c r="L694" s="57" t="s">
        <v>1109</v>
      </c>
      <c r="M694" s="7">
        <f t="shared" si="31"/>
        <v>0</v>
      </c>
      <c r="N694" s="6" t="str">
        <f t="shared" si="32"/>
        <v>Silencioso</v>
      </c>
      <c r="R694" s="16"/>
      <c r="S694" s="56"/>
      <c r="V694" s="16"/>
    </row>
    <row r="695" spans="1:22" ht="15.75" x14ac:dyDescent="0.25">
      <c r="A695" s="8">
        <v>691</v>
      </c>
      <c r="B695" s="65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12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R695" s="16"/>
      <c r="S695" s="56"/>
      <c r="V695" s="16"/>
    </row>
    <row r="696" spans="1:22" ht="15.75" x14ac:dyDescent="0.25">
      <c r="A696" s="8">
        <v>692</v>
      </c>
      <c r="B696" s="65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12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O696" s="72"/>
      <c r="P696" s="72"/>
      <c r="Q696" s="72"/>
      <c r="R696" s="16"/>
      <c r="S696" s="56"/>
      <c r="V696" s="16"/>
    </row>
    <row r="697" spans="1:22" ht="15.75" x14ac:dyDescent="0.25">
      <c r="A697" s="8">
        <v>693</v>
      </c>
      <c r="B697" s="65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12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R697" s="16"/>
      <c r="S697" s="56"/>
      <c r="V697" s="16"/>
    </row>
    <row r="698" spans="1:22" ht="15.75" x14ac:dyDescent="0.25">
      <c r="A698" s="8">
        <v>694</v>
      </c>
      <c r="B698" s="65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12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R698" s="16"/>
      <c r="S698" s="56"/>
      <c r="V698" s="16"/>
    </row>
    <row r="699" spans="1:22" ht="15.75" x14ac:dyDescent="0.25">
      <c r="A699" s="8">
        <v>695</v>
      </c>
      <c r="B699" s="65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2</v>
      </c>
      <c r="G699" s="6">
        <v>0</v>
      </c>
      <c r="H699" s="6">
        <v>1</v>
      </c>
      <c r="I699" s="6">
        <v>1</v>
      </c>
      <c r="J699" s="12">
        <f t="shared" si="30"/>
        <v>4</v>
      </c>
      <c r="K699" s="10">
        <v>33934</v>
      </c>
      <c r="L699" s="57" t="s">
        <v>1110</v>
      </c>
      <c r="M699" s="7">
        <f t="shared" si="31"/>
        <v>11.787587670183298</v>
      </c>
      <c r="N699" s="6" t="str">
        <f t="shared" si="32"/>
        <v>Baixa</v>
      </c>
      <c r="R699" s="16"/>
      <c r="S699" s="56"/>
      <c r="V699" s="16"/>
    </row>
    <row r="700" spans="1:22" ht="15.75" x14ac:dyDescent="0.25">
      <c r="A700" s="8">
        <v>696</v>
      </c>
      <c r="B700" s="65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12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V700" s="16"/>
    </row>
    <row r="701" spans="1:22" ht="15.75" x14ac:dyDescent="0.25">
      <c r="A701" s="8">
        <v>697</v>
      </c>
      <c r="B701" s="65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12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R701" s="16"/>
      <c r="S701" s="56"/>
      <c r="V701" s="16"/>
    </row>
    <row r="702" spans="1:22" ht="15.75" x14ac:dyDescent="0.25">
      <c r="A702" s="8">
        <v>698</v>
      </c>
      <c r="B702" s="65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12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R702" s="16"/>
      <c r="S702" s="56"/>
      <c r="V702" s="16"/>
    </row>
    <row r="703" spans="1:22" ht="15.75" x14ac:dyDescent="0.25">
      <c r="A703" s="8">
        <v>699</v>
      </c>
      <c r="B703" s="65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12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R703" s="16"/>
      <c r="S703" s="56"/>
      <c r="V703" s="16"/>
    </row>
    <row r="704" spans="1:22" ht="15.75" x14ac:dyDescent="0.25">
      <c r="A704" s="8">
        <v>700</v>
      </c>
      <c r="B704" s="65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12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R704" s="16"/>
      <c r="S704" s="56"/>
      <c r="V704" s="16"/>
    </row>
    <row r="705" spans="1:22" ht="15.75" x14ac:dyDescent="0.25">
      <c r="A705" s="8">
        <v>701</v>
      </c>
      <c r="B705" s="65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12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O705" s="72"/>
      <c r="P705" s="72"/>
      <c r="Q705" s="72"/>
      <c r="R705" s="16"/>
      <c r="S705" s="56"/>
      <c r="V705" s="16"/>
    </row>
    <row r="706" spans="1:22" ht="15.75" x14ac:dyDescent="0.25">
      <c r="A706" s="8">
        <v>702</v>
      </c>
      <c r="B706" s="65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12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R706" s="16"/>
      <c r="S706" s="56"/>
      <c r="V706" s="16"/>
    </row>
    <row r="707" spans="1:22" ht="15.75" x14ac:dyDescent="0.25">
      <c r="A707" s="8">
        <v>703</v>
      </c>
      <c r="B707" s="65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0</v>
      </c>
      <c r="G707" s="6">
        <v>0</v>
      </c>
      <c r="H707" s="6">
        <v>0</v>
      </c>
      <c r="I707" s="6">
        <v>0</v>
      </c>
      <c r="J707" s="12">
        <f t="shared" si="30"/>
        <v>0</v>
      </c>
      <c r="K707" s="10">
        <v>28054</v>
      </c>
      <c r="L707" s="57" t="s">
        <v>1110</v>
      </c>
      <c r="M707" s="7">
        <f t="shared" si="31"/>
        <v>0</v>
      </c>
      <c r="N707" s="6" t="str">
        <f t="shared" si="32"/>
        <v>Silencioso</v>
      </c>
      <c r="R707" s="16"/>
      <c r="S707" s="56"/>
      <c r="V707" s="16"/>
    </row>
    <row r="708" spans="1:22" ht="15.75" x14ac:dyDescent="0.25">
      <c r="A708" s="8">
        <v>704</v>
      </c>
      <c r="B708" s="65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12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R708" s="16"/>
      <c r="S708" s="56"/>
      <c r="V708" s="16"/>
    </row>
    <row r="709" spans="1:22" ht="15.75" x14ac:dyDescent="0.25">
      <c r="A709" s="8">
        <v>705</v>
      </c>
      <c r="B709" s="65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12">
        <f t="shared" ref="J709:J772" si="33">F709+G709+H709+I709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6"/>
      <c r="S709" s="56"/>
      <c r="V709" s="16"/>
    </row>
    <row r="710" spans="1:22" ht="15.75" x14ac:dyDescent="0.25">
      <c r="A710" s="8">
        <v>706</v>
      </c>
      <c r="B710" s="65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12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si="35"/>
        <v>Silencioso</v>
      </c>
      <c r="R710" s="16"/>
      <c r="S710" s="56"/>
      <c r="V710" s="16"/>
    </row>
    <row r="711" spans="1:22" ht="15.75" x14ac:dyDescent="0.25">
      <c r="A711" s="8">
        <v>707</v>
      </c>
      <c r="B711" s="65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12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V711" s="16"/>
    </row>
    <row r="712" spans="1:22" ht="15.75" x14ac:dyDescent="0.25">
      <c r="A712" s="8">
        <v>708</v>
      </c>
      <c r="B712" s="65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12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R712" s="16"/>
      <c r="S712" s="56"/>
      <c r="V712" s="16"/>
    </row>
    <row r="713" spans="1:22" ht="15.75" x14ac:dyDescent="0.25">
      <c r="A713" s="8">
        <v>709</v>
      </c>
      <c r="B713" s="65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12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R713" s="16"/>
      <c r="S713" s="56"/>
      <c r="V713" s="16"/>
    </row>
    <row r="714" spans="1:22" ht="15.75" x14ac:dyDescent="0.25">
      <c r="A714" s="8">
        <v>710</v>
      </c>
      <c r="B714" s="65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12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V714" s="16"/>
    </row>
    <row r="715" spans="1:22" ht="15.75" x14ac:dyDescent="0.25">
      <c r="A715" s="8">
        <v>711</v>
      </c>
      <c r="B715" s="65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0</v>
      </c>
      <c r="I715" s="6">
        <v>0</v>
      </c>
      <c r="J715" s="12">
        <f t="shared" si="33"/>
        <v>0</v>
      </c>
      <c r="K715" s="10">
        <v>17393</v>
      </c>
      <c r="L715" s="57" t="s">
        <v>1109</v>
      </c>
      <c r="M715" s="7">
        <f t="shared" si="34"/>
        <v>0</v>
      </c>
      <c r="N715" s="6" t="str">
        <f t="shared" si="35"/>
        <v>Silencioso</v>
      </c>
      <c r="R715" s="16"/>
      <c r="S715" s="56"/>
      <c r="V715" s="16"/>
    </row>
    <row r="716" spans="1:22" ht="15.75" x14ac:dyDescent="0.25">
      <c r="A716" s="8">
        <v>712</v>
      </c>
      <c r="B716" s="65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12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R716" s="16"/>
      <c r="S716" s="56"/>
      <c r="V716" s="16"/>
    </row>
    <row r="717" spans="1:22" ht="15.75" x14ac:dyDescent="0.25">
      <c r="A717" s="8">
        <v>713</v>
      </c>
      <c r="B717" s="65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0</v>
      </c>
      <c r="G717" s="6">
        <v>0</v>
      </c>
      <c r="H717" s="6">
        <v>0</v>
      </c>
      <c r="I717" s="6">
        <v>0</v>
      </c>
      <c r="J717" s="12">
        <f t="shared" si="33"/>
        <v>0</v>
      </c>
      <c r="K717" s="10">
        <v>56163</v>
      </c>
      <c r="L717" s="57" t="s">
        <v>1110</v>
      </c>
      <c r="M717" s="7">
        <f t="shared" si="34"/>
        <v>0</v>
      </c>
      <c r="N717" s="6" t="str">
        <f t="shared" si="35"/>
        <v>Silencioso</v>
      </c>
      <c r="R717" s="16"/>
      <c r="S717" s="56"/>
      <c r="V717" s="16"/>
    </row>
    <row r="718" spans="1:22" ht="15.75" x14ac:dyDescent="0.25">
      <c r="A718" s="8">
        <v>714</v>
      </c>
      <c r="B718" s="65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12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R718" s="16"/>
      <c r="S718" s="56"/>
      <c r="V718" s="16"/>
    </row>
    <row r="719" spans="1:22" ht="15.75" x14ac:dyDescent="0.25">
      <c r="A719" s="8">
        <v>715</v>
      </c>
      <c r="B719" s="65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0</v>
      </c>
      <c r="G719" s="6">
        <v>0</v>
      </c>
      <c r="H719" s="6">
        <v>0</v>
      </c>
      <c r="I719" s="6">
        <v>0</v>
      </c>
      <c r="J719" s="12">
        <f t="shared" si="33"/>
        <v>0</v>
      </c>
      <c r="K719" s="10">
        <v>6200</v>
      </c>
      <c r="L719" s="57" t="s">
        <v>1109</v>
      </c>
      <c r="M719" s="7">
        <f t="shared" si="34"/>
        <v>0</v>
      </c>
      <c r="N719" s="6" t="str">
        <f t="shared" si="35"/>
        <v>Silencioso</v>
      </c>
      <c r="R719" s="16"/>
      <c r="S719" s="56"/>
      <c r="V719" s="16"/>
    </row>
    <row r="720" spans="1:22" ht="15.75" x14ac:dyDescent="0.25">
      <c r="A720" s="8">
        <v>716</v>
      </c>
      <c r="B720" s="65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12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R720" s="16"/>
      <c r="S720" s="56"/>
      <c r="V720" s="16"/>
    </row>
    <row r="721" spans="1:22" ht="15.75" x14ac:dyDescent="0.25">
      <c r="A721" s="8">
        <v>717</v>
      </c>
      <c r="B721" s="65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12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R721" s="16"/>
      <c r="S721" s="56"/>
      <c r="V721" s="16"/>
    </row>
    <row r="722" spans="1:22" ht="15.75" x14ac:dyDescent="0.25">
      <c r="A722" s="8">
        <v>718</v>
      </c>
      <c r="B722" s="65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12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R722" s="16"/>
      <c r="S722" s="56"/>
      <c r="V722" s="16"/>
    </row>
    <row r="723" spans="1:22" ht="15.75" x14ac:dyDescent="0.25">
      <c r="A723" s="8">
        <v>719</v>
      </c>
      <c r="B723" s="65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12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R723" s="16"/>
      <c r="S723" s="56"/>
      <c r="V723" s="16"/>
    </row>
    <row r="724" spans="1:22" ht="15.75" x14ac:dyDescent="0.25">
      <c r="A724" s="8">
        <v>720</v>
      </c>
      <c r="B724" s="65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0</v>
      </c>
      <c r="G724" s="6">
        <v>0</v>
      </c>
      <c r="H724" s="6">
        <v>0</v>
      </c>
      <c r="I724" s="6">
        <v>0</v>
      </c>
      <c r="J724" s="12">
        <f t="shared" si="33"/>
        <v>0</v>
      </c>
      <c r="K724" s="10">
        <v>6923</v>
      </c>
      <c r="L724" s="57" t="s">
        <v>1109</v>
      </c>
      <c r="M724" s="7">
        <f t="shared" si="34"/>
        <v>0</v>
      </c>
      <c r="N724" s="6" t="str">
        <f t="shared" si="35"/>
        <v>Silencioso</v>
      </c>
      <c r="R724" s="16"/>
      <c r="S724" s="56"/>
      <c r="V724" s="16"/>
    </row>
    <row r="725" spans="1:22" ht="15.75" x14ac:dyDescent="0.25">
      <c r="A725" s="8">
        <v>721</v>
      </c>
      <c r="B725" s="65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0</v>
      </c>
      <c r="H725" s="6">
        <v>0</v>
      </c>
      <c r="I725" s="6">
        <v>0</v>
      </c>
      <c r="J725" s="12">
        <f t="shared" si="33"/>
        <v>0</v>
      </c>
      <c r="K725" s="10">
        <v>12218</v>
      </c>
      <c r="L725" s="57" t="s">
        <v>1109</v>
      </c>
      <c r="M725" s="7">
        <f t="shared" si="34"/>
        <v>0</v>
      </c>
      <c r="N725" s="6" t="str">
        <f t="shared" si="35"/>
        <v>Silencioso</v>
      </c>
      <c r="R725" s="16"/>
      <c r="S725" s="56"/>
      <c r="V725" s="16"/>
    </row>
    <row r="726" spans="1:22" ht="15.75" x14ac:dyDescent="0.25">
      <c r="A726" s="8">
        <v>722</v>
      </c>
      <c r="B726" s="65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0</v>
      </c>
      <c r="H726" s="6">
        <v>0</v>
      </c>
      <c r="I726" s="6">
        <v>0</v>
      </c>
      <c r="J726" s="12">
        <f t="shared" si="33"/>
        <v>0</v>
      </c>
      <c r="K726" s="10">
        <v>10818</v>
      </c>
      <c r="L726" s="57" t="s">
        <v>1109</v>
      </c>
      <c r="M726" s="7">
        <f t="shared" si="34"/>
        <v>0</v>
      </c>
      <c r="N726" s="6" t="str">
        <f t="shared" si="35"/>
        <v>Silencioso</v>
      </c>
      <c r="R726" s="16"/>
      <c r="S726" s="56"/>
      <c r="V726" s="16"/>
    </row>
    <row r="727" spans="1:22" ht="15.75" x14ac:dyDescent="0.25">
      <c r="A727" s="8">
        <v>723</v>
      </c>
      <c r="B727" s="65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12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R727" s="16"/>
      <c r="S727" s="56"/>
      <c r="V727" s="16"/>
    </row>
    <row r="728" spans="1:22" ht="15.75" x14ac:dyDescent="0.25">
      <c r="A728" s="8">
        <v>724</v>
      </c>
      <c r="B728" s="65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1</v>
      </c>
      <c r="G728" s="6">
        <v>0</v>
      </c>
      <c r="H728" s="6">
        <v>0</v>
      </c>
      <c r="I728" s="6">
        <v>0</v>
      </c>
      <c r="J728" s="12">
        <f t="shared" si="33"/>
        <v>1</v>
      </c>
      <c r="K728" s="10">
        <v>25332</v>
      </c>
      <c r="L728" s="57" t="s">
        <v>1110</v>
      </c>
      <c r="M728" s="7">
        <f t="shared" si="34"/>
        <v>3.9475761882204328</v>
      </c>
      <c r="N728" s="6" t="str">
        <f t="shared" si="35"/>
        <v>Baixa</v>
      </c>
      <c r="R728" s="16"/>
      <c r="S728" s="56"/>
      <c r="V728" s="16"/>
    </row>
    <row r="729" spans="1:22" ht="15.75" x14ac:dyDescent="0.25">
      <c r="A729" s="8">
        <v>725</v>
      </c>
      <c r="B729" s="65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0</v>
      </c>
      <c r="G729" s="6">
        <v>0</v>
      </c>
      <c r="H729" s="6">
        <v>0</v>
      </c>
      <c r="I729" s="6">
        <v>0</v>
      </c>
      <c r="J729" s="12">
        <f t="shared" si="33"/>
        <v>0</v>
      </c>
      <c r="K729" s="10">
        <v>35145</v>
      </c>
      <c r="L729" s="57" t="s">
        <v>1110</v>
      </c>
      <c r="M729" s="7">
        <f t="shared" si="34"/>
        <v>0</v>
      </c>
      <c r="N729" s="6" t="str">
        <f t="shared" si="35"/>
        <v>Silencioso</v>
      </c>
      <c r="R729" s="16"/>
      <c r="S729" s="56"/>
      <c r="V729" s="16"/>
    </row>
    <row r="730" spans="1:22" ht="15.75" x14ac:dyDescent="0.25">
      <c r="A730" s="8">
        <v>726</v>
      </c>
      <c r="B730" s="65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0</v>
      </c>
      <c r="H730" s="6">
        <v>0</v>
      </c>
      <c r="I730" s="6">
        <v>0</v>
      </c>
      <c r="J730" s="12">
        <f t="shared" si="33"/>
        <v>0</v>
      </c>
      <c r="K730" s="10">
        <v>7407</v>
      </c>
      <c r="L730" s="57" t="s">
        <v>1109</v>
      </c>
      <c r="M730" s="7">
        <f t="shared" si="34"/>
        <v>0</v>
      </c>
      <c r="N730" s="6" t="str">
        <f t="shared" si="35"/>
        <v>Silencioso</v>
      </c>
      <c r="R730" s="16"/>
      <c r="S730" s="56"/>
      <c r="V730" s="16"/>
    </row>
    <row r="731" spans="1:22" ht="15.75" x14ac:dyDescent="0.25">
      <c r="A731" s="8">
        <v>727</v>
      </c>
      <c r="B731" s="65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12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V731" s="16"/>
    </row>
    <row r="732" spans="1:22" ht="15.75" x14ac:dyDescent="0.25">
      <c r="A732" s="8">
        <v>728</v>
      </c>
      <c r="B732" s="65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12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R732" s="16"/>
      <c r="S732" s="56"/>
      <c r="V732" s="16"/>
    </row>
    <row r="733" spans="1:22" ht="15.75" x14ac:dyDescent="0.25">
      <c r="A733" s="8">
        <v>729</v>
      </c>
      <c r="B733" s="65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0</v>
      </c>
      <c r="J733" s="12">
        <f t="shared" si="33"/>
        <v>0</v>
      </c>
      <c r="K733" s="10">
        <v>25235</v>
      </c>
      <c r="L733" s="57" t="s">
        <v>1110</v>
      </c>
      <c r="M733" s="7">
        <f t="shared" si="34"/>
        <v>0</v>
      </c>
      <c r="N733" s="6" t="str">
        <f t="shared" si="35"/>
        <v>Silencioso</v>
      </c>
      <c r="R733" s="16"/>
      <c r="S733" s="56"/>
      <c r="V733" s="16"/>
    </row>
    <row r="734" spans="1:22" ht="15.75" x14ac:dyDescent="0.25">
      <c r="A734" s="8">
        <v>730</v>
      </c>
      <c r="B734" s="65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12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R734" s="16"/>
      <c r="S734" s="56"/>
      <c r="V734" s="16"/>
    </row>
    <row r="735" spans="1:22" ht="15.75" x14ac:dyDescent="0.25">
      <c r="A735" s="8">
        <v>731</v>
      </c>
      <c r="B735" s="65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0</v>
      </c>
      <c r="G735" s="6">
        <v>0</v>
      </c>
      <c r="H735" s="6">
        <v>0</v>
      </c>
      <c r="I735" s="6">
        <v>0</v>
      </c>
      <c r="J735" s="12">
        <f t="shared" si="33"/>
        <v>0</v>
      </c>
      <c r="K735" s="10">
        <v>89653</v>
      </c>
      <c r="L735" s="57" t="s">
        <v>1111</v>
      </c>
      <c r="M735" s="7">
        <f t="shared" si="34"/>
        <v>0</v>
      </c>
      <c r="N735" s="6" t="str">
        <f t="shared" si="35"/>
        <v>Silencioso</v>
      </c>
      <c r="R735" s="16"/>
      <c r="S735" s="56"/>
      <c r="V735" s="16"/>
    </row>
    <row r="736" spans="1:22" ht="15.75" x14ac:dyDescent="0.25">
      <c r="A736" s="8">
        <v>732</v>
      </c>
      <c r="B736" s="65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12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O736" s="72"/>
      <c r="P736" s="72"/>
      <c r="Q736" s="72"/>
      <c r="R736" s="16"/>
      <c r="S736" s="56"/>
      <c r="V736" s="16"/>
    </row>
    <row r="737" spans="1:22" ht="15.75" x14ac:dyDescent="0.25">
      <c r="A737" s="8">
        <v>733</v>
      </c>
      <c r="B737" s="65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0</v>
      </c>
      <c r="H737" s="6">
        <v>0</v>
      </c>
      <c r="I737" s="6">
        <v>0</v>
      </c>
      <c r="J737" s="12">
        <f t="shared" si="33"/>
        <v>0</v>
      </c>
      <c r="K737" s="10">
        <v>5798</v>
      </c>
      <c r="L737" s="57" t="s">
        <v>1109</v>
      </c>
      <c r="M737" s="7">
        <f t="shared" si="34"/>
        <v>0</v>
      </c>
      <c r="N737" s="6" t="str">
        <f t="shared" si="35"/>
        <v>Silencioso</v>
      </c>
      <c r="R737" s="16"/>
      <c r="S737" s="56"/>
      <c r="V737" s="16"/>
    </row>
    <row r="738" spans="1:22" ht="15.75" x14ac:dyDescent="0.25">
      <c r="A738" s="8">
        <v>734</v>
      </c>
      <c r="B738" s="65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12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V738" s="16"/>
    </row>
    <row r="739" spans="1:22" ht="15.75" x14ac:dyDescent="0.25">
      <c r="A739" s="8">
        <v>735</v>
      </c>
      <c r="B739" s="65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0</v>
      </c>
      <c r="H739" s="6">
        <v>0</v>
      </c>
      <c r="I739" s="6">
        <v>0</v>
      </c>
      <c r="J739" s="12">
        <f t="shared" si="33"/>
        <v>0</v>
      </c>
      <c r="K739" s="10">
        <v>4389</v>
      </c>
      <c r="L739" s="57" t="s">
        <v>1109</v>
      </c>
      <c r="M739" s="7">
        <f t="shared" si="34"/>
        <v>0</v>
      </c>
      <c r="N739" s="6" t="str">
        <f t="shared" si="35"/>
        <v>Silencioso</v>
      </c>
      <c r="R739" s="16"/>
      <c r="S739" s="56"/>
      <c r="V739" s="16"/>
    </row>
    <row r="740" spans="1:22" ht="15.75" x14ac:dyDescent="0.25">
      <c r="A740" s="8">
        <v>736</v>
      </c>
      <c r="B740" s="65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12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R740" s="16"/>
      <c r="S740" s="56"/>
      <c r="V740" s="16"/>
    </row>
    <row r="741" spans="1:22" ht="15.75" x14ac:dyDescent="0.25">
      <c r="A741" s="8">
        <v>737</v>
      </c>
      <c r="B741" s="65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12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R741" s="16"/>
      <c r="S741" s="56"/>
      <c r="V741" s="16"/>
    </row>
    <row r="742" spans="1:22" ht="15.75" x14ac:dyDescent="0.25">
      <c r="A742" s="8">
        <v>738</v>
      </c>
      <c r="B742" s="65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0</v>
      </c>
      <c r="G742" s="6">
        <v>0</v>
      </c>
      <c r="H742" s="6">
        <v>0</v>
      </c>
      <c r="I742" s="6">
        <v>0</v>
      </c>
      <c r="J742" s="12">
        <f t="shared" si="33"/>
        <v>0</v>
      </c>
      <c r="K742" s="10">
        <v>26272</v>
      </c>
      <c r="L742" s="57" t="s">
        <v>1110</v>
      </c>
      <c r="M742" s="7">
        <f t="shared" si="34"/>
        <v>0</v>
      </c>
      <c r="N742" s="6" t="str">
        <f t="shared" si="35"/>
        <v>Silencioso</v>
      </c>
      <c r="O742" s="9"/>
      <c r="P742" s="9"/>
      <c r="Q742" s="9"/>
      <c r="R742" s="16"/>
      <c r="S742" s="56"/>
      <c r="V742" s="16"/>
    </row>
    <row r="743" spans="1:22" ht="15.75" x14ac:dyDescent="0.25">
      <c r="A743" s="8">
        <v>739</v>
      </c>
      <c r="B743" s="65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0</v>
      </c>
      <c r="G743" s="6">
        <v>0</v>
      </c>
      <c r="H743" s="6">
        <v>0</v>
      </c>
      <c r="I743" s="6">
        <v>0</v>
      </c>
      <c r="J743" s="12">
        <f t="shared" si="33"/>
        <v>0</v>
      </c>
      <c r="K743" s="10">
        <v>30989</v>
      </c>
      <c r="L743" s="57" t="s">
        <v>1110</v>
      </c>
      <c r="M743" s="7">
        <f t="shared" si="34"/>
        <v>0</v>
      </c>
      <c r="N743" s="6" t="str">
        <f t="shared" si="35"/>
        <v>Silencioso</v>
      </c>
      <c r="R743" s="16"/>
      <c r="S743" s="56"/>
      <c r="V743" s="16"/>
    </row>
    <row r="744" spans="1:22" ht="15.75" x14ac:dyDescent="0.25">
      <c r="A744" s="8">
        <v>740</v>
      </c>
      <c r="B744" s="65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12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R744" s="16"/>
      <c r="S744" s="56"/>
      <c r="V744" s="16"/>
    </row>
    <row r="745" spans="1:22" ht="15.75" x14ac:dyDescent="0.25">
      <c r="A745" s="8">
        <v>741</v>
      </c>
      <c r="B745" s="65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0</v>
      </c>
      <c r="G745" s="6">
        <v>0</v>
      </c>
      <c r="H745" s="6">
        <v>0</v>
      </c>
      <c r="I745" s="6">
        <v>0</v>
      </c>
      <c r="J745" s="12">
        <f t="shared" si="33"/>
        <v>0</v>
      </c>
      <c r="K745" s="10">
        <v>23385</v>
      </c>
      <c r="L745" s="57" t="s">
        <v>1109</v>
      </c>
      <c r="M745" s="7">
        <f t="shared" si="34"/>
        <v>0</v>
      </c>
      <c r="N745" s="6" t="str">
        <f t="shared" si="35"/>
        <v>Silencioso</v>
      </c>
      <c r="R745" s="16"/>
      <c r="S745" s="56"/>
      <c r="V745" s="16"/>
    </row>
    <row r="746" spans="1:22" ht="15.75" x14ac:dyDescent="0.25">
      <c r="A746" s="8">
        <v>742</v>
      </c>
      <c r="B746" s="65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12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R746" s="16"/>
      <c r="S746" s="56"/>
      <c r="V746" s="16"/>
    </row>
    <row r="747" spans="1:22" ht="15.75" x14ac:dyDescent="0.25">
      <c r="A747" s="8">
        <v>743</v>
      </c>
      <c r="B747" s="65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12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V747" s="16"/>
    </row>
    <row r="748" spans="1:22" ht="15.75" x14ac:dyDescent="0.25">
      <c r="A748" s="8">
        <v>744</v>
      </c>
      <c r="B748" s="65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12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R748" s="16"/>
      <c r="S748" s="56"/>
      <c r="V748" s="16"/>
    </row>
    <row r="749" spans="1:22" ht="15.75" x14ac:dyDescent="0.25">
      <c r="A749" s="8">
        <v>745</v>
      </c>
      <c r="B749" s="65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12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R749" s="16"/>
      <c r="S749" s="56"/>
      <c r="V749" s="16"/>
    </row>
    <row r="750" spans="1:22" ht="15.75" x14ac:dyDescent="0.25">
      <c r="A750" s="8">
        <v>746</v>
      </c>
      <c r="B750" s="65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0</v>
      </c>
      <c r="H750" s="6">
        <v>0</v>
      </c>
      <c r="I750" s="6">
        <v>0</v>
      </c>
      <c r="J750" s="12">
        <f t="shared" si="33"/>
        <v>0</v>
      </c>
      <c r="K750" s="10">
        <v>5454</v>
      </c>
      <c r="L750" s="57" t="s">
        <v>1109</v>
      </c>
      <c r="M750" s="7">
        <f t="shared" si="34"/>
        <v>0</v>
      </c>
      <c r="N750" s="6" t="str">
        <f t="shared" si="35"/>
        <v>Silencioso</v>
      </c>
      <c r="R750" s="16"/>
      <c r="S750" s="56"/>
      <c r="V750" s="16"/>
    </row>
    <row r="751" spans="1:22" ht="15.75" x14ac:dyDescent="0.25">
      <c r="A751" s="8">
        <v>747</v>
      </c>
      <c r="B751" s="65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12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R751" s="16"/>
      <c r="S751" s="56"/>
      <c r="V751" s="16"/>
    </row>
    <row r="752" spans="1:22" ht="15.75" x14ac:dyDescent="0.25">
      <c r="A752" s="8">
        <v>748</v>
      </c>
      <c r="B752" s="65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12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O752" s="72"/>
      <c r="P752" s="72"/>
      <c r="Q752" s="72"/>
      <c r="R752" s="16"/>
      <c r="S752" s="56"/>
      <c r="V752" s="16"/>
    </row>
    <row r="753" spans="1:22" ht="15.75" x14ac:dyDescent="0.25">
      <c r="A753" s="8">
        <v>749</v>
      </c>
      <c r="B753" s="65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0</v>
      </c>
      <c r="G753" s="6">
        <v>0</v>
      </c>
      <c r="H753" s="6">
        <v>0</v>
      </c>
      <c r="I753" s="6">
        <v>0</v>
      </c>
      <c r="J753" s="12">
        <f t="shared" si="33"/>
        <v>0</v>
      </c>
      <c r="K753" s="10">
        <v>45488</v>
      </c>
      <c r="L753" s="57" t="s">
        <v>1110</v>
      </c>
      <c r="M753" s="7">
        <f t="shared" si="34"/>
        <v>0</v>
      </c>
      <c r="N753" s="6" t="str">
        <f t="shared" si="35"/>
        <v>Silencioso</v>
      </c>
      <c r="R753" s="16"/>
      <c r="S753" s="56"/>
      <c r="V753" s="16"/>
    </row>
    <row r="754" spans="1:22" ht="15.75" x14ac:dyDescent="0.25">
      <c r="A754" s="8">
        <v>750</v>
      </c>
      <c r="B754" s="65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12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R754" s="16"/>
      <c r="S754" s="56"/>
      <c r="V754" s="16"/>
    </row>
    <row r="755" spans="1:22" ht="15.75" x14ac:dyDescent="0.25">
      <c r="A755" s="8">
        <v>751</v>
      </c>
      <c r="B755" s="65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0</v>
      </c>
      <c r="I755" s="6">
        <v>0</v>
      </c>
      <c r="J755" s="12">
        <f t="shared" si="33"/>
        <v>0</v>
      </c>
      <c r="K755" s="10">
        <v>4709</v>
      </c>
      <c r="L755" s="57" t="s">
        <v>1109</v>
      </c>
      <c r="M755" s="7">
        <f t="shared" si="34"/>
        <v>0</v>
      </c>
      <c r="N755" s="6" t="str">
        <f t="shared" si="35"/>
        <v>Silencioso</v>
      </c>
      <c r="R755" s="16"/>
      <c r="S755" s="56"/>
      <c r="V755" s="16"/>
    </row>
    <row r="756" spans="1:22" ht="15.75" x14ac:dyDescent="0.25">
      <c r="A756" s="8">
        <v>752</v>
      </c>
      <c r="B756" s="65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12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V756" s="16"/>
    </row>
    <row r="757" spans="1:22" ht="15.75" x14ac:dyDescent="0.25">
      <c r="A757" s="8">
        <v>753</v>
      </c>
      <c r="B757" s="65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12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R757" s="16"/>
      <c r="S757" s="56"/>
      <c r="V757" s="16"/>
    </row>
    <row r="758" spans="1:22" ht="15.75" x14ac:dyDescent="0.25">
      <c r="A758" s="8">
        <v>754</v>
      </c>
      <c r="B758" s="65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12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R758" s="16"/>
      <c r="S758" s="56"/>
      <c r="V758" s="16"/>
    </row>
    <row r="759" spans="1:22" ht="15.75" x14ac:dyDescent="0.25">
      <c r="A759" s="8">
        <v>755</v>
      </c>
      <c r="B759" s="65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12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R759" s="16"/>
      <c r="S759" s="56"/>
      <c r="V759" s="16"/>
    </row>
    <row r="760" spans="1:22" ht="15.75" x14ac:dyDescent="0.25">
      <c r="A760" s="8">
        <v>756</v>
      </c>
      <c r="B760" s="65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12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R760" s="16"/>
      <c r="S760" s="56"/>
      <c r="V760" s="16"/>
    </row>
    <row r="761" spans="1:22" ht="15.75" x14ac:dyDescent="0.25">
      <c r="A761" s="8">
        <v>757</v>
      </c>
      <c r="B761" s="65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12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R761" s="16"/>
      <c r="S761" s="56"/>
      <c r="V761" s="16"/>
    </row>
    <row r="762" spans="1:22" ht="15.75" x14ac:dyDescent="0.25">
      <c r="A762" s="8">
        <v>758</v>
      </c>
      <c r="B762" s="65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12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R762" s="16"/>
      <c r="S762" s="56"/>
      <c r="V762" s="16"/>
    </row>
    <row r="763" spans="1:22" ht="15.75" x14ac:dyDescent="0.25">
      <c r="A763" s="8">
        <v>759</v>
      </c>
      <c r="B763" s="65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12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V763" s="16"/>
    </row>
    <row r="764" spans="1:22" ht="15.75" x14ac:dyDescent="0.25">
      <c r="A764" s="8">
        <v>760</v>
      </c>
      <c r="B764" s="65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0</v>
      </c>
      <c r="G764" s="6">
        <v>0</v>
      </c>
      <c r="H764" s="6">
        <v>1</v>
      </c>
      <c r="I764" s="6">
        <v>0</v>
      </c>
      <c r="J764" s="12">
        <f t="shared" si="33"/>
        <v>1</v>
      </c>
      <c r="K764" s="10">
        <v>6684</v>
      </c>
      <c r="L764" s="57" t="s">
        <v>1109</v>
      </c>
      <c r="M764" s="7">
        <f t="shared" si="34"/>
        <v>14.961101137043686</v>
      </c>
      <c r="N764" s="6" t="str">
        <f t="shared" si="35"/>
        <v>Baixa</v>
      </c>
      <c r="R764" s="16"/>
      <c r="S764" s="56"/>
      <c r="V764" s="16"/>
    </row>
    <row r="765" spans="1:22" ht="15.75" x14ac:dyDescent="0.25">
      <c r="A765" s="8">
        <v>761</v>
      </c>
      <c r="B765" s="65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0</v>
      </c>
      <c r="G765" s="6">
        <v>0</v>
      </c>
      <c r="H765" s="6">
        <v>0</v>
      </c>
      <c r="I765" s="6">
        <v>0</v>
      </c>
      <c r="J765" s="12">
        <f t="shared" si="33"/>
        <v>0</v>
      </c>
      <c r="K765" s="10">
        <v>70450</v>
      </c>
      <c r="L765" s="57" t="s">
        <v>1111</v>
      </c>
      <c r="M765" s="7">
        <f t="shared" si="34"/>
        <v>0</v>
      </c>
      <c r="N765" s="6" t="str">
        <f t="shared" si="35"/>
        <v>Silencioso</v>
      </c>
      <c r="R765" s="16"/>
      <c r="S765" s="56"/>
      <c r="V765" s="16"/>
    </row>
    <row r="766" spans="1:22" ht="15.75" x14ac:dyDescent="0.25">
      <c r="A766" s="8">
        <v>762</v>
      </c>
      <c r="B766" s="65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12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V766" s="16"/>
    </row>
    <row r="767" spans="1:22" ht="15.75" x14ac:dyDescent="0.25">
      <c r="A767" s="8">
        <v>763</v>
      </c>
      <c r="B767" s="65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12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R767" s="16"/>
      <c r="S767" s="56"/>
      <c r="V767" s="16"/>
    </row>
    <row r="768" spans="1:22" ht="15.75" x14ac:dyDescent="0.25">
      <c r="A768" s="8">
        <v>764</v>
      </c>
      <c r="B768" s="65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12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R768" s="16"/>
      <c r="S768" s="56"/>
      <c r="V768" s="16"/>
    </row>
    <row r="769" spans="1:22" ht="15.75" x14ac:dyDescent="0.25">
      <c r="A769" s="8">
        <v>765</v>
      </c>
      <c r="B769" s="65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0</v>
      </c>
      <c r="G769" s="6">
        <v>0</v>
      </c>
      <c r="H769" s="6">
        <v>0</v>
      </c>
      <c r="I769" s="6">
        <v>0</v>
      </c>
      <c r="J769" s="12">
        <f t="shared" si="33"/>
        <v>0</v>
      </c>
      <c r="K769" s="10">
        <v>7042</v>
      </c>
      <c r="L769" s="57" t="s">
        <v>1109</v>
      </c>
      <c r="M769" s="7">
        <f t="shared" si="34"/>
        <v>0</v>
      </c>
      <c r="N769" s="6" t="str">
        <f t="shared" si="35"/>
        <v>Silencioso</v>
      </c>
      <c r="R769" s="16"/>
      <c r="S769" s="56"/>
      <c r="V769" s="16"/>
    </row>
    <row r="770" spans="1:22" ht="15.75" x14ac:dyDescent="0.25">
      <c r="A770" s="8">
        <v>766</v>
      </c>
      <c r="B770" s="65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12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R770" s="16"/>
      <c r="S770" s="56"/>
      <c r="V770" s="16"/>
    </row>
    <row r="771" spans="1:22" ht="15.75" x14ac:dyDescent="0.25">
      <c r="A771" s="8">
        <v>767</v>
      </c>
      <c r="B771" s="65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12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R771" s="16"/>
      <c r="S771" s="56"/>
      <c r="V771" s="16"/>
    </row>
    <row r="772" spans="1:22" ht="15.75" x14ac:dyDescent="0.25">
      <c r="A772" s="8">
        <v>768</v>
      </c>
      <c r="B772" s="65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12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R772" s="16"/>
      <c r="S772" s="56"/>
      <c r="V772" s="16"/>
    </row>
    <row r="773" spans="1:22" ht="15.75" x14ac:dyDescent="0.25">
      <c r="A773" s="8">
        <v>769</v>
      </c>
      <c r="B773" s="65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12">
        <f t="shared" ref="J773:J836" si="36">F773+G773+H773+I773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6"/>
      <c r="S773" s="56"/>
      <c r="V773" s="16"/>
    </row>
    <row r="774" spans="1:22" ht="15.75" x14ac:dyDescent="0.25">
      <c r="A774" s="8">
        <v>770</v>
      </c>
      <c r="B774" s="65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0</v>
      </c>
      <c r="G774" s="6">
        <v>0</v>
      </c>
      <c r="H774" s="6">
        <v>1</v>
      </c>
      <c r="I774" s="6">
        <v>0</v>
      </c>
      <c r="J774" s="12">
        <f t="shared" si="36"/>
        <v>1</v>
      </c>
      <c r="K774" s="10">
        <v>32069</v>
      </c>
      <c r="L774" s="57" t="s">
        <v>1110</v>
      </c>
      <c r="M774" s="7">
        <f t="shared" si="37"/>
        <v>3.1182762169072937</v>
      </c>
      <c r="N774" s="6" t="str">
        <f t="shared" si="38"/>
        <v>Baixa</v>
      </c>
      <c r="O774" s="9"/>
      <c r="P774" s="9"/>
      <c r="Q774" s="9"/>
      <c r="R774" s="16"/>
      <c r="S774" s="56"/>
      <c r="V774" s="16"/>
    </row>
    <row r="775" spans="1:22" ht="15.75" x14ac:dyDescent="0.25">
      <c r="A775" s="8">
        <v>771</v>
      </c>
      <c r="B775" s="65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12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R775" s="16"/>
      <c r="S775" s="56"/>
      <c r="V775" s="16"/>
    </row>
    <row r="776" spans="1:22" ht="15.75" x14ac:dyDescent="0.25">
      <c r="A776" s="8">
        <v>772</v>
      </c>
      <c r="B776" s="65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12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R776" s="16"/>
      <c r="S776" s="56"/>
      <c r="V776" s="16"/>
    </row>
    <row r="777" spans="1:22" ht="15.75" x14ac:dyDescent="0.25">
      <c r="A777" s="8">
        <v>773</v>
      </c>
      <c r="B777" s="65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12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V777" s="16"/>
    </row>
    <row r="778" spans="1:22" ht="15.75" x14ac:dyDescent="0.25">
      <c r="A778" s="8">
        <v>774</v>
      </c>
      <c r="B778" s="65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12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R778" s="16"/>
      <c r="S778" s="56"/>
      <c r="V778" s="16"/>
    </row>
    <row r="779" spans="1:22" ht="15.75" x14ac:dyDescent="0.25">
      <c r="A779" s="8">
        <v>775</v>
      </c>
      <c r="B779" s="65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12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O779" s="72"/>
      <c r="P779" s="72"/>
      <c r="Q779" s="72"/>
      <c r="R779" s="16"/>
      <c r="S779" s="56"/>
      <c r="V779" s="16"/>
    </row>
    <row r="780" spans="1:22" ht="15.75" x14ac:dyDescent="0.25">
      <c r="A780" s="8">
        <v>776</v>
      </c>
      <c r="B780" s="65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12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R780" s="16"/>
      <c r="S780" s="56"/>
      <c r="V780" s="16"/>
    </row>
    <row r="781" spans="1:22" ht="15.75" x14ac:dyDescent="0.25">
      <c r="A781" s="8">
        <v>777</v>
      </c>
      <c r="B781" s="65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12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R781" s="16"/>
      <c r="S781" s="56"/>
      <c r="V781" s="16"/>
    </row>
    <row r="782" spans="1:22" ht="15.75" x14ac:dyDescent="0.25">
      <c r="A782" s="8">
        <v>778</v>
      </c>
      <c r="B782" s="65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12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O782" s="72"/>
      <c r="P782" s="72"/>
      <c r="Q782" s="72"/>
      <c r="R782" s="16"/>
      <c r="S782" s="56"/>
      <c r="V782" s="16"/>
    </row>
    <row r="783" spans="1:22" ht="15.75" x14ac:dyDescent="0.25">
      <c r="A783" s="8">
        <v>779</v>
      </c>
      <c r="B783" s="65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12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R783" s="16"/>
      <c r="S783" s="56"/>
      <c r="V783" s="16"/>
    </row>
    <row r="784" spans="1:22" ht="15.75" x14ac:dyDescent="0.25">
      <c r="A784" s="8">
        <v>780</v>
      </c>
      <c r="B784" s="65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12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R784" s="16"/>
      <c r="S784" s="56"/>
      <c r="V784" s="16"/>
    </row>
    <row r="785" spans="1:22" ht="15.75" x14ac:dyDescent="0.25">
      <c r="A785" s="8">
        <v>781</v>
      </c>
      <c r="B785" s="65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12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R785" s="16"/>
      <c r="S785" s="56"/>
      <c r="V785" s="16"/>
    </row>
    <row r="786" spans="1:22" ht="15.75" x14ac:dyDescent="0.25">
      <c r="A786" s="8">
        <v>782</v>
      </c>
      <c r="B786" s="65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12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V786" s="16"/>
    </row>
    <row r="787" spans="1:22" ht="15.75" x14ac:dyDescent="0.25">
      <c r="A787" s="8">
        <v>783</v>
      </c>
      <c r="B787" s="65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12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R787" s="16"/>
      <c r="S787" s="56"/>
      <c r="V787" s="16"/>
    </row>
    <row r="788" spans="1:22" ht="15.75" x14ac:dyDescent="0.25">
      <c r="A788" s="8">
        <v>784</v>
      </c>
      <c r="B788" s="65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0</v>
      </c>
      <c r="G788" s="6">
        <v>0</v>
      </c>
      <c r="H788" s="6">
        <v>0</v>
      </c>
      <c r="I788" s="6">
        <v>0</v>
      </c>
      <c r="J788" s="12">
        <f t="shared" si="36"/>
        <v>0</v>
      </c>
      <c r="K788" s="10">
        <v>11493</v>
      </c>
      <c r="L788" s="57" t="s">
        <v>1109</v>
      </c>
      <c r="M788" s="7">
        <f t="shared" si="37"/>
        <v>0</v>
      </c>
      <c r="N788" s="6" t="str">
        <f t="shared" si="38"/>
        <v>Silencioso</v>
      </c>
      <c r="R788" s="16"/>
      <c r="S788" s="56"/>
      <c r="V788" s="16"/>
    </row>
    <row r="789" spans="1:22" ht="15.75" x14ac:dyDescent="0.25">
      <c r="A789" s="8">
        <v>785</v>
      </c>
      <c r="B789" s="65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0</v>
      </c>
      <c r="G789" s="6">
        <v>0</v>
      </c>
      <c r="H789" s="6">
        <v>0</v>
      </c>
      <c r="I789" s="6">
        <v>0</v>
      </c>
      <c r="J789" s="12">
        <f t="shared" si="36"/>
        <v>0</v>
      </c>
      <c r="K789" s="10">
        <v>8685</v>
      </c>
      <c r="L789" s="57" t="s">
        <v>1109</v>
      </c>
      <c r="M789" s="7">
        <f t="shared" si="37"/>
        <v>0</v>
      </c>
      <c r="N789" s="6" t="str">
        <f t="shared" si="38"/>
        <v>Silencioso</v>
      </c>
      <c r="R789" s="16"/>
      <c r="S789" s="56"/>
      <c r="V789" s="16"/>
    </row>
    <row r="790" spans="1:22" ht="15.75" x14ac:dyDescent="0.25">
      <c r="A790" s="8">
        <v>786</v>
      </c>
      <c r="B790" s="65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0</v>
      </c>
      <c r="H790" s="6">
        <v>0</v>
      </c>
      <c r="I790" s="6">
        <v>0</v>
      </c>
      <c r="J790" s="12">
        <f t="shared" si="36"/>
        <v>0</v>
      </c>
      <c r="K790" s="10">
        <v>7670</v>
      </c>
      <c r="L790" s="57" t="s">
        <v>1109</v>
      </c>
      <c r="M790" s="7">
        <f t="shared" si="37"/>
        <v>0</v>
      </c>
      <c r="N790" s="6" t="str">
        <f t="shared" si="38"/>
        <v>Silencioso</v>
      </c>
      <c r="R790" s="16"/>
      <c r="S790" s="56"/>
      <c r="V790" s="16"/>
    </row>
    <row r="791" spans="1:22" ht="15.75" x14ac:dyDescent="0.25">
      <c r="A791" s="8">
        <v>787</v>
      </c>
      <c r="B791" s="65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12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V791" s="16"/>
    </row>
    <row r="792" spans="1:22" ht="15.75" x14ac:dyDescent="0.25">
      <c r="A792" s="8">
        <v>788</v>
      </c>
      <c r="B792" s="65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12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R792" s="16"/>
      <c r="S792" s="56"/>
      <c r="V792" s="16"/>
    </row>
    <row r="793" spans="1:22" ht="15.75" x14ac:dyDescent="0.25">
      <c r="A793" s="8">
        <v>789</v>
      </c>
      <c r="B793" s="65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0</v>
      </c>
      <c r="G793" s="6">
        <v>0</v>
      </c>
      <c r="H793" s="6">
        <v>0</v>
      </c>
      <c r="I793" s="6">
        <v>0</v>
      </c>
      <c r="J793" s="12">
        <f t="shared" si="36"/>
        <v>0</v>
      </c>
      <c r="K793" s="10">
        <v>20993</v>
      </c>
      <c r="L793" s="57" t="s">
        <v>1109</v>
      </c>
      <c r="M793" s="7">
        <f t="shared" si="37"/>
        <v>0</v>
      </c>
      <c r="N793" s="6" t="str">
        <f t="shared" si="38"/>
        <v>Silencioso</v>
      </c>
      <c r="R793" s="16"/>
      <c r="S793" s="56"/>
      <c r="V793" s="16"/>
    </row>
    <row r="794" spans="1:22" ht="15.75" x14ac:dyDescent="0.25">
      <c r="A794" s="8">
        <v>790</v>
      </c>
      <c r="B794" s="65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0</v>
      </c>
      <c r="G794" s="6">
        <v>0</v>
      </c>
      <c r="H794" s="6">
        <v>0</v>
      </c>
      <c r="I794" s="6">
        <v>0</v>
      </c>
      <c r="J794" s="12">
        <f t="shared" si="36"/>
        <v>0</v>
      </c>
      <c r="K794" s="10">
        <v>237286</v>
      </c>
      <c r="L794" s="57" t="s">
        <v>1112</v>
      </c>
      <c r="M794" s="7">
        <f t="shared" si="37"/>
        <v>0</v>
      </c>
      <c r="N794" s="6" t="str">
        <f t="shared" si="38"/>
        <v>Silencioso</v>
      </c>
      <c r="O794" s="9"/>
      <c r="P794" s="9"/>
      <c r="Q794" s="9"/>
      <c r="R794" s="16"/>
      <c r="S794" s="56"/>
      <c r="V794" s="16"/>
    </row>
    <row r="795" spans="1:22" ht="15.75" x14ac:dyDescent="0.25">
      <c r="A795" s="8">
        <v>791</v>
      </c>
      <c r="B795" s="65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0</v>
      </c>
      <c r="G795" s="6">
        <v>0</v>
      </c>
      <c r="H795" s="6">
        <v>0</v>
      </c>
      <c r="I795" s="6">
        <v>0</v>
      </c>
      <c r="J795" s="12">
        <f t="shared" si="36"/>
        <v>0</v>
      </c>
      <c r="K795" s="10">
        <v>12134</v>
      </c>
      <c r="L795" s="57" t="s">
        <v>1109</v>
      </c>
      <c r="M795" s="7">
        <f t="shared" si="37"/>
        <v>0</v>
      </c>
      <c r="N795" s="6" t="str">
        <f t="shared" si="38"/>
        <v>Silencioso</v>
      </c>
      <c r="R795" s="16"/>
      <c r="S795" s="56"/>
      <c r="V795" s="16"/>
    </row>
    <row r="796" spans="1:22" ht="15.75" x14ac:dyDescent="0.25">
      <c r="A796" s="8">
        <v>792</v>
      </c>
      <c r="B796" s="65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12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V796" s="16"/>
    </row>
    <row r="797" spans="1:22" ht="15.75" x14ac:dyDescent="0.25">
      <c r="A797" s="8">
        <v>793</v>
      </c>
      <c r="B797" s="65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12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R797" s="16"/>
      <c r="S797" s="56"/>
      <c r="V797" s="16"/>
    </row>
    <row r="798" spans="1:22" ht="15.75" x14ac:dyDescent="0.25">
      <c r="A798" s="8">
        <v>794</v>
      </c>
      <c r="B798" s="65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12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V798" s="16"/>
    </row>
    <row r="799" spans="1:22" ht="15.75" x14ac:dyDescent="0.25">
      <c r="A799" s="8">
        <v>795</v>
      </c>
      <c r="B799" s="65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12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O799" s="72"/>
      <c r="P799" s="72"/>
      <c r="Q799" s="72"/>
      <c r="R799" s="16"/>
      <c r="S799" s="56"/>
      <c r="V799" s="16"/>
    </row>
    <row r="800" spans="1:22" ht="15.75" x14ac:dyDescent="0.25">
      <c r="A800" s="8">
        <v>796</v>
      </c>
      <c r="B800" s="65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0</v>
      </c>
      <c r="J800" s="12">
        <f t="shared" si="36"/>
        <v>0</v>
      </c>
      <c r="K800" s="10">
        <v>5594</v>
      </c>
      <c r="L800" s="57" t="s">
        <v>1109</v>
      </c>
      <c r="M800" s="7">
        <f t="shared" si="37"/>
        <v>0</v>
      </c>
      <c r="N800" s="6" t="str">
        <f t="shared" si="38"/>
        <v>Silencioso</v>
      </c>
      <c r="R800" s="16"/>
      <c r="S800" s="56"/>
      <c r="V800" s="16"/>
    </row>
    <row r="801" spans="1:22" ht="15.75" x14ac:dyDescent="0.25">
      <c r="A801" s="8">
        <v>797</v>
      </c>
      <c r="B801" s="65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12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R801" s="16"/>
      <c r="S801" s="56"/>
      <c r="V801" s="16"/>
    </row>
    <row r="802" spans="1:22" ht="15.75" x14ac:dyDescent="0.25">
      <c r="A802" s="8">
        <v>798</v>
      </c>
      <c r="B802" s="65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12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V802" s="16"/>
    </row>
    <row r="803" spans="1:22" ht="15.75" x14ac:dyDescent="0.25">
      <c r="A803" s="8">
        <v>799</v>
      </c>
      <c r="B803" s="65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1</v>
      </c>
      <c r="H803" s="6">
        <v>0</v>
      </c>
      <c r="I803" s="6">
        <v>0</v>
      </c>
      <c r="J803" s="12">
        <f t="shared" si="36"/>
        <v>1</v>
      </c>
      <c r="K803" s="10">
        <v>33858</v>
      </c>
      <c r="L803" s="57" t="s">
        <v>1110</v>
      </c>
      <c r="M803" s="7">
        <f t="shared" si="37"/>
        <v>2.9535117254415502</v>
      </c>
      <c r="N803" s="6" t="str">
        <f t="shared" si="38"/>
        <v>Baixa</v>
      </c>
      <c r="R803" s="16"/>
      <c r="S803" s="56"/>
      <c r="V803" s="16"/>
    </row>
    <row r="804" spans="1:22" ht="15.75" x14ac:dyDescent="0.25">
      <c r="A804" s="8">
        <v>800</v>
      </c>
      <c r="B804" s="65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12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V804" s="16"/>
    </row>
    <row r="805" spans="1:22" ht="15.75" x14ac:dyDescent="0.25">
      <c r="A805" s="8">
        <v>801</v>
      </c>
      <c r="B805" s="65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12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R805" s="16"/>
      <c r="S805" s="56"/>
      <c r="V805" s="16"/>
    </row>
    <row r="806" spans="1:22" ht="15.75" x14ac:dyDescent="0.25">
      <c r="A806" s="8">
        <v>802</v>
      </c>
      <c r="B806" s="65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12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R806" s="16"/>
      <c r="S806" s="56"/>
      <c r="V806" s="16"/>
    </row>
    <row r="807" spans="1:22" ht="15.75" x14ac:dyDescent="0.25">
      <c r="A807" s="8">
        <v>803</v>
      </c>
      <c r="B807" s="65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12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O807" s="72"/>
      <c r="P807" s="72"/>
      <c r="Q807" s="72"/>
      <c r="R807" s="16"/>
      <c r="S807" s="56"/>
      <c r="V807" s="16"/>
    </row>
    <row r="808" spans="1:22" ht="15.75" x14ac:dyDescent="0.25">
      <c r="A808" s="8">
        <v>804</v>
      </c>
      <c r="B808" s="65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12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V808" s="16"/>
    </row>
    <row r="809" spans="1:22" ht="15.75" x14ac:dyDescent="0.25">
      <c r="A809" s="8">
        <v>805</v>
      </c>
      <c r="B809" s="65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12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O809" s="72"/>
      <c r="P809" s="72"/>
      <c r="Q809" s="72"/>
      <c r="R809" s="16"/>
      <c r="S809" s="56"/>
      <c r="V809" s="16"/>
    </row>
    <row r="810" spans="1:22" ht="15.75" x14ac:dyDescent="0.25">
      <c r="A810" s="8">
        <v>806</v>
      </c>
      <c r="B810" s="65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20</v>
      </c>
      <c r="G810" s="6">
        <v>13</v>
      </c>
      <c r="H810" s="6">
        <v>4</v>
      </c>
      <c r="I810" s="6">
        <v>3</v>
      </c>
      <c r="J810" s="12">
        <f t="shared" si="36"/>
        <v>40</v>
      </c>
      <c r="K810" s="10">
        <v>140235</v>
      </c>
      <c r="L810" s="57" t="s">
        <v>1112</v>
      </c>
      <c r="M810" s="7">
        <f t="shared" si="37"/>
        <v>28.523549755767107</v>
      </c>
      <c r="N810" s="6" t="str">
        <f t="shared" si="38"/>
        <v>Baixa</v>
      </c>
      <c r="R810" s="16"/>
      <c r="S810" s="56"/>
      <c r="V810" s="16"/>
    </row>
    <row r="811" spans="1:22" ht="15.75" x14ac:dyDescent="0.25">
      <c r="A811" s="8">
        <v>807</v>
      </c>
      <c r="B811" s="65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1</v>
      </c>
      <c r="G811" s="6">
        <v>0</v>
      </c>
      <c r="H811" s="6">
        <v>2</v>
      </c>
      <c r="I811" s="6">
        <v>0</v>
      </c>
      <c r="J811" s="12">
        <f t="shared" si="36"/>
        <v>3</v>
      </c>
      <c r="K811" s="10">
        <v>89090</v>
      </c>
      <c r="L811" s="57" t="s">
        <v>1111</v>
      </c>
      <c r="M811" s="7">
        <f t="shared" si="37"/>
        <v>3.3673812998091814</v>
      </c>
      <c r="N811" s="6" t="str">
        <f t="shared" si="38"/>
        <v>Baixa</v>
      </c>
      <c r="R811" s="16"/>
      <c r="S811" s="56"/>
      <c r="V811" s="16"/>
    </row>
    <row r="812" spans="1:22" ht="15.75" x14ac:dyDescent="0.25">
      <c r="A812" s="8">
        <v>808</v>
      </c>
      <c r="B812" s="65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12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R812" s="16"/>
      <c r="S812" s="56"/>
      <c r="V812" s="16"/>
    </row>
    <row r="813" spans="1:22" ht="15.75" x14ac:dyDescent="0.25">
      <c r="A813" s="8">
        <v>809</v>
      </c>
      <c r="B813" s="65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0</v>
      </c>
      <c r="G813" s="6">
        <v>0</v>
      </c>
      <c r="H813" s="6">
        <v>0</v>
      </c>
      <c r="I813" s="6">
        <v>0</v>
      </c>
      <c r="J813" s="12">
        <f t="shared" si="36"/>
        <v>0</v>
      </c>
      <c r="K813" s="10">
        <v>6539</v>
      </c>
      <c r="L813" s="57" t="s">
        <v>1109</v>
      </c>
      <c r="M813" s="7">
        <f t="shared" si="37"/>
        <v>0</v>
      </c>
      <c r="N813" s="6" t="str">
        <f t="shared" si="38"/>
        <v>Silencioso</v>
      </c>
      <c r="R813" s="16"/>
      <c r="S813" s="56"/>
      <c r="V813" s="16"/>
    </row>
    <row r="814" spans="1:22" ht="15.75" x14ac:dyDescent="0.25">
      <c r="A814" s="8">
        <v>810</v>
      </c>
      <c r="B814" s="65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0</v>
      </c>
      <c r="H814" s="6">
        <v>1</v>
      </c>
      <c r="I814" s="6">
        <v>2</v>
      </c>
      <c r="J814" s="12">
        <f t="shared" si="36"/>
        <v>3</v>
      </c>
      <c r="K814" s="10">
        <v>16602</v>
      </c>
      <c r="L814" s="57" t="s">
        <v>1109</v>
      </c>
      <c r="M814" s="7">
        <f t="shared" si="37"/>
        <v>18.070112034694617</v>
      </c>
      <c r="N814" s="6" t="str">
        <f t="shared" si="38"/>
        <v>Baixa</v>
      </c>
      <c r="R814" s="16"/>
      <c r="S814" s="56"/>
      <c r="V814" s="16"/>
    </row>
    <row r="815" spans="1:22" ht="15.75" x14ac:dyDescent="0.25">
      <c r="A815" s="8">
        <v>811</v>
      </c>
      <c r="B815" s="65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12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V815" s="16"/>
    </row>
    <row r="816" spans="1:22" ht="15.75" x14ac:dyDescent="0.25">
      <c r="A816" s="8">
        <v>812</v>
      </c>
      <c r="B816" s="65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12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V816" s="16"/>
    </row>
    <row r="817" spans="1:22" ht="15.75" x14ac:dyDescent="0.25">
      <c r="A817" s="8">
        <v>813</v>
      </c>
      <c r="B817" s="65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12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R817" s="16"/>
      <c r="S817" s="56"/>
      <c r="V817" s="16"/>
    </row>
    <row r="818" spans="1:22" ht="15.75" x14ac:dyDescent="0.25">
      <c r="A818" s="8">
        <v>814</v>
      </c>
      <c r="B818" s="65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0</v>
      </c>
      <c r="G818" s="6">
        <v>0</v>
      </c>
      <c r="H818" s="6">
        <v>0</v>
      </c>
      <c r="I818" s="6">
        <v>0</v>
      </c>
      <c r="J818" s="12">
        <f t="shared" si="36"/>
        <v>0</v>
      </c>
      <c r="K818" s="10">
        <v>78913</v>
      </c>
      <c r="L818" s="57" t="s">
        <v>1111</v>
      </c>
      <c r="M818" s="7">
        <f t="shared" si="37"/>
        <v>0</v>
      </c>
      <c r="N818" s="6" t="str">
        <f t="shared" si="38"/>
        <v>Silencioso</v>
      </c>
      <c r="R818" s="16"/>
      <c r="S818" s="56"/>
      <c r="V818" s="16"/>
    </row>
    <row r="819" spans="1:22" ht="15.75" x14ac:dyDescent="0.25">
      <c r="A819" s="8">
        <v>815</v>
      </c>
      <c r="B819" s="65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0</v>
      </c>
      <c r="G819" s="6">
        <v>0</v>
      </c>
      <c r="H819" s="6">
        <v>0</v>
      </c>
      <c r="I819" s="6">
        <v>0</v>
      </c>
      <c r="J819" s="12">
        <f t="shared" si="36"/>
        <v>0</v>
      </c>
      <c r="K819" s="10">
        <v>31984</v>
      </c>
      <c r="L819" s="57" t="s">
        <v>1110</v>
      </c>
      <c r="M819" s="7">
        <f t="shared" si="37"/>
        <v>0</v>
      </c>
      <c r="N819" s="6" t="str">
        <f t="shared" si="38"/>
        <v>Silencioso</v>
      </c>
      <c r="R819" s="16"/>
      <c r="S819" s="56"/>
      <c r="V819" s="16"/>
    </row>
    <row r="820" spans="1:22" ht="15.75" x14ac:dyDescent="0.25">
      <c r="A820" s="8">
        <v>816</v>
      </c>
      <c r="B820" s="65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0</v>
      </c>
      <c r="H820" s="6">
        <v>0</v>
      </c>
      <c r="I820" s="6">
        <v>0</v>
      </c>
      <c r="J820" s="12">
        <f t="shared" si="36"/>
        <v>0</v>
      </c>
      <c r="K820" s="10">
        <v>56546</v>
      </c>
      <c r="L820" s="57" t="s">
        <v>1110</v>
      </c>
      <c r="M820" s="7">
        <f t="shared" si="37"/>
        <v>0</v>
      </c>
      <c r="N820" s="6" t="str">
        <f t="shared" si="38"/>
        <v>Silencioso</v>
      </c>
      <c r="R820" s="16"/>
      <c r="S820" s="56"/>
      <c r="V820" s="16"/>
    </row>
    <row r="821" spans="1:22" ht="15.75" x14ac:dyDescent="0.25">
      <c r="A821" s="8">
        <v>817</v>
      </c>
      <c r="B821" s="65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12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R821" s="16"/>
      <c r="S821" s="56"/>
      <c r="V821" s="16"/>
    </row>
    <row r="822" spans="1:22" ht="15.75" x14ac:dyDescent="0.25">
      <c r="A822" s="8">
        <v>818</v>
      </c>
      <c r="B822" s="65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0</v>
      </c>
      <c r="G822" s="6">
        <v>0</v>
      </c>
      <c r="H822" s="6">
        <v>0</v>
      </c>
      <c r="I822" s="6">
        <v>0</v>
      </c>
      <c r="J822" s="12">
        <f t="shared" si="36"/>
        <v>0</v>
      </c>
      <c r="K822" s="10">
        <v>25253</v>
      </c>
      <c r="L822" s="57" t="s">
        <v>1110</v>
      </c>
      <c r="M822" s="7">
        <f t="shared" si="37"/>
        <v>0</v>
      </c>
      <c r="N822" s="6" t="str">
        <f t="shared" si="38"/>
        <v>Silencioso</v>
      </c>
      <c r="R822" s="16"/>
      <c r="S822" s="56"/>
      <c r="V822" s="16"/>
    </row>
    <row r="823" spans="1:22" ht="15.75" x14ac:dyDescent="0.25">
      <c r="A823" s="8">
        <v>819</v>
      </c>
      <c r="B823" s="65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0</v>
      </c>
      <c r="G823" s="6">
        <v>0</v>
      </c>
      <c r="H823" s="6">
        <v>0</v>
      </c>
      <c r="I823" s="6">
        <v>0</v>
      </c>
      <c r="J823" s="12">
        <f t="shared" si="36"/>
        <v>0</v>
      </c>
      <c r="K823" s="10">
        <v>19797</v>
      </c>
      <c r="L823" s="57" t="s">
        <v>1109</v>
      </c>
      <c r="M823" s="7">
        <f t="shared" si="37"/>
        <v>0</v>
      </c>
      <c r="N823" s="6" t="str">
        <f t="shared" si="38"/>
        <v>Silencioso</v>
      </c>
      <c r="R823" s="16"/>
      <c r="S823" s="56"/>
      <c r="V823" s="16"/>
    </row>
    <row r="824" spans="1:22" ht="15.75" x14ac:dyDescent="0.25">
      <c r="A824" s="8">
        <v>820</v>
      </c>
      <c r="B824" s="65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12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R824" s="16"/>
      <c r="S824" s="56"/>
      <c r="V824" s="16"/>
    </row>
    <row r="825" spans="1:22" ht="15.75" x14ac:dyDescent="0.25">
      <c r="A825" s="8">
        <v>821</v>
      </c>
      <c r="B825" s="65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3</v>
      </c>
      <c r="G825" s="6">
        <v>2</v>
      </c>
      <c r="H825" s="6">
        <v>1</v>
      </c>
      <c r="I825" s="6">
        <v>4</v>
      </c>
      <c r="J825" s="12">
        <f t="shared" si="36"/>
        <v>10</v>
      </c>
      <c r="K825" s="10">
        <v>114265</v>
      </c>
      <c r="L825" s="57" t="s">
        <v>1112</v>
      </c>
      <c r="M825" s="7">
        <f t="shared" si="37"/>
        <v>8.7515862250032814</v>
      </c>
      <c r="N825" s="6" t="str">
        <f t="shared" si="38"/>
        <v>Baixa</v>
      </c>
      <c r="R825" s="16"/>
      <c r="S825" s="56"/>
      <c r="V825" s="16"/>
    </row>
    <row r="826" spans="1:22" ht="15.75" x14ac:dyDescent="0.25">
      <c r="A826" s="8">
        <v>822</v>
      </c>
      <c r="B826" s="65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12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R826" s="16"/>
      <c r="S826" s="56"/>
      <c r="V826" s="16"/>
    </row>
    <row r="827" spans="1:22" ht="15.75" x14ac:dyDescent="0.25">
      <c r="A827" s="8">
        <v>823</v>
      </c>
      <c r="B827" s="65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12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V827" s="16"/>
    </row>
    <row r="828" spans="1:22" ht="15.75" x14ac:dyDescent="0.25">
      <c r="A828" s="8">
        <v>824</v>
      </c>
      <c r="B828" s="65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1</v>
      </c>
      <c r="G828" s="6">
        <v>1</v>
      </c>
      <c r="H828" s="6">
        <v>0</v>
      </c>
      <c r="I828" s="6">
        <v>0</v>
      </c>
      <c r="J828" s="12">
        <f t="shared" si="36"/>
        <v>2</v>
      </c>
      <c r="K828" s="10">
        <v>330361</v>
      </c>
      <c r="L828" s="57" t="s">
        <v>1112</v>
      </c>
      <c r="M828" s="7">
        <f t="shared" si="37"/>
        <v>0.60539833697076839</v>
      </c>
      <c r="N828" s="6" t="str">
        <f t="shared" si="38"/>
        <v>Baixa</v>
      </c>
      <c r="R828" s="16"/>
      <c r="S828" s="56"/>
      <c r="V828" s="16"/>
    </row>
    <row r="829" spans="1:22" ht="15.75" x14ac:dyDescent="0.25">
      <c r="A829" s="8">
        <v>825</v>
      </c>
      <c r="B829" s="65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1</v>
      </c>
      <c r="G829" s="6">
        <v>0</v>
      </c>
      <c r="H829" s="6">
        <v>0</v>
      </c>
      <c r="I829" s="6">
        <v>1</v>
      </c>
      <c r="J829" s="12">
        <f t="shared" si="36"/>
        <v>2</v>
      </c>
      <c r="K829" s="10">
        <v>683247</v>
      </c>
      <c r="L829" s="57" t="s">
        <v>1113</v>
      </c>
      <c r="M829" s="7">
        <f t="shared" si="37"/>
        <v>0.29271990949100402</v>
      </c>
      <c r="N829" s="6" t="str">
        <f t="shared" si="38"/>
        <v>Baixa</v>
      </c>
      <c r="R829" s="16"/>
      <c r="S829" s="56"/>
      <c r="V829" s="16"/>
    </row>
    <row r="830" spans="1:22" ht="15.75" x14ac:dyDescent="0.25">
      <c r="A830" s="8">
        <v>826</v>
      </c>
      <c r="B830" s="65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12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V830" s="16"/>
    </row>
    <row r="831" spans="1:22" ht="15.75" x14ac:dyDescent="0.25">
      <c r="A831" s="8">
        <v>827</v>
      </c>
      <c r="B831" s="65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0</v>
      </c>
      <c r="G831" s="6">
        <v>0</v>
      </c>
      <c r="H831" s="6">
        <v>0</v>
      </c>
      <c r="I831" s="6">
        <v>0</v>
      </c>
      <c r="J831" s="12">
        <f t="shared" si="36"/>
        <v>0</v>
      </c>
      <c r="K831" s="10">
        <v>83808</v>
      </c>
      <c r="L831" s="57" t="s">
        <v>1111</v>
      </c>
      <c r="M831" s="7">
        <f t="shared" si="37"/>
        <v>0</v>
      </c>
      <c r="N831" s="6" t="str">
        <f t="shared" si="38"/>
        <v>Silencioso</v>
      </c>
      <c r="O831" s="9"/>
      <c r="P831" s="9"/>
      <c r="Q831" s="9"/>
      <c r="R831" s="16"/>
      <c r="S831" s="56"/>
      <c r="V831" s="16"/>
    </row>
    <row r="832" spans="1:22" ht="15.75" x14ac:dyDescent="0.25">
      <c r="A832" s="8">
        <v>828</v>
      </c>
      <c r="B832" s="65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0</v>
      </c>
      <c r="G832" s="6">
        <v>0</v>
      </c>
      <c r="H832" s="6">
        <v>0</v>
      </c>
      <c r="I832" s="6">
        <v>0</v>
      </c>
      <c r="J832" s="12">
        <f t="shared" si="36"/>
        <v>0</v>
      </c>
      <c r="K832" s="10">
        <v>4325</v>
      </c>
      <c r="L832" s="57" t="s">
        <v>1109</v>
      </c>
      <c r="M832" s="7">
        <f t="shared" si="37"/>
        <v>0</v>
      </c>
      <c r="N832" s="6" t="str">
        <f t="shared" si="38"/>
        <v>Silencioso</v>
      </c>
      <c r="R832" s="16"/>
      <c r="S832" s="56"/>
      <c r="V832" s="16"/>
    </row>
    <row r="833" spans="1:22" ht="15.75" x14ac:dyDescent="0.25">
      <c r="A833" s="8">
        <v>829</v>
      </c>
      <c r="B833" s="65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0</v>
      </c>
      <c r="J833" s="12">
        <f t="shared" si="36"/>
        <v>0</v>
      </c>
      <c r="K833" s="10">
        <v>3267</v>
      </c>
      <c r="L833" s="57" t="s">
        <v>1109</v>
      </c>
      <c r="M833" s="7">
        <f t="shared" si="37"/>
        <v>0</v>
      </c>
      <c r="N833" s="6" t="str">
        <f t="shared" si="38"/>
        <v>Silencioso</v>
      </c>
      <c r="R833" s="16"/>
      <c r="S833" s="56"/>
      <c r="V833" s="16"/>
    </row>
    <row r="834" spans="1:22" ht="15.75" x14ac:dyDescent="0.25">
      <c r="A834" s="8">
        <v>830</v>
      </c>
      <c r="B834" s="65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12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O834" s="72"/>
      <c r="P834" s="72"/>
      <c r="Q834" s="72"/>
      <c r="R834" s="16"/>
      <c r="S834" s="56"/>
      <c r="V834" s="16"/>
    </row>
    <row r="835" spans="1:22" ht="15.75" x14ac:dyDescent="0.25">
      <c r="A835" s="8">
        <v>831</v>
      </c>
      <c r="B835" s="65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0</v>
      </c>
      <c r="H835" s="6">
        <v>0</v>
      </c>
      <c r="I835" s="6">
        <v>0</v>
      </c>
      <c r="J835" s="12">
        <f t="shared" si="36"/>
        <v>0</v>
      </c>
      <c r="K835" s="10">
        <v>16547</v>
      </c>
      <c r="L835" s="57" t="s">
        <v>1109</v>
      </c>
      <c r="M835" s="7">
        <f t="shared" si="37"/>
        <v>0</v>
      </c>
      <c r="N835" s="6" t="str">
        <f t="shared" si="38"/>
        <v>Silencioso</v>
      </c>
      <c r="R835" s="16"/>
      <c r="S835" s="56"/>
      <c r="V835" s="16"/>
    </row>
    <row r="836" spans="1:22" ht="15.75" x14ac:dyDescent="0.25">
      <c r="A836" s="8">
        <v>832</v>
      </c>
      <c r="B836" s="65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3</v>
      </c>
      <c r="G836" s="6">
        <v>1</v>
      </c>
      <c r="H836" s="6">
        <v>0</v>
      </c>
      <c r="I836" s="6">
        <v>0</v>
      </c>
      <c r="J836" s="12">
        <f t="shared" si="36"/>
        <v>4</v>
      </c>
      <c r="K836" s="10">
        <v>6491</v>
      </c>
      <c r="L836" s="57" t="s">
        <v>1109</v>
      </c>
      <c r="M836" s="7">
        <f t="shared" si="37"/>
        <v>61.623786781697738</v>
      </c>
      <c r="N836" s="6" t="str">
        <f t="shared" si="38"/>
        <v>Baixa</v>
      </c>
      <c r="R836" s="16"/>
      <c r="S836" s="56"/>
      <c r="V836" s="16"/>
    </row>
    <row r="837" spans="1:22" ht="15.75" x14ac:dyDescent="0.25">
      <c r="A837" s="8">
        <v>833</v>
      </c>
      <c r="B837" s="65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12">
        <f t="shared" ref="J837:J857" si="39">F837+G837+H837+I837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6"/>
      <c r="S837" s="56"/>
      <c r="V837" s="16"/>
    </row>
    <row r="838" spans="1:22" ht="15.75" x14ac:dyDescent="0.25">
      <c r="A838" s="8">
        <v>834</v>
      </c>
      <c r="B838" s="65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12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si="41"/>
        <v>Silencioso</v>
      </c>
      <c r="R838" s="16"/>
      <c r="S838" s="56"/>
      <c r="V838" s="16"/>
    </row>
    <row r="839" spans="1:22" ht="15.75" x14ac:dyDescent="0.25">
      <c r="A839" s="8">
        <v>835</v>
      </c>
      <c r="B839" s="65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0</v>
      </c>
      <c r="G839" s="6">
        <v>0</v>
      </c>
      <c r="H839" s="6">
        <v>0</v>
      </c>
      <c r="I839" s="6">
        <v>0</v>
      </c>
      <c r="J839" s="12">
        <f t="shared" si="39"/>
        <v>0</v>
      </c>
      <c r="K839" s="10">
        <v>134477</v>
      </c>
      <c r="L839" s="57" t="s">
        <v>1112</v>
      </c>
      <c r="M839" s="7">
        <f t="shared" si="40"/>
        <v>0</v>
      </c>
      <c r="N839" s="6" t="str">
        <f t="shared" si="41"/>
        <v>Silencioso</v>
      </c>
      <c r="R839" s="16"/>
      <c r="S839" s="56"/>
      <c r="V839" s="16"/>
    </row>
    <row r="840" spans="1:22" ht="15.75" x14ac:dyDescent="0.25">
      <c r="A840" s="8">
        <v>836</v>
      </c>
      <c r="B840" s="65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0</v>
      </c>
      <c r="G840" s="6">
        <v>0</v>
      </c>
      <c r="H840" s="6">
        <v>0</v>
      </c>
      <c r="I840" s="6">
        <v>0</v>
      </c>
      <c r="J840" s="12">
        <f t="shared" si="39"/>
        <v>0</v>
      </c>
      <c r="K840" s="10">
        <v>7071</v>
      </c>
      <c r="L840" s="57" t="s">
        <v>1109</v>
      </c>
      <c r="M840" s="7">
        <f t="shared" si="40"/>
        <v>0</v>
      </c>
      <c r="N840" s="6" t="str">
        <f t="shared" si="41"/>
        <v>Silencioso</v>
      </c>
      <c r="R840" s="16"/>
      <c r="S840" s="56"/>
      <c r="V840" s="16"/>
    </row>
    <row r="841" spans="1:22" ht="15.75" x14ac:dyDescent="0.25">
      <c r="A841" s="8">
        <v>837</v>
      </c>
      <c r="B841" s="65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0</v>
      </c>
      <c r="G841" s="6">
        <v>0</v>
      </c>
      <c r="H841" s="6">
        <v>0</v>
      </c>
      <c r="I841" s="6">
        <v>0</v>
      </c>
      <c r="J841" s="12">
        <f t="shared" si="39"/>
        <v>0</v>
      </c>
      <c r="K841" s="10">
        <v>39173</v>
      </c>
      <c r="L841" s="57" t="s">
        <v>1110</v>
      </c>
      <c r="M841" s="7">
        <f t="shared" si="40"/>
        <v>0</v>
      </c>
      <c r="N841" s="6" t="str">
        <f t="shared" si="41"/>
        <v>Silencioso</v>
      </c>
      <c r="R841" s="16"/>
      <c r="S841" s="56"/>
      <c r="V841" s="16"/>
    </row>
    <row r="842" spans="1:22" ht="15.75" x14ac:dyDescent="0.25">
      <c r="A842" s="8">
        <v>838</v>
      </c>
      <c r="B842" s="65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12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V842" s="16"/>
    </row>
    <row r="843" spans="1:22" ht="15.75" x14ac:dyDescent="0.25">
      <c r="A843" s="8">
        <v>839</v>
      </c>
      <c r="B843" s="65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0</v>
      </c>
      <c r="I843" s="6">
        <v>0</v>
      </c>
      <c r="J843" s="12">
        <f t="shared" si="39"/>
        <v>0</v>
      </c>
      <c r="K843" s="10">
        <v>20537</v>
      </c>
      <c r="L843" s="57" t="s">
        <v>1109</v>
      </c>
      <c r="M843" s="7">
        <f t="shared" si="40"/>
        <v>0</v>
      </c>
      <c r="N843" s="6" t="str">
        <f t="shared" si="41"/>
        <v>Silencioso</v>
      </c>
      <c r="R843" s="16"/>
      <c r="S843" s="56"/>
      <c r="V843" s="16"/>
    </row>
    <row r="844" spans="1:22" ht="15.75" x14ac:dyDescent="0.25">
      <c r="A844" s="8">
        <v>840</v>
      </c>
      <c r="B844" s="65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12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R844" s="16"/>
      <c r="S844" s="56"/>
      <c r="V844" s="16"/>
    </row>
    <row r="845" spans="1:22" ht="15.75" x14ac:dyDescent="0.25">
      <c r="A845" s="8">
        <v>841</v>
      </c>
      <c r="B845" s="65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12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V845" s="16"/>
    </row>
    <row r="846" spans="1:22" ht="15.75" x14ac:dyDescent="0.25">
      <c r="A846" s="8">
        <v>842</v>
      </c>
      <c r="B846" s="65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12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V846" s="16"/>
    </row>
    <row r="847" spans="1:22" ht="15.75" x14ac:dyDescent="0.25">
      <c r="A847" s="8">
        <v>843</v>
      </c>
      <c r="B847" s="65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12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R847" s="16"/>
      <c r="S847" s="56"/>
      <c r="V847" s="16"/>
    </row>
    <row r="848" spans="1:22" ht="15.75" x14ac:dyDescent="0.25">
      <c r="A848" s="8">
        <v>844</v>
      </c>
      <c r="B848" s="65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0</v>
      </c>
      <c r="G848" s="6">
        <v>1</v>
      </c>
      <c r="H848" s="6">
        <v>0</v>
      </c>
      <c r="I848" s="6">
        <v>0</v>
      </c>
      <c r="J848" s="12">
        <f t="shared" si="39"/>
        <v>1</v>
      </c>
      <c r="K848" s="10">
        <v>125376</v>
      </c>
      <c r="L848" s="57" t="s">
        <v>1112</v>
      </c>
      <c r="M848" s="7">
        <f t="shared" si="40"/>
        <v>0.79760081674323635</v>
      </c>
      <c r="N848" s="6" t="str">
        <f t="shared" si="41"/>
        <v>Baixa</v>
      </c>
      <c r="O848" s="9"/>
      <c r="P848" s="9"/>
      <c r="Q848" s="9"/>
      <c r="R848" s="16"/>
      <c r="S848" s="56"/>
      <c r="V848" s="16"/>
    </row>
    <row r="849" spans="1:22" ht="15.75" x14ac:dyDescent="0.25">
      <c r="A849" s="8">
        <v>845</v>
      </c>
      <c r="B849" s="65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12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O849" s="72"/>
      <c r="P849" s="72"/>
      <c r="Q849" s="72"/>
      <c r="R849" s="16"/>
      <c r="S849" s="56"/>
      <c r="V849" s="16"/>
    </row>
    <row r="850" spans="1:22" ht="15.75" x14ac:dyDescent="0.25">
      <c r="A850" s="8">
        <v>846</v>
      </c>
      <c r="B850" s="65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12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R850" s="16"/>
      <c r="S850" s="56"/>
      <c r="V850" s="16"/>
    </row>
    <row r="851" spans="1:22" ht="15.75" x14ac:dyDescent="0.25">
      <c r="A851" s="8">
        <v>847</v>
      </c>
      <c r="B851" s="65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0</v>
      </c>
      <c r="G851" s="6">
        <v>0</v>
      </c>
      <c r="H851" s="6">
        <v>0</v>
      </c>
      <c r="I851" s="6">
        <v>0</v>
      </c>
      <c r="J851" s="12">
        <f t="shared" si="39"/>
        <v>0</v>
      </c>
      <c r="K851" s="10">
        <v>13764</v>
      </c>
      <c r="L851" s="57" t="s">
        <v>1109</v>
      </c>
      <c r="M851" s="7">
        <f t="shared" si="40"/>
        <v>0</v>
      </c>
      <c r="N851" s="6" t="str">
        <f t="shared" si="41"/>
        <v>Silencioso</v>
      </c>
      <c r="P851" s="65" t="s">
        <v>0</v>
      </c>
      <c r="R851" s="16"/>
      <c r="S851" s="56"/>
      <c r="V851" s="16"/>
    </row>
    <row r="852" spans="1:22" ht="15.75" x14ac:dyDescent="0.25">
      <c r="A852" s="8">
        <v>848</v>
      </c>
      <c r="B852" s="65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12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P852" s="65" t="s">
        <v>0</v>
      </c>
      <c r="R852" s="16"/>
      <c r="S852" s="56"/>
      <c r="V852" s="16"/>
    </row>
    <row r="853" spans="1:22" ht="15.75" x14ac:dyDescent="0.25">
      <c r="A853" s="8">
        <v>849</v>
      </c>
      <c r="B853" s="65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12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Q853" s="65" t="s">
        <v>0</v>
      </c>
      <c r="R853" s="16"/>
      <c r="S853" s="56"/>
      <c r="V853" s="16"/>
    </row>
    <row r="854" spans="1:22" ht="15.75" x14ac:dyDescent="0.25">
      <c r="A854" s="8">
        <v>850</v>
      </c>
      <c r="B854" s="65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12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R854" s="16"/>
      <c r="S854" s="56"/>
      <c r="V854" s="16"/>
    </row>
    <row r="855" spans="1:22" ht="15.75" x14ac:dyDescent="0.25">
      <c r="A855" s="8">
        <v>851</v>
      </c>
      <c r="B855" s="65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0</v>
      </c>
      <c r="G855" s="6">
        <v>2</v>
      </c>
      <c r="H855" s="6">
        <v>0</v>
      </c>
      <c r="I855" s="6">
        <v>0</v>
      </c>
      <c r="J855" s="12">
        <f t="shared" si="39"/>
        <v>2</v>
      </c>
      <c r="K855" s="10">
        <v>42149</v>
      </c>
      <c r="L855" s="57" t="s">
        <v>1110</v>
      </c>
      <c r="M855" s="7">
        <f t="shared" si="40"/>
        <v>4.7450710574390857</v>
      </c>
      <c r="N855" s="6" t="str">
        <f t="shared" si="41"/>
        <v>Baixa</v>
      </c>
      <c r="O855" s="9"/>
      <c r="P855" s="9" t="s">
        <v>0</v>
      </c>
      <c r="Q855" s="9"/>
      <c r="R855" s="16"/>
      <c r="S855" s="56"/>
      <c r="V855" s="16"/>
    </row>
    <row r="856" spans="1:22" ht="15.75" x14ac:dyDescent="0.25">
      <c r="A856" s="8">
        <v>852</v>
      </c>
      <c r="B856" s="65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12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Q856" s="65" t="s">
        <v>0</v>
      </c>
      <c r="R856" s="16"/>
      <c r="S856" s="56"/>
      <c r="V856" s="16"/>
    </row>
    <row r="857" spans="1:22" ht="15.75" x14ac:dyDescent="0.25">
      <c r="A857" s="8">
        <v>853</v>
      </c>
      <c r="B857" s="65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12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P857" s="65" t="s">
        <v>0</v>
      </c>
      <c r="Q857" s="65" t="s">
        <v>0</v>
      </c>
      <c r="R857" s="16"/>
      <c r="S857" s="56"/>
      <c r="V857" s="16"/>
    </row>
    <row r="858" spans="1:22" x14ac:dyDescent="0.25">
      <c r="E858" s="4"/>
      <c r="F858" s="11">
        <f>SUM(F5:F857)</f>
        <v>131</v>
      </c>
      <c r="G858" s="11">
        <f>SUM(G5:G857)</f>
        <v>96</v>
      </c>
      <c r="H858" s="11">
        <f>SUM(H5:H857)</f>
        <v>77</v>
      </c>
      <c r="I858" s="11">
        <f>SUM(I5:I857)</f>
        <v>51</v>
      </c>
      <c r="J858" s="11">
        <f>SUM(F858:I858)</f>
        <v>355</v>
      </c>
      <c r="K858" s="11">
        <v>20869101</v>
      </c>
      <c r="L858" s="11"/>
    </row>
    <row r="862" spans="1:22" x14ac:dyDescent="0.25">
      <c r="I862" s="6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C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K16" sqref="K16"/>
    </sheetView>
  </sheetViews>
  <sheetFormatPr defaultRowHeight="15" x14ac:dyDescent="0.25"/>
  <cols>
    <col min="1" max="1" width="3.42578125" style="65" customWidth="1"/>
    <col min="2" max="2" width="7.42578125" style="65" customWidth="1"/>
    <col min="3" max="3" width="21.140625" style="65" bestFit="1" customWidth="1"/>
    <col min="4" max="4" width="22" style="65" bestFit="1" customWidth="1"/>
    <col min="5" max="5" width="22" style="65" customWidth="1"/>
    <col min="6" max="9" width="7.5703125" style="6" bestFit="1" customWidth="1"/>
    <col min="10" max="10" width="10" style="6" bestFit="1" customWidth="1"/>
    <col min="11" max="11" width="9.7109375" style="6" customWidth="1"/>
    <col min="12" max="12" width="12.140625" style="6" bestFit="1" customWidth="1"/>
    <col min="13" max="13" width="9.85546875" style="6" customWidth="1"/>
    <col min="14" max="14" width="14.5703125" style="65" bestFit="1" customWidth="1"/>
    <col min="15" max="15" width="10.28515625" style="65" bestFit="1" customWidth="1"/>
    <col min="16" max="16" width="10.85546875" style="65" bestFit="1" customWidth="1"/>
    <col min="17" max="17" width="12.42578125" style="65" bestFit="1" customWidth="1"/>
    <col min="18" max="18" width="9.140625" style="65"/>
    <col min="19" max="21" width="12.42578125" style="65" bestFit="1" customWidth="1"/>
    <col min="22" max="22" width="9.140625" style="65"/>
    <col min="23" max="24" width="12.42578125" style="65" bestFit="1" customWidth="1"/>
    <col min="25" max="255" width="9.140625" style="65"/>
    <col min="256" max="256" width="19.28515625" style="65" bestFit="1" customWidth="1"/>
    <col min="257" max="257" width="29.7109375" style="65" customWidth="1"/>
    <col min="258" max="259" width="6.7109375" style="65" customWidth="1"/>
    <col min="260" max="260" width="7.42578125" style="65" customWidth="1"/>
    <col min="261" max="261" width="7.140625" style="65" customWidth="1"/>
    <col min="262" max="262" width="9.140625" style="65"/>
    <col min="263" max="263" width="10.28515625" style="65" customWidth="1"/>
    <col min="264" max="264" width="10.5703125" style="65" customWidth="1"/>
    <col min="265" max="265" width="14.85546875" style="65" customWidth="1"/>
    <col min="266" max="266" width="13.7109375" style="65" customWidth="1"/>
    <col min="267" max="267" width="11.7109375" style="65" customWidth="1"/>
    <col min="268" max="511" width="9.140625" style="65"/>
    <col min="512" max="512" width="19.28515625" style="65" bestFit="1" customWidth="1"/>
    <col min="513" max="513" width="29.7109375" style="65" customWidth="1"/>
    <col min="514" max="515" width="6.7109375" style="65" customWidth="1"/>
    <col min="516" max="516" width="7.42578125" style="65" customWidth="1"/>
    <col min="517" max="517" width="7.140625" style="65" customWidth="1"/>
    <col min="518" max="518" width="9.140625" style="65"/>
    <col min="519" max="519" width="10.28515625" style="65" customWidth="1"/>
    <col min="520" max="520" width="10.5703125" style="65" customWidth="1"/>
    <col min="521" max="521" width="14.85546875" style="65" customWidth="1"/>
    <col min="522" max="522" width="13.7109375" style="65" customWidth="1"/>
    <col min="523" max="523" width="11.7109375" style="65" customWidth="1"/>
    <col min="524" max="767" width="9.140625" style="65"/>
    <col min="768" max="768" width="19.28515625" style="65" bestFit="1" customWidth="1"/>
    <col min="769" max="769" width="29.7109375" style="65" customWidth="1"/>
    <col min="770" max="771" width="6.7109375" style="65" customWidth="1"/>
    <col min="772" max="772" width="7.42578125" style="65" customWidth="1"/>
    <col min="773" max="773" width="7.140625" style="65" customWidth="1"/>
    <col min="774" max="774" width="9.140625" style="65"/>
    <col min="775" max="775" width="10.28515625" style="65" customWidth="1"/>
    <col min="776" max="776" width="10.5703125" style="65" customWidth="1"/>
    <col min="777" max="777" width="14.85546875" style="65" customWidth="1"/>
    <col min="778" max="778" width="13.7109375" style="65" customWidth="1"/>
    <col min="779" max="779" width="11.7109375" style="65" customWidth="1"/>
    <col min="780" max="1023" width="9.140625" style="65"/>
    <col min="1024" max="1024" width="19.28515625" style="65" bestFit="1" customWidth="1"/>
    <col min="1025" max="1025" width="29.7109375" style="65" customWidth="1"/>
    <col min="1026" max="1027" width="6.7109375" style="65" customWidth="1"/>
    <col min="1028" max="1028" width="7.42578125" style="65" customWidth="1"/>
    <col min="1029" max="1029" width="7.140625" style="65" customWidth="1"/>
    <col min="1030" max="1030" width="9.140625" style="65"/>
    <col min="1031" max="1031" width="10.28515625" style="65" customWidth="1"/>
    <col min="1032" max="1032" width="10.5703125" style="65" customWidth="1"/>
    <col min="1033" max="1033" width="14.85546875" style="65" customWidth="1"/>
    <col min="1034" max="1034" width="13.7109375" style="65" customWidth="1"/>
    <col min="1035" max="1035" width="11.7109375" style="65" customWidth="1"/>
    <col min="1036" max="1279" width="9.140625" style="65"/>
    <col min="1280" max="1280" width="19.28515625" style="65" bestFit="1" customWidth="1"/>
    <col min="1281" max="1281" width="29.7109375" style="65" customWidth="1"/>
    <col min="1282" max="1283" width="6.7109375" style="65" customWidth="1"/>
    <col min="1284" max="1284" width="7.42578125" style="65" customWidth="1"/>
    <col min="1285" max="1285" width="7.140625" style="65" customWidth="1"/>
    <col min="1286" max="1286" width="9.140625" style="65"/>
    <col min="1287" max="1287" width="10.28515625" style="65" customWidth="1"/>
    <col min="1288" max="1288" width="10.5703125" style="65" customWidth="1"/>
    <col min="1289" max="1289" width="14.85546875" style="65" customWidth="1"/>
    <col min="1290" max="1290" width="13.7109375" style="65" customWidth="1"/>
    <col min="1291" max="1291" width="11.7109375" style="65" customWidth="1"/>
    <col min="1292" max="1535" width="9.140625" style="65"/>
    <col min="1536" max="1536" width="19.28515625" style="65" bestFit="1" customWidth="1"/>
    <col min="1537" max="1537" width="29.7109375" style="65" customWidth="1"/>
    <col min="1538" max="1539" width="6.7109375" style="65" customWidth="1"/>
    <col min="1540" max="1540" width="7.42578125" style="65" customWidth="1"/>
    <col min="1541" max="1541" width="7.140625" style="65" customWidth="1"/>
    <col min="1542" max="1542" width="9.140625" style="65"/>
    <col min="1543" max="1543" width="10.28515625" style="65" customWidth="1"/>
    <col min="1544" max="1544" width="10.5703125" style="65" customWidth="1"/>
    <col min="1545" max="1545" width="14.85546875" style="65" customWidth="1"/>
    <col min="1546" max="1546" width="13.7109375" style="65" customWidth="1"/>
    <col min="1547" max="1547" width="11.7109375" style="65" customWidth="1"/>
    <col min="1548" max="1791" width="9.140625" style="65"/>
    <col min="1792" max="1792" width="19.28515625" style="65" bestFit="1" customWidth="1"/>
    <col min="1793" max="1793" width="29.7109375" style="65" customWidth="1"/>
    <col min="1794" max="1795" width="6.7109375" style="65" customWidth="1"/>
    <col min="1796" max="1796" width="7.42578125" style="65" customWidth="1"/>
    <col min="1797" max="1797" width="7.140625" style="65" customWidth="1"/>
    <col min="1798" max="1798" width="9.140625" style="65"/>
    <col min="1799" max="1799" width="10.28515625" style="65" customWidth="1"/>
    <col min="1800" max="1800" width="10.5703125" style="65" customWidth="1"/>
    <col min="1801" max="1801" width="14.85546875" style="65" customWidth="1"/>
    <col min="1802" max="1802" width="13.7109375" style="65" customWidth="1"/>
    <col min="1803" max="1803" width="11.7109375" style="65" customWidth="1"/>
    <col min="1804" max="2047" width="9.140625" style="65"/>
    <col min="2048" max="2048" width="19.28515625" style="65" bestFit="1" customWidth="1"/>
    <col min="2049" max="2049" width="29.7109375" style="65" customWidth="1"/>
    <col min="2050" max="2051" width="6.7109375" style="65" customWidth="1"/>
    <col min="2052" max="2052" width="7.42578125" style="65" customWidth="1"/>
    <col min="2053" max="2053" width="7.140625" style="65" customWidth="1"/>
    <col min="2054" max="2054" width="9.140625" style="65"/>
    <col min="2055" max="2055" width="10.28515625" style="65" customWidth="1"/>
    <col min="2056" max="2056" width="10.5703125" style="65" customWidth="1"/>
    <col min="2057" max="2057" width="14.85546875" style="65" customWidth="1"/>
    <col min="2058" max="2058" width="13.7109375" style="65" customWidth="1"/>
    <col min="2059" max="2059" width="11.7109375" style="65" customWidth="1"/>
    <col min="2060" max="2303" width="9.140625" style="65"/>
    <col min="2304" max="2304" width="19.28515625" style="65" bestFit="1" customWidth="1"/>
    <col min="2305" max="2305" width="29.7109375" style="65" customWidth="1"/>
    <col min="2306" max="2307" width="6.7109375" style="65" customWidth="1"/>
    <col min="2308" max="2308" width="7.42578125" style="65" customWidth="1"/>
    <col min="2309" max="2309" width="7.140625" style="65" customWidth="1"/>
    <col min="2310" max="2310" width="9.140625" style="65"/>
    <col min="2311" max="2311" width="10.28515625" style="65" customWidth="1"/>
    <col min="2312" max="2312" width="10.5703125" style="65" customWidth="1"/>
    <col min="2313" max="2313" width="14.85546875" style="65" customWidth="1"/>
    <col min="2314" max="2314" width="13.7109375" style="65" customWidth="1"/>
    <col min="2315" max="2315" width="11.7109375" style="65" customWidth="1"/>
    <col min="2316" max="2559" width="9.140625" style="65"/>
    <col min="2560" max="2560" width="19.28515625" style="65" bestFit="1" customWidth="1"/>
    <col min="2561" max="2561" width="29.7109375" style="65" customWidth="1"/>
    <col min="2562" max="2563" width="6.7109375" style="65" customWidth="1"/>
    <col min="2564" max="2564" width="7.42578125" style="65" customWidth="1"/>
    <col min="2565" max="2565" width="7.140625" style="65" customWidth="1"/>
    <col min="2566" max="2566" width="9.140625" style="65"/>
    <col min="2567" max="2567" width="10.28515625" style="65" customWidth="1"/>
    <col min="2568" max="2568" width="10.5703125" style="65" customWidth="1"/>
    <col min="2569" max="2569" width="14.85546875" style="65" customWidth="1"/>
    <col min="2570" max="2570" width="13.7109375" style="65" customWidth="1"/>
    <col min="2571" max="2571" width="11.7109375" style="65" customWidth="1"/>
    <col min="2572" max="2815" width="9.140625" style="65"/>
    <col min="2816" max="2816" width="19.28515625" style="65" bestFit="1" customWidth="1"/>
    <col min="2817" max="2817" width="29.7109375" style="65" customWidth="1"/>
    <col min="2818" max="2819" width="6.7109375" style="65" customWidth="1"/>
    <col min="2820" max="2820" width="7.42578125" style="65" customWidth="1"/>
    <col min="2821" max="2821" width="7.140625" style="65" customWidth="1"/>
    <col min="2822" max="2822" width="9.140625" style="65"/>
    <col min="2823" max="2823" width="10.28515625" style="65" customWidth="1"/>
    <col min="2824" max="2824" width="10.5703125" style="65" customWidth="1"/>
    <col min="2825" max="2825" width="14.85546875" style="65" customWidth="1"/>
    <col min="2826" max="2826" width="13.7109375" style="65" customWidth="1"/>
    <col min="2827" max="2827" width="11.7109375" style="65" customWidth="1"/>
    <col min="2828" max="3071" width="9.140625" style="65"/>
    <col min="3072" max="3072" width="19.28515625" style="65" bestFit="1" customWidth="1"/>
    <col min="3073" max="3073" width="29.7109375" style="65" customWidth="1"/>
    <col min="3074" max="3075" width="6.7109375" style="65" customWidth="1"/>
    <col min="3076" max="3076" width="7.42578125" style="65" customWidth="1"/>
    <col min="3077" max="3077" width="7.140625" style="65" customWidth="1"/>
    <col min="3078" max="3078" width="9.140625" style="65"/>
    <col min="3079" max="3079" width="10.28515625" style="65" customWidth="1"/>
    <col min="3080" max="3080" width="10.5703125" style="65" customWidth="1"/>
    <col min="3081" max="3081" width="14.85546875" style="65" customWidth="1"/>
    <col min="3082" max="3082" width="13.7109375" style="65" customWidth="1"/>
    <col min="3083" max="3083" width="11.7109375" style="65" customWidth="1"/>
    <col min="3084" max="3327" width="9.140625" style="65"/>
    <col min="3328" max="3328" width="19.28515625" style="65" bestFit="1" customWidth="1"/>
    <col min="3329" max="3329" width="29.7109375" style="65" customWidth="1"/>
    <col min="3330" max="3331" width="6.7109375" style="65" customWidth="1"/>
    <col min="3332" max="3332" width="7.42578125" style="65" customWidth="1"/>
    <col min="3333" max="3333" width="7.140625" style="65" customWidth="1"/>
    <col min="3334" max="3334" width="9.140625" style="65"/>
    <col min="3335" max="3335" width="10.28515625" style="65" customWidth="1"/>
    <col min="3336" max="3336" width="10.5703125" style="65" customWidth="1"/>
    <col min="3337" max="3337" width="14.85546875" style="65" customWidth="1"/>
    <col min="3338" max="3338" width="13.7109375" style="65" customWidth="1"/>
    <col min="3339" max="3339" width="11.7109375" style="65" customWidth="1"/>
    <col min="3340" max="3583" width="9.140625" style="65"/>
    <col min="3584" max="3584" width="19.28515625" style="65" bestFit="1" customWidth="1"/>
    <col min="3585" max="3585" width="29.7109375" style="65" customWidth="1"/>
    <col min="3586" max="3587" width="6.7109375" style="65" customWidth="1"/>
    <col min="3588" max="3588" width="7.42578125" style="65" customWidth="1"/>
    <col min="3589" max="3589" width="7.140625" style="65" customWidth="1"/>
    <col min="3590" max="3590" width="9.140625" style="65"/>
    <col min="3591" max="3591" width="10.28515625" style="65" customWidth="1"/>
    <col min="3592" max="3592" width="10.5703125" style="65" customWidth="1"/>
    <col min="3593" max="3593" width="14.85546875" style="65" customWidth="1"/>
    <col min="3594" max="3594" width="13.7109375" style="65" customWidth="1"/>
    <col min="3595" max="3595" width="11.7109375" style="65" customWidth="1"/>
    <col min="3596" max="3839" width="9.140625" style="65"/>
    <col min="3840" max="3840" width="19.28515625" style="65" bestFit="1" customWidth="1"/>
    <col min="3841" max="3841" width="29.7109375" style="65" customWidth="1"/>
    <col min="3842" max="3843" width="6.7109375" style="65" customWidth="1"/>
    <col min="3844" max="3844" width="7.42578125" style="65" customWidth="1"/>
    <col min="3845" max="3845" width="7.140625" style="65" customWidth="1"/>
    <col min="3846" max="3846" width="9.140625" style="65"/>
    <col min="3847" max="3847" width="10.28515625" style="65" customWidth="1"/>
    <col min="3848" max="3848" width="10.5703125" style="65" customWidth="1"/>
    <col min="3849" max="3849" width="14.85546875" style="65" customWidth="1"/>
    <col min="3850" max="3850" width="13.7109375" style="65" customWidth="1"/>
    <col min="3851" max="3851" width="11.7109375" style="65" customWidth="1"/>
    <col min="3852" max="4095" width="9.140625" style="65"/>
    <col min="4096" max="4096" width="19.28515625" style="65" bestFit="1" customWidth="1"/>
    <col min="4097" max="4097" width="29.7109375" style="65" customWidth="1"/>
    <col min="4098" max="4099" width="6.7109375" style="65" customWidth="1"/>
    <col min="4100" max="4100" width="7.42578125" style="65" customWidth="1"/>
    <col min="4101" max="4101" width="7.140625" style="65" customWidth="1"/>
    <col min="4102" max="4102" width="9.140625" style="65"/>
    <col min="4103" max="4103" width="10.28515625" style="65" customWidth="1"/>
    <col min="4104" max="4104" width="10.5703125" style="65" customWidth="1"/>
    <col min="4105" max="4105" width="14.85546875" style="65" customWidth="1"/>
    <col min="4106" max="4106" width="13.7109375" style="65" customWidth="1"/>
    <col min="4107" max="4107" width="11.7109375" style="65" customWidth="1"/>
    <col min="4108" max="4351" width="9.140625" style="65"/>
    <col min="4352" max="4352" width="19.28515625" style="65" bestFit="1" customWidth="1"/>
    <col min="4353" max="4353" width="29.7109375" style="65" customWidth="1"/>
    <col min="4354" max="4355" width="6.7109375" style="65" customWidth="1"/>
    <col min="4356" max="4356" width="7.42578125" style="65" customWidth="1"/>
    <col min="4357" max="4357" width="7.140625" style="65" customWidth="1"/>
    <col min="4358" max="4358" width="9.140625" style="65"/>
    <col min="4359" max="4359" width="10.28515625" style="65" customWidth="1"/>
    <col min="4360" max="4360" width="10.5703125" style="65" customWidth="1"/>
    <col min="4361" max="4361" width="14.85546875" style="65" customWidth="1"/>
    <col min="4362" max="4362" width="13.7109375" style="65" customWidth="1"/>
    <col min="4363" max="4363" width="11.7109375" style="65" customWidth="1"/>
    <col min="4364" max="4607" width="9.140625" style="65"/>
    <col min="4608" max="4608" width="19.28515625" style="65" bestFit="1" customWidth="1"/>
    <col min="4609" max="4609" width="29.7109375" style="65" customWidth="1"/>
    <col min="4610" max="4611" width="6.7109375" style="65" customWidth="1"/>
    <col min="4612" max="4612" width="7.42578125" style="65" customWidth="1"/>
    <col min="4613" max="4613" width="7.140625" style="65" customWidth="1"/>
    <col min="4614" max="4614" width="9.140625" style="65"/>
    <col min="4615" max="4615" width="10.28515625" style="65" customWidth="1"/>
    <col min="4616" max="4616" width="10.5703125" style="65" customWidth="1"/>
    <col min="4617" max="4617" width="14.85546875" style="65" customWidth="1"/>
    <col min="4618" max="4618" width="13.7109375" style="65" customWidth="1"/>
    <col min="4619" max="4619" width="11.7109375" style="65" customWidth="1"/>
    <col min="4620" max="4863" width="9.140625" style="65"/>
    <col min="4864" max="4864" width="19.28515625" style="65" bestFit="1" customWidth="1"/>
    <col min="4865" max="4865" width="29.7109375" style="65" customWidth="1"/>
    <col min="4866" max="4867" width="6.7109375" style="65" customWidth="1"/>
    <col min="4868" max="4868" width="7.42578125" style="65" customWidth="1"/>
    <col min="4869" max="4869" width="7.140625" style="65" customWidth="1"/>
    <col min="4870" max="4870" width="9.140625" style="65"/>
    <col min="4871" max="4871" width="10.28515625" style="65" customWidth="1"/>
    <col min="4872" max="4872" width="10.5703125" style="65" customWidth="1"/>
    <col min="4873" max="4873" width="14.85546875" style="65" customWidth="1"/>
    <col min="4874" max="4874" width="13.7109375" style="65" customWidth="1"/>
    <col min="4875" max="4875" width="11.7109375" style="65" customWidth="1"/>
    <col min="4876" max="5119" width="9.140625" style="65"/>
    <col min="5120" max="5120" width="19.28515625" style="65" bestFit="1" customWidth="1"/>
    <col min="5121" max="5121" width="29.7109375" style="65" customWidth="1"/>
    <col min="5122" max="5123" width="6.7109375" style="65" customWidth="1"/>
    <col min="5124" max="5124" width="7.42578125" style="65" customWidth="1"/>
    <col min="5125" max="5125" width="7.140625" style="65" customWidth="1"/>
    <col min="5126" max="5126" width="9.140625" style="65"/>
    <col min="5127" max="5127" width="10.28515625" style="65" customWidth="1"/>
    <col min="5128" max="5128" width="10.5703125" style="65" customWidth="1"/>
    <col min="5129" max="5129" width="14.85546875" style="65" customWidth="1"/>
    <col min="5130" max="5130" width="13.7109375" style="65" customWidth="1"/>
    <col min="5131" max="5131" width="11.7109375" style="65" customWidth="1"/>
    <col min="5132" max="5375" width="9.140625" style="65"/>
    <col min="5376" max="5376" width="19.28515625" style="65" bestFit="1" customWidth="1"/>
    <col min="5377" max="5377" width="29.7109375" style="65" customWidth="1"/>
    <col min="5378" max="5379" width="6.7109375" style="65" customWidth="1"/>
    <col min="5380" max="5380" width="7.42578125" style="65" customWidth="1"/>
    <col min="5381" max="5381" width="7.140625" style="65" customWidth="1"/>
    <col min="5382" max="5382" width="9.140625" style="65"/>
    <col min="5383" max="5383" width="10.28515625" style="65" customWidth="1"/>
    <col min="5384" max="5384" width="10.5703125" style="65" customWidth="1"/>
    <col min="5385" max="5385" width="14.85546875" style="65" customWidth="1"/>
    <col min="5386" max="5386" width="13.7109375" style="65" customWidth="1"/>
    <col min="5387" max="5387" width="11.7109375" style="65" customWidth="1"/>
    <col min="5388" max="5631" width="9.140625" style="65"/>
    <col min="5632" max="5632" width="19.28515625" style="65" bestFit="1" customWidth="1"/>
    <col min="5633" max="5633" width="29.7109375" style="65" customWidth="1"/>
    <col min="5634" max="5635" width="6.7109375" style="65" customWidth="1"/>
    <col min="5636" max="5636" width="7.42578125" style="65" customWidth="1"/>
    <col min="5637" max="5637" width="7.140625" style="65" customWidth="1"/>
    <col min="5638" max="5638" width="9.140625" style="65"/>
    <col min="5639" max="5639" width="10.28515625" style="65" customWidth="1"/>
    <col min="5640" max="5640" width="10.5703125" style="65" customWidth="1"/>
    <col min="5641" max="5641" width="14.85546875" style="65" customWidth="1"/>
    <col min="5642" max="5642" width="13.7109375" style="65" customWidth="1"/>
    <col min="5643" max="5643" width="11.7109375" style="65" customWidth="1"/>
    <col min="5644" max="5887" width="9.140625" style="65"/>
    <col min="5888" max="5888" width="19.28515625" style="65" bestFit="1" customWidth="1"/>
    <col min="5889" max="5889" width="29.7109375" style="65" customWidth="1"/>
    <col min="5890" max="5891" width="6.7109375" style="65" customWidth="1"/>
    <col min="5892" max="5892" width="7.42578125" style="65" customWidth="1"/>
    <col min="5893" max="5893" width="7.140625" style="65" customWidth="1"/>
    <col min="5894" max="5894" width="9.140625" style="65"/>
    <col min="5895" max="5895" width="10.28515625" style="65" customWidth="1"/>
    <col min="5896" max="5896" width="10.5703125" style="65" customWidth="1"/>
    <col min="5897" max="5897" width="14.85546875" style="65" customWidth="1"/>
    <col min="5898" max="5898" width="13.7109375" style="65" customWidth="1"/>
    <col min="5899" max="5899" width="11.7109375" style="65" customWidth="1"/>
    <col min="5900" max="6143" width="9.140625" style="65"/>
    <col min="6144" max="6144" width="19.28515625" style="65" bestFit="1" customWidth="1"/>
    <col min="6145" max="6145" width="29.7109375" style="65" customWidth="1"/>
    <col min="6146" max="6147" width="6.7109375" style="65" customWidth="1"/>
    <col min="6148" max="6148" width="7.42578125" style="65" customWidth="1"/>
    <col min="6149" max="6149" width="7.140625" style="65" customWidth="1"/>
    <col min="6150" max="6150" width="9.140625" style="65"/>
    <col min="6151" max="6151" width="10.28515625" style="65" customWidth="1"/>
    <col min="6152" max="6152" width="10.5703125" style="65" customWidth="1"/>
    <col min="6153" max="6153" width="14.85546875" style="65" customWidth="1"/>
    <col min="6154" max="6154" width="13.7109375" style="65" customWidth="1"/>
    <col min="6155" max="6155" width="11.7109375" style="65" customWidth="1"/>
    <col min="6156" max="6399" width="9.140625" style="65"/>
    <col min="6400" max="6400" width="19.28515625" style="65" bestFit="1" customWidth="1"/>
    <col min="6401" max="6401" width="29.7109375" style="65" customWidth="1"/>
    <col min="6402" max="6403" width="6.7109375" style="65" customWidth="1"/>
    <col min="6404" max="6404" width="7.42578125" style="65" customWidth="1"/>
    <col min="6405" max="6405" width="7.140625" style="65" customWidth="1"/>
    <col min="6406" max="6406" width="9.140625" style="65"/>
    <col min="6407" max="6407" width="10.28515625" style="65" customWidth="1"/>
    <col min="6408" max="6408" width="10.5703125" style="65" customWidth="1"/>
    <col min="6409" max="6409" width="14.85546875" style="65" customWidth="1"/>
    <col min="6410" max="6410" width="13.7109375" style="65" customWidth="1"/>
    <col min="6411" max="6411" width="11.7109375" style="65" customWidth="1"/>
    <col min="6412" max="6655" width="9.140625" style="65"/>
    <col min="6656" max="6656" width="19.28515625" style="65" bestFit="1" customWidth="1"/>
    <col min="6657" max="6657" width="29.7109375" style="65" customWidth="1"/>
    <col min="6658" max="6659" width="6.7109375" style="65" customWidth="1"/>
    <col min="6660" max="6660" width="7.42578125" style="65" customWidth="1"/>
    <col min="6661" max="6661" width="7.140625" style="65" customWidth="1"/>
    <col min="6662" max="6662" width="9.140625" style="65"/>
    <col min="6663" max="6663" width="10.28515625" style="65" customWidth="1"/>
    <col min="6664" max="6664" width="10.5703125" style="65" customWidth="1"/>
    <col min="6665" max="6665" width="14.85546875" style="65" customWidth="1"/>
    <col min="6666" max="6666" width="13.7109375" style="65" customWidth="1"/>
    <col min="6667" max="6667" width="11.7109375" style="65" customWidth="1"/>
    <col min="6668" max="6911" width="9.140625" style="65"/>
    <col min="6912" max="6912" width="19.28515625" style="65" bestFit="1" customWidth="1"/>
    <col min="6913" max="6913" width="29.7109375" style="65" customWidth="1"/>
    <col min="6914" max="6915" width="6.7109375" style="65" customWidth="1"/>
    <col min="6916" max="6916" width="7.42578125" style="65" customWidth="1"/>
    <col min="6917" max="6917" width="7.140625" style="65" customWidth="1"/>
    <col min="6918" max="6918" width="9.140625" style="65"/>
    <col min="6919" max="6919" width="10.28515625" style="65" customWidth="1"/>
    <col min="6920" max="6920" width="10.5703125" style="65" customWidth="1"/>
    <col min="6921" max="6921" width="14.85546875" style="65" customWidth="1"/>
    <col min="6922" max="6922" width="13.7109375" style="65" customWidth="1"/>
    <col min="6923" max="6923" width="11.7109375" style="65" customWidth="1"/>
    <col min="6924" max="7167" width="9.140625" style="65"/>
    <col min="7168" max="7168" width="19.28515625" style="65" bestFit="1" customWidth="1"/>
    <col min="7169" max="7169" width="29.7109375" style="65" customWidth="1"/>
    <col min="7170" max="7171" width="6.7109375" style="65" customWidth="1"/>
    <col min="7172" max="7172" width="7.42578125" style="65" customWidth="1"/>
    <col min="7173" max="7173" width="7.140625" style="65" customWidth="1"/>
    <col min="7174" max="7174" width="9.140625" style="65"/>
    <col min="7175" max="7175" width="10.28515625" style="65" customWidth="1"/>
    <col min="7176" max="7176" width="10.5703125" style="65" customWidth="1"/>
    <col min="7177" max="7177" width="14.85546875" style="65" customWidth="1"/>
    <col min="7178" max="7178" width="13.7109375" style="65" customWidth="1"/>
    <col min="7179" max="7179" width="11.7109375" style="65" customWidth="1"/>
    <col min="7180" max="7423" width="9.140625" style="65"/>
    <col min="7424" max="7424" width="19.28515625" style="65" bestFit="1" customWidth="1"/>
    <col min="7425" max="7425" width="29.7109375" style="65" customWidth="1"/>
    <col min="7426" max="7427" width="6.7109375" style="65" customWidth="1"/>
    <col min="7428" max="7428" width="7.42578125" style="65" customWidth="1"/>
    <col min="7429" max="7429" width="7.140625" style="65" customWidth="1"/>
    <col min="7430" max="7430" width="9.140625" style="65"/>
    <col min="7431" max="7431" width="10.28515625" style="65" customWidth="1"/>
    <col min="7432" max="7432" width="10.5703125" style="65" customWidth="1"/>
    <col min="7433" max="7433" width="14.85546875" style="65" customWidth="1"/>
    <col min="7434" max="7434" width="13.7109375" style="65" customWidth="1"/>
    <col min="7435" max="7435" width="11.7109375" style="65" customWidth="1"/>
    <col min="7436" max="7679" width="9.140625" style="65"/>
    <col min="7680" max="7680" width="19.28515625" style="65" bestFit="1" customWidth="1"/>
    <col min="7681" max="7681" width="29.7109375" style="65" customWidth="1"/>
    <col min="7682" max="7683" width="6.7109375" style="65" customWidth="1"/>
    <col min="7684" max="7684" width="7.42578125" style="65" customWidth="1"/>
    <col min="7685" max="7685" width="7.140625" style="65" customWidth="1"/>
    <col min="7686" max="7686" width="9.140625" style="65"/>
    <col min="7687" max="7687" width="10.28515625" style="65" customWidth="1"/>
    <col min="7688" max="7688" width="10.5703125" style="65" customWidth="1"/>
    <col min="7689" max="7689" width="14.85546875" style="65" customWidth="1"/>
    <col min="7690" max="7690" width="13.7109375" style="65" customWidth="1"/>
    <col min="7691" max="7691" width="11.7109375" style="65" customWidth="1"/>
    <col min="7692" max="7935" width="9.140625" style="65"/>
    <col min="7936" max="7936" width="19.28515625" style="65" bestFit="1" customWidth="1"/>
    <col min="7937" max="7937" width="29.7109375" style="65" customWidth="1"/>
    <col min="7938" max="7939" width="6.7109375" style="65" customWidth="1"/>
    <col min="7940" max="7940" width="7.42578125" style="65" customWidth="1"/>
    <col min="7941" max="7941" width="7.140625" style="65" customWidth="1"/>
    <col min="7942" max="7942" width="9.140625" style="65"/>
    <col min="7943" max="7943" width="10.28515625" style="65" customWidth="1"/>
    <col min="7944" max="7944" width="10.5703125" style="65" customWidth="1"/>
    <col min="7945" max="7945" width="14.85546875" style="65" customWidth="1"/>
    <col min="7946" max="7946" width="13.7109375" style="65" customWidth="1"/>
    <col min="7947" max="7947" width="11.7109375" style="65" customWidth="1"/>
    <col min="7948" max="8191" width="9.140625" style="65"/>
    <col min="8192" max="8192" width="19.28515625" style="65" bestFit="1" customWidth="1"/>
    <col min="8193" max="8193" width="29.7109375" style="65" customWidth="1"/>
    <col min="8194" max="8195" width="6.7109375" style="65" customWidth="1"/>
    <col min="8196" max="8196" width="7.42578125" style="65" customWidth="1"/>
    <col min="8197" max="8197" width="7.140625" style="65" customWidth="1"/>
    <col min="8198" max="8198" width="9.140625" style="65"/>
    <col min="8199" max="8199" width="10.28515625" style="65" customWidth="1"/>
    <col min="8200" max="8200" width="10.5703125" style="65" customWidth="1"/>
    <col min="8201" max="8201" width="14.85546875" style="65" customWidth="1"/>
    <col min="8202" max="8202" width="13.7109375" style="65" customWidth="1"/>
    <col min="8203" max="8203" width="11.7109375" style="65" customWidth="1"/>
    <col min="8204" max="8447" width="9.140625" style="65"/>
    <col min="8448" max="8448" width="19.28515625" style="65" bestFit="1" customWidth="1"/>
    <col min="8449" max="8449" width="29.7109375" style="65" customWidth="1"/>
    <col min="8450" max="8451" width="6.7109375" style="65" customWidth="1"/>
    <col min="8452" max="8452" width="7.42578125" style="65" customWidth="1"/>
    <col min="8453" max="8453" width="7.140625" style="65" customWidth="1"/>
    <col min="8454" max="8454" width="9.140625" style="65"/>
    <col min="8455" max="8455" width="10.28515625" style="65" customWidth="1"/>
    <col min="8456" max="8456" width="10.5703125" style="65" customWidth="1"/>
    <col min="8457" max="8457" width="14.85546875" style="65" customWidth="1"/>
    <col min="8458" max="8458" width="13.7109375" style="65" customWidth="1"/>
    <col min="8459" max="8459" width="11.7109375" style="65" customWidth="1"/>
    <col min="8460" max="8703" width="9.140625" style="65"/>
    <col min="8704" max="8704" width="19.28515625" style="65" bestFit="1" customWidth="1"/>
    <col min="8705" max="8705" width="29.7109375" style="65" customWidth="1"/>
    <col min="8706" max="8707" width="6.7109375" style="65" customWidth="1"/>
    <col min="8708" max="8708" width="7.42578125" style="65" customWidth="1"/>
    <col min="8709" max="8709" width="7.140625" style="65" customWidth="1"/>
    <col min="8710" max="8710" width="9.140625" style="65"/>
    <col min="8711" max="8711" width="10.28515625" style="65" customWidth="1"/>
    <col min="8712" max="8712" width="10.5703125" style="65" customWidth="1"/>
    <col min="8713" max="8713" width="14.85546875" style="65" customWidth="1"/>
    <col min="8714" max="8714" width="13.7109375" style="65" customWidth="1"/>
    <col min="8715" max="8715" width="11.7109375" style="65" customWidth="1"/>
    <col min="8716" max="8959" width="9.140625" style="65"/>
    <col min="8960" max="8960" width="19.28515625" style="65" bestFit="1" customWidth="1"/>
    <col min="8961" max="8961" width="29.7109375" style="65" customWidth="1"/>
    <col min="8962" max="8963" width="6.7109375" style="65" customWidth="1"/>
    <col min="8964" max="8964" width="7.42578125" style="65" customWidth="1"/>
    <col min="8965" max="8965" width="7.140625" style="65" customWidth="1"/>
    <col min="8966" max="8966" width="9.140625" style="65"/>
    <col min="8967" max="8967" width="10.28515625" style="65" customWidth="1"/>
    <col min="8968" max="8968" width="10.5703125" style="65" customWidth="1"/>
    <col min="8969" max="8969" width="14.85546875" style="65" customWidth="1"/>
    <col min="8970" max="8970" width="13.7109375" style="65" customWidth="1"/>
    <col min="8971" max="8971" width="11.7109375" style="65" customWidth="1"/>
    <col min="8972" max="9215" width="9.140625" style="65"/>
    <col min="9216" max="9216" width="19.28515625" style="65" bestFit="1" customWidth="1"/>
    <col min="9217" max="9217" width="29.7109375" style="65" customWidth="1"/>
    <col min="9218" max="9219" width="6.7109375" style="65" customWidth="1"/>
    <col min="9220" max="9220" width="7.42578125" style="65" customWidth="1"/>
    <col min="9221" max="9221" width="7.140625" style="65" customWidth="1"/>
    <col min="9222" max="9222" width="9.140625" style="65"/>
    <col min="9223" max="9223" width="10.28515625" style="65" customWidth="1"/>
    <col min="9224" max="9224" width="10.5703125" style="65" customWidth="1"/>
    <col min="9225" max="9225" width="14.85546875" style="65" customWidth="1"/>
    <col min="9226" max="9226" width="13.7109375" style="65" customWidth="1"/>
    <col min="9227" max="9227" width="11.7109375" style="65" customWidth="1"/>
    <col min="9228" max="9471" width="9.140625" style="65"/>
    <col min="9472" max="9472" width="19.28515625" style="65" bestFit="1" customWidth="1"/>
    <col min="9473" max="9473" width="29.7109375" style="65" customWidth="1"/>
    <col min="9474" max="9475" width="6.7109375" style="65" customWidth="1"/>
    <col min="9476" max="9476" width="7.42578125" style="65" customWidth="1"/>
    <col min="9477" max="9477" width="7.140625" style="65" customWidth="1"/>
    <col min="9478" max="9478" width="9.140625" style="65"/>
    <col min="9479" max="9479" width="10.28515625" style="65" customWidth="1"/>
    <col min="9480" max="9480" width="10.5703125" style="65" customWidth="1"/>
    <col min="9481" max="9481" width="14.85546875" style="65" customWidth="1"/>
    <col min="9482" max="9482" width="13.7109375" style="65" customWidth="1"/>
    <col min="9483" max="9483" width="11.7109375" style="65" customWidth="1"/>
    <col min="9484" max="9727" width="9.140625" style="65"/>
    <col min="9728" max="9728" width="19.28515625" style="65" bestFit="1" customWidth="1"/>
    <col min="9729" max="9729" width="29.7109375" style="65" customWidth="1"/>
    <col min="9730" max="9731" width="6.7109375" style="65" customWidth="1"/>
    <col min="9732" max="9732" width="7.42578125" style="65" customWidth="1"/>
    <col min="9733" max="9733" width="7.140625" style="65" customWidth="1"/>
    <col min="9734" max="9734" width="9.140625" style="65"/>
    <col min="9735" max="9735" width="10.28515625" style="65" customWidth="1"/>
    <col min="9736" max="9736" width="10.5703125" style="65" customWidth="1"/>
    <col min="9737" max="9737" width="14.85546875" style="65" customWidth="1"/>
    <col min="9738" max="9738" width="13.7109375" style="65" customWidth="1"/>
    <col min="9739" max="9739" width="11.7109375" style="65" customWidth="1"/>
    <col min="9740" max="9983" width="9.140625" style="65"/>
    <col min="9984" max="9984" width="19.28515625" style="65" bestFit="1" customWidth="1"/>
    <col min="9985" max="9985" width="29.7109375" style="65" customWidth="1"/>
    <col min="9986" max="9987" width="6.7109375" style="65" customWidth="1"/>
    <col min="9988" max="9988" width="7.42578125" style="65" customWidth="1"/>
    <col min="9989" max="9989" width="7.140625" style="65" customWidth="1"/>
    <col min="9990" max="9990" width="9.140625" style="65"/>
    <col min="9991" max="9991" width="10.28515625" style="65" customWidth="1"/>
    <col min="9992" max="9992" width="10.5703125" style="65" customWidth="1"/>
    <col min="9993" max="9993" width="14.85546875" style="65" customWidth="1"/>
    <col min="9994" max="9994" width="13.7109375" style="65" customWidth="1"/>
    <col min="9995" max="9995" width="11.7109375" style="65" customWidth="1"/>
    <col min="9996" max="10239" width="9.140625" style="65"/>
    <col min="10240" max="10240" width="19.28515625" style="65" bestFit="1" customWidth="1"/>
    <col min="10241" max="10241" width="29.7109375" style="65" customWidth="1"/>
    <col min="10242" max="10243" width="6.7109375" style="65" customWidth="1"/>
    <col min="10244" max="10244" width="7.42578125" style="65" customWidth="1"/>
    <col min="10245" max="10245" width="7.140625" style="65" customWidth="1"/>
    <col min="10246" max="10246" width="9.140625" style="65"/>
    <col min="10247" max="10247" width="10.28515625" style="65" customWidth="1"/>
    <col min="10248" max="10248" width="10.5703125" style="65" customWidth="1"/>
    <col min="10249" max="10249" width="14.85546875" style="65" customWidth="1"/>
    <col min="10250" max="10250" width="13.7109375" style="65" customWidth="1"/>
    <col min="10251" max="10251" width="11.7109375" style="65" customWidth="1"/>
    <col min="10252" max="10495" width="9.140625" style="65"/>
    <col min="10496" max="10496" width="19.28515625" style="65" bestFit="1" customWidth="1"/>
    <col min="10497" max="10497" width="29.7109375" style="65" customWidth="1"/>
    <col min="10498" max="10499" width="6.7109375" style="65" customWidth="1"/>
    <col min="10500" max="10500" width="7.42578125" style="65" customWidth="1"/>
    <col min="10501" max="10501" width="7.140625" style="65" customWidth="1"/>
    <col min="10502" max="10502" width="9.140625" style="65"/>
    <col min="10503" max="10503" width="10.28515625" style="65" customWidth="1"/>
    <col min="10504" max="10504" width="10.5703125" style="65" customWidth="1"/>
    <col min="10505" max="10505" width="14.85546875" style="65" customWidth="1"/>
    <col min="10506" max="10506" width="13.7109375" style="65" customWidth="1"/>
    <col min="10507" max="10507" width="11.7109375" style="65" customWidth="1"/>
    <col min="10508" max="10751" width="9.140625" style="65"/>
    <col min="10752" max="10752" width="19.28515625" style="65" bestFit="1" customWidth="1"/>
    <col min="10753" max="10753" width="29.7109375" style="65" customWidth="1"/>
    <col min="10754" max="10755" width="6.7109375" style="65" customWidth="1"/>
    <col min="10756" max="10756" width="7.42578125" style="65" customWidth="1"/>
    <col min="10757" max="10757" width="7.140625" style="65" customWidth="1"/>
    <col min="10758" max="10758" width="9.140625" style="65"/>
    <col min="10759" max="10759" width="10.28515625" style="65" customWidth="1"/>
    <col min="10760" max="10760" width="10.5703125" style="65" customWidth="1"/>
    <col min="10761" max="10761" width="14.85546875" style="65" customWidth="1"/>
    <col min="10762" max="10762" width="13.7109375" style="65" customWidth="1"/>
    <col min="10763" max="10763" width="11.7109375" style="65" customWidth="1"/>
    <col min="10764" max="11007" width="9.140625" style="65"/>
    <col min="11008" max="11008" width="19.28515625" style="65" bestFit="1" customWidth="1"/>
    <col min="11009" max="11009" width="29.7109375" style="65" customWidth="1"/>
    <col min="11010" max="11011" width="6.7109375" style="65" customWidth="1"/>
    <col min="11012" max="11012" width="7.42578125" style="65" customWidth="1"/>
    <col min="11013" max="11013" width="7.140625" style="65" customWidth="1"/>
    <col min="11014" max="11014" width="9.140625" style="65"/>
    <col min="11015" max="11015" width="10.28515625" style="65" customWidth="1"/>
    <col min="11016" max="11016" width="10.5703125" style="65" customWidth="1"/>
    <col min="11017" max="11017" width="14.85546875" style="65" customWidth="1"/>
    <col min="11018" max="11018" width="13.7109375" style="65" customWidth="1"/>
    <col min="11019" max="11019" width="11.7109375" style="65" customWidth="1"/>
    <col min="11020" max="11263" width="9.140625" style="65"/>
    <col min="11264" max="11264" width="19.28515625" style="65" bestFit="1" customWidth="1"/>
    <col min="11265" max="11265" width="29.7109375" style="65" customWidth="1"/>
    <col min="11266" max="11267" width="6.7109375" style="65" customWidth="1"/>
    <col min="11268" max="11268" width="7.42578125" style="65" customWidth="1"/>
    <col min="11269" max="11269" width="7.140625" style="65" customWidth="1"/>
    <col min="11270" max="11270" width="9.140625" style="65"/>
    <col min="11271" max="11271" width="10.28515625" style="65" customWidth="1"/>
    <col min="11272" max="11272" width="10.5703125" style="65" customWidth="1"/>
    <col min="11273" max="11273" width="14.85546875" style="65" customWidth="1"/>
    <col min="11274" max="11274" width="13.7109375" style="65" customWidth="1"/>
    <col min="11275" max="11275" width="11.7109375" style="65" customWidth="1"/>
    <col min="11276" max="11519" width="9.140625" style="65"/>
    <col min="11520" max="11520" width="19.28515625" style="65" bestFit="1" customWidth="1"/>
    <col min="11521" max="11521" width="29.7109375" style="65" customWidth="1"/>
    <col min="11522" max="11523" width="6.7109375" style="65" customWidth="1"/>
    <col min="11524" max="11524" width="7.42578125" style="65" customWidth="1"/>
    <col min="11525" max="11525" width="7.140625" style="65" customWidth="1"/>
    <col min="11526" max="11526" width="9.140625" style="65"/>
    <col min="11527" max="11527" width="10.28515625" style="65" customWidth="1"/>
    <col min="11528" max="11528" width="10.5703125" style="65" customWidth="1"/>
    <col min="11529" max="11529" width="14.85546875" style="65" customWidth="1"/>
    <col min="11530" max="11530" width="13.7109375" style="65" customWidth="1"/>
    <col min="11531" max="11531" width="11.7109375" style="65" customWidth="1"/>
    <col min="11532" max="11775" width="9.140625" style="65"/>
    <col min="11776" max="11776" width="19.28515625" style="65" bestFit="1" customWidth="1"/>
    <col min="11777" max="11777" width="29.7109375" style="65" customWidth="1"/>
    <col min="11778" max="11779" width="6.7109375" style="65" customWidth="1"/>
    <col min="11780" max="11780" width="7.42578125" style="65" customWidth="1"/>
    <col min="11781" max="11781" width="7.140625" style="65" customWidth="1"/>
    <col min="11782" max="11782" width="9.140625" style="65"/>
    <col min="11783" max="11783" width="10.28515625" style="65" customWidth="1"/>
    <col min="11784" max="11784" width="10.5703125" style="65" customWidth="1"/>
    <col min="11785" max="11785" width="14.85546875" style="65" customWidth="1"/>
    <col min="11786" max="11786" width="13.7109375" style="65" customWidth="1"/>
    <col min="11787" max="11787" width="11.7109375" style="65" customWidth="1"/>
    <col min="11788" max="12031" width="9.140625" style="65"/>
    <col min="12032" max="12032" width="19.28515625" style="65" bestFit="1" customWidth="1"/>
    <col min="12033" max="12033" width="29.7109375" style="65" customWidth="1"/>
    <col min="12034" max="12035" width="6.7109375" style="65" customWidth="1"/>
    <col min="12036" max="12036" width="7.42578125" style="65" customWidth="1"/>
    <col min="12037" max="12037" width="7.140625" style="65" customWidth="1"/>
    <col min="12038" max="12038" width="9.140625" style="65"/>
    <col min="12039" max="12039" width="10.28515625" style="65" customWidth="1"/>
    <col min="12040" max="12040" width="10.5703125" style="65" customWidth="1"/>
    <col min="12041" max="12041" width="14.85546875" style="65" customWidth="1"/>
    <col min="12042" max="12042" width="13.7109375" style="65" customWidth="1"/>
    <col min="12043" max="12043" width="11.7109375" style="65" customWidth="1"/>
    <col min="12044" max="12287" width="9.140625" style="65"/>
    <col min="12288" max="12288" width="19.28515625" style="65" bestFit="1" customWidth="1"/>
    <col min="12289" max="12289" width="29.7109375" style="65" customWidth="1"/>
    <col min="12290" max="12291" width="6.7109375" style="65" customWidth="1"/>
    <col min="12292" max="12292" width="7.42578125" style="65" customWidth="1"/>
    <col min="12293" max="12293" width="7.140625" style="65" customWidth="1"/>
    <col min="12294" max="12294" width="9.140625" style="65"/>
    <col min="12295" max="12295" width="10.28515625" style="65" customWidth="1"/>
    <col min="12296" max="12296" width="10.5703125" style="65" customWidth="1"/>
    <col min="12297" max="12297" width="14.85546875" style="65" customWidth="1"/>
    <col min="12298" max="12298" width="13.7109375" style="65" customWidth="1"/>
    <col min="12299" max="12299" width="11.7109375" style="65" customWidth="1"/>
    <col min="12300" max="12543" width="9.140625" style="65"/>
    <col min="12544" max="12544" width="19.28515625" style="65" bestFit="1" customWidth="1"/>
    <col min="12545" max="12545" width="29.7109375" style="65" customWidth="1"/>
    <col min="12546" max="12547" width="6.7109375" style="65" customWidth="1"/>
    <col min="12548" max="12548" width="7.42578125" style="65" customWidth="1"/>
    <col min="12549" max="12549" width="7.140625" style="65" customWidth="1"/>
    <col min="12550" max="12550" width="9.140625" style="65"/>
    <col min="12551" max="12551" width="10.28515625" style="65" customWidth="1"/>
    <col min="12552" max="12552" width="10.5703125" style="65" customWidth="1"/>
    <col min="12553" max="12553" width="14.85546875" style="65" customWidth="1"/>
    <col min="12554" max="12554" width="13.7109375" style="65" customWidth="1"/>
    <col min="12555" max="12555" width="11.7109375" style="65" customWidth="1"/>
    <col min="12556" max="12799" width="9.140625" style="65"/>
    <col min="12800" max="12800" width="19.28515625" style="65" bestFit="1" customWidth="1"/>
    <col min="12801" max="12801" width="29.7109375" style="65" customWidth="1"/>
    <col min="12802" max="12803" width="6.7109375" style="65" customWidth="1"/>
    <col min="12804" max="12804" width="7.42578125" style="65" customWidth="1"/>
    <col min="12805" max="12805" width="7.140625" style="65" customWidth="1"/>
    <col min="12806" max="12806" width="9.140625" style="65"/>
    <col min="12807" max="12807" width="10.28515625" style="65" customWidth="1"/>
    <col min="12808" max="12808" width="10.5703125" style="65" customWidth="1"/>
    <col min="12809" max="12809" width="14.85546875" style="65" customWidth="1"/>
    <col min="12810" max="12810" width="13.7109375" style="65" customWidth="1"/>
    <col min="12811" max="12811" width="11.7109375" style="65" customWidth="1"/>
    <col min="12812" max="13055" width="9.140625" style="65"/>
    <col min="13056" max="13056" width="19.28515625" style="65" bestFit="1" customWidth="1"/>
    <col min="13057" max="13057" width="29.7109375" style="65" customWidth="1"/>
    <col min="13058" max="13059" width="6.7109375" style="65" customWidth="1"/>
    <col min="13060" max="13060" width="7.42578125" style="65" customWidth="1"/>
    <col min="13061" max="13061" width="7.140625" style="65" customWidth="1"/>
    <col min="13062" max="13062" width="9.140625" style="65"/>
    <col min="13063" max="13063" width="10.28515625" style="65" customWidth="1"/>
    <col min="13064" max="13064" width="10.5703125" style="65" customWidth="1"/>
    <col min="13065" max="13065" width="14.85546875" style="65" customWidth="1"/>
    <col min="13066" max="13066" width="13.7109375" style="65" customWidth="1"/>
    <col min="13067" max="13067" width="11.7109375" style="65" customWidth="1"/>
    <col min="13068" max="13311" width="9.140625" style="65"/>
    <col min="13312" max="13312" width="19.28515625" style="65" bestFit="1" customWidth="1"/>
    <col min="13313" max="13313" width="29.7109375" style="65" customWidth="1"/>
    <col min="13314" max="13315" width="6.7109375" style="65" customWidth="1"/>
    <col min="13316" max="13316" width="7.42578125" style="65" customWidth="1"/>
    <col min="13317" max="13317" width="7.140625" style="65" customWidth="1"/>
    <col min="13318" max="13318" width="9.140625" style="65"/>
    <col min="13319" max="13319" width="10.28515625" style="65" customWidth="1"/>
    <col min="13320" max="13320" width="10.5703125" style="65" customWidth="1"/>
    <col min="13321" max="13321" width="14.85546875" style="65" customWidth="1"/>
    <col min="13322" max="13322" width="13.7109375" style="65" customWidth="1"/>
    <col min="13323" max="13323" width="11.7109375" style="65" customWidth="1"/>
    <col min="13324" max="13567" width="9.140625" style="65"/>
    <col min="13568" max="13568" width="19.28515625" style="65" bestFit="1" customWidth="1"/>
    <col min="13569" max="13569" width="29.7109375" style="65" customWidth="1"/>
    <col min="13570" max="13571" width="6.7109375" style="65" customWidth="1"/>
    <col min="13572" max="13572" width="7.42578125" style="65" customWidth="1"/>
    <col min="13573" max="13573" width="7.140625" style="65" customWidth="1"/>
    <col min="13574" max="13574" width="9.140625" style="65"/>
    <col min="13575" max="13575" width="10.28515625" style="65" customWidth="1"/>
    <col min="13576" max="13576" width="10.5703125" style="65" customWidth="1"/>
    <col min="13577" max="13577" width="14.85546875" style="65" customWidth="1"/>
    <col min="13578" max="13578" width="13.7109375" style="65" customWidth="1"/>
    <col min="13579" max="13579" width="11.7109375" style="65" customWidth="1"/>
    <col min="13580" max="13823" width="9.140625" style="65"/>
    <col min="13824" max="13824" width="19.28515625" style="65" bestFit="1" customWidth="1"/>
    <col min="13825" max="13825" width="29.7109375" style="65" customWidth="1"/>
    <col min="13826" max="13827" width="6.7109375" style="65" customWidth="1"/>
    <col min="13828" max="13828" width="7.42578125" style="65" customWidth="1"/>
    <col min="13829" max="13829" width="7.140625" style="65" customWidth="1"/>
    <col min="13830" max="13830" width="9.140625" style="65"/>
    <col min="13831" max="13831" width="10.28515625" style="65" customWidth="1"/>
    <col min="13832" max="13832" width="10.5703125" style="65" customWidth="1"/>
    <col min="13833" max="13833" width="14.85546875" style="65" customWidth="1"/>
    <col min="13834" max="13834" width="13.7109375" style="65" customWidth="1"/>
    <col min="13835" max="13835" width="11.7109375" style="65" customWidth="1"/>
    <col min="13836" max="14079" width="9.140625" style="65"/>
    <col min="14080" max="14080" width="19.28515625" style="65" bestFit="1" customWidth="1"/>
    <col min="14081" max="14081" width="29.7109375" style="65" customWidth="1"/>
    <col min="14082" max="14083" width="6.7109375" style="65" customWidth="1"/>
    <col min="14084" max="14084" width="7.42578125" style="65" customWidth="1"/>
    <col min="14085" max="14085" width="7.140625" style="65" customWidth="1"/>
    <col min="14086" max="14086" width="9.140625" style="65"/>
    <col min="14087" max="14087" width="10.28515625" style="65" customWidth="1"/>
    <col min="14088" max="14088" width="10.5703125" style="65" customWidth="1"/>
    <col min="14089" max="14089" width="14.85546875" style="65" customWidth="1"/>
    <col min="14090" max="14090" width="13.7109375" style="65" customWidth="1"/>
    <col min="14091" max="14091" width="11.7109375" style="65" customWidth="1"/>
    <col min="14092" max="14335" width="9.140625" style="65"/>
    <col min="14336" max="14336" width="19.28515625" style="65" bestFit="1" customWidth="1"/>
    <col min="14337" max="14337" width="29.7109375" style="65" customWidth="1"/>
    <col min="14338" max="14339" width="6.7109375" style="65" customWidth="1"/>
    <col min="14340" max="14340" width="7.42578125" style="65" customWidth="1"/>
    <col min="14341" max="14341" width="7.140625" style="65" customWidth="1"/>
    <col min="14342" max="14342" width="9.140625" style="65"/>
    <col min="14343" max="14343" width="10.28515625" style="65" customWidth="1"/>
    <col min="14344" max="14344" width="10.5703125" style="65" customWidth="1"/>
    <col min="14345" max="14345" width="14.85546875" style="65" customWidth="1"/>
    <col min="14346" max="14346" width="13.7109375" style="65" customWidth="1"/>
    <col min="14347" max="14347" width="11.7109375" style="65" customWidth="1"/>
    <col min="14348" max="14591" width="9.140625" style="65"/>
    <col min="14592" max="14592" width="19.28515625" style="65" bestFit="1" customWidth="1"/>
    <col min="14593" max="14593" width="29.7109375" style="65" customWidth="1"/>
    <col min="14594" max="14595" width="6.7109375" style="65" customWidth="1"/>
    <col min="14596" max="14596" width="7.42578125" style="65" customWidth="1"/>
    <col min="14597" max="14597" width="7.140625" style="65" customWidth="1"/>
    <col min="14598" max="14598" width="9.140625" style="65"/>
    <col min="14599" max="14599" width="10.28515625" style="65" customWidth="1"/>
    <col min="14600" max="14600" width="10.5703125" style="65" customWidth="1"/>
    <col min="14601" max="14601" width="14.85546875" style="65" customWidth="1"/>
    <col min="14602" max="14602" width="13.7109375" style="65" customWidth="1"/>
    <col min="14603" max="14603" width="11.7109375" style="65" customWidth="1"/>
    <col min="14604" max="14847" width="9.140625" style="65"/>
    <col min="14848" max="14848" width="19.28515625" style="65" bestFit="1" customWidth="1"/>
    <col min="14849" max="14849" width="29.7109375" style="65" customWidth="1"/>
    <col min="14850" max="14851" width="6.7109375" style="65" customWidth="1"/>
    <col min="14852" max="14852" width="7.42578125" style="65" customWidth="1"/>
    <col min="14853" max="14853" width="7.140625" style="65" customWidth="1"/>
    <col min="14854" max="14854" width="9.140625" style="65"/>
    <col min="14855" max="14855" width="10.28515625" style="65" customWidth="1"/>
    <col min="14856" max="14856" width="10.5703125" style="65" customWidth="1"/>
    <col min="14857" max="14857" width="14.85546875" style="65" customWidth="1"/>
    <col min="14858" max="14858" width="13.7109375" style="65" customWidth="1"/>
    <col min="14859" max="14859" width="11.7109375" style="65" customWidth="1"/>
    <col min="14860" max="15103" width="9.140625" style="65"/>
    <col min="15104" max="15104" width="19.28515625" style="65" bestFit="1" customWidth="1"/>
    <col min="15105" max="15105" width="29.7109375" style="65" customWidth="1"/>
    <col min="15106" max="15107" width="6.7109375" style="65" customWidth="1"/>
    <col min="15108" max="15108" width="7.42578125" style="65" customWidth="1"/>
    <col min="15109" max="15109" width="7.140625" style="65" customWidth="1"/>
    <col min="15110" max="15110" width="9.140625" style="65"/>
    <col min="15111" max="15111" width="10.28515625" style="65" customWidth="1"/>
    <col min="15112" max="15112" width="10.5703125" style="65" customWidth="1"/>
    <col min="15113" max="15113" width="14.85546875" style="65" customWidth="1"/>
    <col min="15114" max="15114" width="13.7109375" style="65" customWidth="1"/>
    <col min="15115" max="15115" width="11.7109375" style="65" customWidth="1"/>
    <col min="15116" max="15359" width="9.140625" style="65"/>
    <col min="15360" max="15360" width="19.28515625" style="65" bestFit="1" customWidth="1"/>
    <col min="15361" max="15361" width="29.7109375" style="65" customWidth="1"/>
    <col min="15362" max="15363" width="6.7109375" style="65" customWidth="1"/>
    <col min="15364" max="15364" width="7.42578125" style="65" customWidth="1"/>
    <col min="15365" max="15365" width="7.140625" style="65" customWidth="1"/>
    <col min="15366" max="15366" width="9.140625" style="65"/>
    <col min="15367" max="15367" width="10.28515625" style="65" customWidth="1"/>
    <col min="15368" max="15368" width="10.5703125" style="65" customWidth="1"/>
    <col min="15369" max="15369" width="14.85546875" style="65" customWidth="1"/>
    <col min="15370" max="15370" width="13.7109375" style="65" customWidth="1"/>
    <col min="15371" max="15371" width="11.7109375" style="65" customWidth="1"/>
    <col min="15372" max="15615" width="9.140625" style="65"/>
    <col min="15616" max="15616" width="19.28515625" style="65" bestFit="1" customWidth="1"/>
    <col min="15617" max="15617" width="29.7109375" style="65" customWidth="1"/>
    <col min="15618" max="15619" width="6.7109375" style="65" customWidth="1"/>
    <col min="15620" max="15620" width="7.42578125" style="65" customWidth="1"/>
    <col min="15621" max="15621" width="7.140625" style="65" customWidth="1"/>
    <col min="15622" max="15622" width="9.140625" style="65"/>
    <col min="15623" max="15623" width="10.28515625" style="65" customWidth="1"/>
    <col min="15624" max="15624" width="10.5703125" style="65" customWidth="1"/>
    <col min="15625" max="15625" width="14.85546875" style="65" customWidth="1"/>
    <col min="15626" max="15626" width="13.7109375" style="65" customWidth="1"/>
    <col min="15627" max="15627" width="11.7109375" style="65" customWidth="1"/>
    <col min="15628" max="15871" width="9.140625" style="65"/>
    <col min="15872" max="15872" width="19.28515625" style="65" bestFit="1" customWidth="1"/>
    <col min="15873" max="15873" width="29.7109375" style="65" customWidth="1"/>
    <col min="15874" max="15875" width="6.7109375" style="65" customWidth="1"/>
    <col min="15876" max="15876" width="7.42578125" style="65" customWidth="1"/>
    <col min="15877" max="15877" width="7.140625" style="65" customWidth="1"/>
    <col min="15878" max="15878" width="9.140625" style="65"/>
    <col min="15879" max="15879" width="10.28515625" style="65" customWidth="1"/>
    <col min="15880" max="15880" width="10.5703125" style="65" customWidth="1"/>
    <col min="15881" max="15881" width="14.85546875" style="65" customWidth="1"/>
    <col min="15882" max="15882" width="13.7109375" style="65" customWidth="1"/>
    <col min="15883" max="15883" width="11.7109375" style="65" customWidth="1"/>
    <col min="15884" max="16127" width="9.140625" style="65"/>
    <col min="16128" max="16128" width="19.28515625" style="65" bestFit="1" customWidth="1"/>
    <col min="16129" max="16129" width="29.7109375" style="65" customWidth="1"/>
    <col min="16130" max="16131" width="6.7109375" style="65" customWidth="1"/>
    <col min="16132" max="16132" width="7.42578125" style="65" customWidth="1"/>
    <col min="16133" max="16133" width="7.140625" style="65" customWidth="1"/>
    <col min="16134" max="16134" width="9.140625" style="65"/>
    <col min="16135" max="16135" width="10.28515625" style="65" customWidth="1"/>
    <col min="16136" max="16136" width="10.5703125" style="65" customWidth="1"/>
    <col min="16137" max="16137" width="14.85546875" style="65" customWidth="1"/>
    <col min="16138" max="16138" width="13.7109375" style="65" customWidth="1"/>
    <col min="16139" max="16139" width="11.7109375" style="65" customWidth="1"/>
    <col min="16140" max="16384" width="9.140625" style="65"/>
  </cols>
  <sheetData>
    <row r="2" spans="1:22" ht="18.75" x14ac:dyDescent="0.25">
      <c r="A2" s="84" t="s">
        <v>1116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customHeight="1" thickBot="1" x14ac:dyDescent="0.3">
      <c r="A3" s="85" t="str">
        <f>Dengue!A3</f>
        <v>Sinan 30/06/2020</v>
      </c>
      <c r="B3" s="85"/>
      <c r="C3" s="85"/>
      <c r="D3" s="1"/>
      <c r="E3" s="1"/>
      <c r="N3" s="1"/>
    </row>
    <row r="4" spans="1:22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21</v>
      </c>
      <c r="G4" s="49">
        <v>22</v>
      </c>
      <c r="H4" s="49">
        <v>23</v>
      </c>
      <c r="I4" s="49">
        <v>24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2" ht="16.5" thickTop="1" x14ac:dyDescent="0.25">
      <c r="A5" s="8">
        <v>1</v>
      </c>
      <c r="B5" s="65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12">
        <f t="shared" ref="J5:J68" si="0">F5+G5+H5+I5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67">
        <f>COUNTIF(N$5:N$857,"Muito Alta")</f>
        <v>0</v>
      </c>
      <c r="Q5" s="69">
        <f>P5/P$10*100</f>
        <v>0</v>
      </c>
      <c r="R5" s="16"/>
      <c r="S5" s="56"/>
      <c r="V5" s="16"/>
    </row>
    <row r="6" spans="1:22" ht="15.75" x14ac:dyDescent="0.25">
      <c r="A6" s="8">
        <v>2</v>
      </c>
      <c r="B6" s="65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0</v>
      </c>
      <c r="H6" s="6">
        <v>0</v>
      </c>
      <c r="I6" s="6">
        <v>0</v>
      </c>
      <c r="J6" s="12">
        <f t="shared" si="0"/>
        <v>0</v>
      </c>
      <c r="K6" s="10">
        <v>23223</v>
      </c>
      <c r="L6" s="57" t="s">
        <v>1109</v>
      </c>
      <c r="M6" s="7">
        <f t="shared" si="1"/>
        <v>0</v>
      </c>
      <c r="N6" s="6" t="str">
        <f t="shared" si="2"/>
        <v>Silencioso</v>
      </c>
      <c r="O6" s="5" t="s">
        <v>10</v>
      </c>
      <c r="P6" s="67">
        <f>COUNTIF(N$5:N$857,"Alta")</f>
        <v>0</v>
      </c>
      <c r="Q6" s="69">
        <f>P6/P$10*100</f>
        <v>0</v>
      </c>
      <c r="R6" s="16"/>
      <c r="S6" s="56"/>
      <c r="V6" s="16"/>
    </row>
    <row r="7" spans="1:22" ht="15.75" x14ac:dyDescent="0.25">
      <c r="A7" s="8">
        <v>3</v>
      </c>
      <c r="B7" s="65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12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67">
        <f>COUNTIF(N$5:N$857,"Média")</f>
        <v>1</v>
      </c>
      <c r="Q7" s="69">
        <f>P7/P$10*100</f>
        <v>0.11723329425556857</v>
      </c>
      <c r="R7" s="16"/>
      <c r="S7" s="56"/>
      <c r="V7" s="16"/>
    </row>
    <row r="8" spans="1:22" ht="15.75" x14ac:dyDescent="0.25">
      <c r="A8" s="8">
        <v>4</v>
      </c>
      <c r="B8" s="65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0</v>
      </c>
      <c r="H8" s="6">
        <v>0</v>
      </c>
      <c r="I8" s="6">
        <v>0</v>
      </c>
      <c r="J8" s="12">
        <f t="shared" si="0"/>
        <v>0</v>
      </c>
      <c r="K8" s="10">
        <v>3994</v>
      </c>
      <c r="L8" s="57" t="s">
        <v>1109</v>
      </c>
      <c r="M8" s="7">
        <f t="shared" si="1"/>
        <v>0</v>
      </c>
      <c r="N8" s="6" t="str">
        <f t="shared" si="2"/>
        <v>Silencioso</v>
      </c>
      <c r="O8" s="5" t="s">
        <v>16</v>
      </c>
      <c r="P8" s="67">
        <f>COUNTIF(N$5:N$858,"Baixa")</f>
        <v>32</v>
      </c>
      <c r="Q8" s="69">
        <f>P8/P$10*100</f>
        <v>3.7514654161781942</v>
      </c>
      <c r="R8" s="16"/>
      <c r="S8" s="56"/>
      <c r="V8" s="16"/>
    </row>
    <row r="9" spans="1:22" ht="16.5" thickBot="1" x14ac:dyDescent="0.3">
      <c r="A9" s="8">
        <v>5</v>
      </c>
      <c r="B9" s="65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1</v>
      </c>
      <c r="G9" s="6">
        <v>0</v>
      </c>
      <c r="H9" s="6">
        <v>0</v>
      </c>
      <c r="I9" s="6">
        <v>0</v>
      </c>
      <c r="J9" s="12">
        <f t="shared" si="0"/>
        <v>1</v>
      </c>
      <c r="K9" s="10">
        <v>9575</v>
      </c>
      <c r="L9" s="57" t="s">
        <v>1109</v>
      </c>
      <c r="M9" s="7">
        <f t="shared" si="1"/>
        <v>10.443864229765014</v>
      </c>
      <c r="N9" s="6" t="str">
        <f t="shared" si="2"/>
        <v>Baixa</v>
      </c>
      <c r="O9" s="5" t="s">
        <v>19</v>
      </c>
      <c r="P9" s="67">
        <f>COUNTIF(N$5:N$857,"Silencioso")</f>
        <v>820</v>
      </c>
      <c r="Q9" s="69">
        <f>P9/P$10*100</f>
        <v>96.131301289566238</v>
      </c>
      <c r="R9" s="16"/>
      <c r="S9" s="56"/>
      <c r="V9" s="16"/>
    </row>
    <row r="10" spans="1:22" ht="17.25" thickTop="1" thickBot="1" x14ac:dyDescent="0.3">
      <c r="A10" s="8">
        <v>6</v>
      </c>
      <c r="B10" s="65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12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V10" s="16"/>
    </row>
    <row r="11" spans="1:22" ht="16.5" thickTop="1" x14ac:dyDescent="0.25">
      <c r="A11" s="8">
        <v>7</v>
      </c>
      <c r="B11" s="65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12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V11" s="16"/>
    </row>
    <row r="12" spans="1:22" ht="15.75" x14ac:dyDescent="0.25">
      <c r="A12" s="8">
        <v>8</v>
      </c>
      <c r="B12" s="65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12">
        <f t="shared" si="0"/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V12" s="16"/>
    </row>
    <row r="13" spans="1:22" ht="15.75" x14ac:dyDescent="0.25">
      <c r="A13" s="8">
        <v>9</v>
      </c>
      <c r="B13" s="65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0</v>
      </c>
      <c r="G13" s="6">
        <v>0</v>
      </c>
      <c r="H13" s="6">
        <v>0</v>
      </c>
      <c r="I13" s="6">
        <v>0</v>
      </c>
      <c r="J13" s="12">
        <f t="shared" si="0"/>
        <v>0</v>
      </c>
      <c r="K13" s="10">
        <v>19166</v>
      </c>
      <c r="L13" s="57" t="s">
        <v>1109</v>
      </c>
      <c r="M13" s="7">
        <f t="shared" si="1"/>
        <v>0</v>
      </c>
      <c r="N13" s="6" t="str">
        <f t="shared" si="2"/>
        <v>Silencioso</v>
      </c>
      <c r="O13" s="9"/>
      <c r="P13" s="9"/>
      <c r="Q13" s="9" t="s">
        <v>0</v>
      </c>
      <c r="R13" s="16"/>
      <c r="S13" s="56"/>
      <c r="V13" s="16"/>
    </row>
    <row r="14" spans="1:22" ht="15.75" x14ac:dyDescent="0.25">
      <c r="A14" s="8">
        <v>10</v>
      </c>
      <c r="B14" s="65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12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R14" s="16"/>
      <c r="S14" s="56"/>
      <c r="V14" s="16"/>
    </row>
    <row r="15" spans="1:22" ht="15.75" x14ac:dyDescent="0.25">
      <c r="A15" s="8">
        <v>11</v>
      </c>
      <c r="B15" s="65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0</v>
      </c>
      <c r="G15" s="6">
        <v>0</v>
      </c>
      <c r="H15" s="6">
        <v>0</v>
      </c>
      <c r="I15" s="6">
        <v>0</v>
      </c>
      <c r="J15" s="12">
        <f t="shared" si="0"/>
        <v>0</v>
      </c>
      <c r="K15" s="10">
        <v>25193</v>
      </c>
      <c r="L15" s="57" t="s">
        <v>1110</v>
      </c>
      <c r="M15" s="7">
        <f t="shared" si="1"/>
        <v>0</v>
      </c>
      <c r="N15" s="6" t="str">
        <f t="shared" si="2"/>
        <v>Silencioso</v>
      </c>
      <c r="O15" s="65" t="s">
        <v>0</v>
      </c>
      <c r="R15" s="16"/>
      <c r="S15" s="56"/>
      <c r="V15" s="16"/>
    </row>
    <row r="16" spans="1:22" ht="15.75" x14ac:dyDescent="0.25">
      <c r="A16" s="8">
        <v>12</v>
      </c>
      <c r="B16" s="65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12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R16" s="16"/>
      <c r="S16" s="56"/>
      <c r="V16" s="16"/>
    </row>
    <row r="17" spans="1:22" ht="15.75" x14ac:dyDescent="0.25">
      <c r="A17" s="8">
        <v>13</v>
      </c>
      <c r="B17" s="65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12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Q17" s="65" t="s">
        <v>0</v>
      </c>
      <c r="R17" s="16"/>
      <c r="S17" s="56"/>
      <c r="V17" s="16"/>
    </row>
    <row r="18" spans="1:22" ht="15.75" x14ac:dyDescent="0.25">
      <c r="A18" s="8">
        <v>14</v>
      </c>
      <c r="B18" s="65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12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Q18" s="65" t="s">
        <v>0</v>
      </c>
      <c r="R18" s="16"/>
      <c r="S18" s="56"/>
      <c r="V18" s="16"/>
    </row>
    <row r="19" spans="1:22" ht="15.75" x14ac:dyDescent="0.25">
      <c r="A19" s="8">
        <v>15</v>
      </c>
      <c r="B19" s="65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12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R19" s="16"/>
      <c r="S19" s="56"/>
      <c r="V19" s="16"/>
    </row>
    <row r="20" spans="1:22" ht="15.75" x14ac:dyDescent="0.25">
      <c r="A20" s="8">
        <v>16</v>
      </c>
      <c r="B20" s="65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0</v>
      </c>
      <c r="G20" s="6">
        <v>0</v>
      </c>
      <c r="H20" s="6">
        <v>0</v>
      </c>
      <c r="I20" s="6">
        <v>0</v>
      </c>
      <c r="J20" s="12">
        <f t="shared" si="0"/>
        <v>0</v>
      </c>
      <c r="K20" s="10">
        <v>79481</v>
      </c>
      <c r="L20" s="57" t="s">
        <v>1111</v>
      </c>
      <c r="M20" s="7">
        <f t="shared" si="1"/>
        <v>0</v>
      </c>
      <c r="N20" s="6" t="str">
        <f t="shared" si="2"/>
        <v>Silencioso</v>
      </c>
      <c r="R20" s="16"/>
      <c r="S20" s="56"/>
      <c r="V20" s="16"/>
    </row>
    <row r="21" spans="1:22" ht="15.75" x14ac:dyDescent="0.25">
      <c r="A21" s="8">
        <v>17</v>
      </c>
      <c r="B21" s="65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12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R21" s="16"/>
      <c r="S21" s="56"/>
      <c r="V21" s="16"/>
    </row>
    <row r="22" spans="1:22" ht="15.75" x14ac:dyDescent="0.25">
      <c r="A22" s="8">
        <v>18</v>
      </c>
      <c r="B22" s="65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0</v>
      </c>
      <c r="G22" s="6">
        <v>0</v>
      </c>
      <c r="H22" s="6">
        <v>0</v>
      </c>
      <c r="I22" s="6">
        <v>0</v>
      </c>
      <c r="J22" s="12">
        <f t="shared" si="0"/>
        <v>0</v>
      </c>
      <c r="K22" s="10">
        <v>41642</v>
      </c>
      <c r="L22" s="57" t="s">
        <v>1110</v>
      </c>
      <c r="M22" s="7">
        <f t="shared" si="1"/>
        <v>0</v>
      </c>
      <c r="N22" s="6" t="str">
        <f t="shared" si="2"/>
        <v>Silencioso</v>
      </c>
      <c r="R22" s="16"/>
      <c r="S22" s="56"/>
      <c r="V22" s="16"/>
    </row>
    <row r="23" spans="1:22" ht="15.75" x14ac:dyDescent="0.25">
      <c r="A23" s="8">
        <v>19</v>
      </c>
      <c r="B23" s="65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0</v>
      </c>
      <c r="H23" s="6">
        <v>0</v>
      </c>
      <c r="I23" s="6">
        <v>0</v>
      </c>
      <c r="J23" s="12">
        <f t="shared" si="0"/>
        <v>0</v>
      </c>
      <c r="K23" s="10">
        <v>7411</v>
      </c>
      <c r="L23" s="57" t="s">
        <v>1109</v>
      </c>
      <c r="M23" s="7">
        <f t="shared" si="1"/>
        <v>0</v>
      </c>
      <c r="N23" s="6" t="str">
        <f t="shared" si="2"/>
        <v>Silencioso</v>
      </c>
      <c r="R23" s="16"/>
      <c r="S23" s="56"/>
      <c r="V23" s="16"/>
    </row>
    <row r="24" spans="1:22" ht="15.75" x14ac:dyDescent="0.25">
      <c r="A24" s="8">
        <v>20</v>
      </c>
      <c r="B24" s="65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0</v>
      </c>
      <c r="J24" s="12">
        <f t="shared" si="0"/>
        <v>0</v>
      </c>
      <c r="K24" s="10">
        <v>19745</v>
      </c>
      <c r="L24" s="57" t="s">
        <v>1109</v>
      </c>
      <c r="M24" s="7">
        <f t="shared" si="1"/>
        <v>0</v>
      </c>
      <c r="N24" s="6" t="str">
        <f t="shared" si="2"/>
        <v>Silencioso</v>
      </c>
      <c r="R24" s="16"/>
      <c r="S24" s="56"/>
      <c r="V24" s="16"/>
    </row>
    <row r="25" spans="1:22" ht="15.75" x14ac:dyDescent="0.25">
      <c r="A25" s="8">
        <v>21</v>
      </c>
      <c r="B25" s="65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12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R25" s="16"/>
      <c r="S25" s="56"/>
      <c r="V25" s="16"/>
    </row>
    <row r="26" spans="1:22" ht="15.75" x14ac:dyDescent="0.25">
      <c r="A26" s="8">
        <v>22</v>
      </c>
      <c r="B26" s="65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12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R26" s="16"/>
      <c r="S26" s="56"/>
      <c r="V26" s="16"/>
    </row>
    <row r="27" spans="1:22" ht="15.75" x14ac:dyDescent="0.25">
      <c r="A27" s="8">
        <v>23</v>
      </c>
      <c r="B27" s="65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12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R27" s="16"/>
      <c r="S27" s="56"/>
      <c r="V27" s="16"/>
    </row>
    <row r="28" spans="1:22" ht="15.75" x14ac:dyDescent="0.25">
      <c r="A28" s="8">
        <v>24</v>
      </c>
      <c r="B28" s="65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12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R28" s="16"/>
      <c r="S28" s="56"/>
      <c r="V28" s="16"/>
    </row>
    <row r="29" spans="1:22" ht="15.75" x14ac:dyDescent="0.25">
      <c r="A29" s="8">
        <v>25</v>
      </c>
      <c r="B29" s="65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12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V29" s="16"/>
    </row>
    <row r="30" spans="1:22" ht="15.75" x14ac:dyDescent="0.25">
      <c r="A30" s="8">
        <v>26</v>
      </c>
      <c r="B30" s="65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0</v>
      </c>
      <c r="H30" s="6">
        <v>0</v>
      </c>
      <c r="I30" s="6">
        <v>0</v>
      </c>
      <c r="J30" s="12">
        <f t="shared" si="0"/>
        <v>0</v>
      </c>
      <c r="K30" s="10">
        <v>15239</v>
      </c>
      <c r="L30" s="57" t="s">
        <v>1109</v>
      </c>
      <c r="M30" s="7">
        <f t="shared" si="1"/>
        <v>0</v>
      </c>
      <c r="N30" s="6" t="str">
        <f t="shared" si="2"/>
        <v>Silencioso</v>
      </c>
      <c r="R30" s="16"/>
      <c r="S30" s="56"/>
      <c r="V30" s="16"/>
    </row>
    <row r="31" spans="1:22" ht="15.75" x14ac:dyDescent="0.25">
      <c r="A31" s="8">
        <v>27</v>
      </c>
      <c r="B31" s="65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12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R31" s="16"/>
      <c r="S31" s="56"/>
      <c r="V31" s="16"/>
    </row>
    <row r="32" spans="1:22" ht="15.75" x14ac:dyDescent="0.25">
      <c r="A32" s="8">
        <v>28</v>
      </c>
      <c r="B32" s="65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12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R32" s="16"/>
      <c r="S32" s="56"/>
      <c r="V32" s="16"/>
    </row>
    <row r="33" spans="1:22" ht="15.75" x14ac:dyDescent="0.25">
      <c r="A33" s="8">
        <v>29</v>
      </c>
      <c r="B33" s="65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12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R33" s="16"/>
      <c r="S33" s="56"/>
      <c r="V33" s="16"/>
    </row>
    <row r="34" spans="1:22" ht="15.75" x14ac:dyDescent="0.25">
      <c r="A34" s="8">
        <v>30</v>
      </c>
      <c r="B34" s="65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12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R34" s="16"/>
      <c r="S34" s="56"/>
      <c r="V34" s="16"/>
    </row>
    <row r="35" spans="1:22" ht="15.75" x14ac:dyDescent="0.25">
      <c r="A35" s="8">
        <v>31</v>
      </c>
      <c r="B35" s="65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12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R35" s="16"/>
      <c r="S35" s="56"/>
      <c r="V35" s="16"/>
    </row>
    <row r="36" spans="1:22" ht="15.75" x14ac:dyDescent="0.25">
      <c r="A36" s="8">
        <v>32</v>
      </c>
      <c r="B36" s="65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12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R36" s="16"/>
      <c r="S36" s="56"/>
      <c r="V36" s="16"/>
    </row>
    <row r="37" spans="1:22" ht="15.75" x14ac:dyDescent="0.25">
      <c r="A37" s="8">
        <v>33</v>
      </c>
      <c r="B37" s="65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0</v>
      </c>
      <c r="I37" s="6">
        <v>0</v>
      </c>
      <c r="J37" s="12">
        <f t="shared" si="0"/>
        <v>0</v>
      </c>
      <c r="K37" s="10">
        <v>9363</v>
      </c>
      <c r="L37" s="57" t="s">
        <v>1109</v>
      </c>
      <c r="M37" s="7">
        <f t="shared" si="1"/>
        <v>0</v>
      </c>
      <c r="N37" s="6" t="str">
        <f t="shared" si="2"/>
        <v>Silencioso</v>
      </c>
      <c r="R37" s="16"/>
      <c r="S37" s="56"/>
      <c r="V37" s="16"/>
    </row>
    <row r="38" spans="1:22" ht="15.75" x14ac:dyDescent="0.25">
      <c r="A38" s="8">
        <v>34</v>
      </c>
      <c r="B38" s="65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12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R38" s="16"/>
      <c r="S38" s="56"/>
      <c r="V38" s="16"/>
    </row>
    <row r="39" spans="1:22" ht="15.75" x14ac:dyDescent="0.25">
      <c r="A39" s="8">
        <v>35</v>
      </c>
      <c r="B39" s="65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12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R39" s="16"/>
      <c r="S39" s="56"/>
      <c r="V39" s="16"/>
    </row>
    <row r="40" spans="1:22" ht="15.75" x14ac:dyDescent="0.25">
      <c r="A40" s="8">
        <v>36</v>
      </c>
      <c r="B40" s="65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12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R40" s="16"/>
      <c r="S40" s="56"/>
      <c r="V40" s="16"/>
    </row>
    <row r="41" spans="1:22" ht="15.75" x14ac:dyDescent="0.25">
      <c r="A41" s="8">
        <v>37</v>
      </c>
      <c r="B41" s="65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0</v>
      </c>
      <c r="G41" s="6">
        <v>0</v>
      </c>
      <c r="H41" s="6">
        <v>0</v>
      </c>
      <c r="I41" s="6">
        <v>0</v>
      </c>
      <c r="J41" s="12">
        <f t="shared" si="0"/>
        <v>0</v>
      </c>
      <c r="K41" s="10">
        <v>36705</v>
      </c>
      <c r="L41" s="57" t="s">
        <v>1110</v>
      </c>
      <c r="M41" s="7">
        <f t="shared" si="1"/>
        <v>0</v>
      </c>
      <c r="N41" s="6" t="str">
        <f t="shared" si="2"/>
        <v>Silencioso</v>
      </c>
      <c r="R41" s="16"/>
      <c r="S41" s="56"/>
      <c r="V41" s="16"/>
    </row>
    <row r="42" spans="1:22" ht="15.75" x14ac:dyDescent="0.25">
      <c r="A42" s="8">
        <v>38</v>
      </c>
      <c r="B42" s="65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0</v>
      </c>
      <c r="G42" s="6">
        <v>1</v>
      </c>
      <c r="H42" s="6">
        <v>0</v>
      </c>
      <c r="I42" s="6">
        <v>0</v>
      </c>
      <c r="J42" s="12">
        <f t="shared" si="0"/>
        <v>1</v>
      </c>
      <c r="K42" s="10">
        <v>116691</v>
      </c>
      <c r="L42" s="57" t="s">
        <v>1112</v>
      </c>
      <c r="M42" s="7">
        <f t="shared" si="1"/>
        <v>0.85696411891234114</v>
      </c>
      <c r="N42" s="6" t="str">
        <f t="shared" si="2"/>
        <v>Baixa</v>
      </c>
      <c r="R42" s="16"/>
      <c r="S42" s="56"/>
      <c r="V42" s="16"/>
    </row>
    <row r="43" spans="1:22" ht="15.75" x14ac:dyDescent="0.25">
      <c r="A43" s="8">
        <v>39</v>
      </c>
      <c r="B43" s="65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12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R43" s="16"/>
      <c r="S43" s="56"/>
      <c r="V43" s="16"/>
    </row>
    <row r="44" spans="1:22" ht="15.75" x14ac:dyDescent="0.25">
      <c r="A44" s="8">
        <v>40</v>
      </c>
      <c r="B44" s="65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12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R44" s="16"/>
      <c r="S44" s="56"/>
      <c r="V44" s="16"/>
    </row>
    <row r="45" spans="1:22" ht="15.75" x14ac:dyDescent="0.25">
      <c r="A45" s="8">
        <v>41</v>
      </c>
      <c r="B45" s="65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12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V45" s="16"/>
    </row>
    <row r="46" spans="1:22" ht="15.75" x14ac:dyDescent="0.25">
      <c r="A46" s="8">
        <v>42</v>
      </c>
      <c r="B46" s="65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12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R46" s="16"/>
      <c r="S46" s="56"/>
      <c r="V46" s="16"/>
    </row>
    <row r="47" spans="1:22" ht="15.75" x14ac:dyDescent="0.25">
      <c r="A47" s="8">
        <v>43</v>
      </c>
      <c r="B47" s="65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0</v>
      </c>
      <c r="G47" s="6">
        <v>0</v>
      </c>
      <c r="H47" s="6">
        <v>0</v>
      </c>
      <c r="I47" s="6">
        <v>0</v>
      </c>
      <c r="J47" s="12">
        <f t="shared" si="0"/>
        <v>0</v>
      </c>
      <c r="K47" s="10">
        <v>9142</v>
      </c>
      <c r="L47" s="57" t="s">
        <v>1109</v>
      </c>
      <c r="M47" s="7">
        <f t="shared" si="1"/>
        <v>0</v>
      </c>
      <c r="N47" s="6" t="str">
        <f t="shared" si="2"/>
        <v>Silencioso</v>
      </c>
      <c r="O47" s="9"/>
      <c r="P47" s="9"/>
      <c r="Q47" s="9"/>
      <c r="R47" s="16"/>
      <c r="S47" s="56"/>
      <c r="V47" s="16"/>
    </row>
    <row r="48" spans="1:22" ht="15.75" x14ac:dyDescent="0.25">
      <c r="A48" s="8">
        <v>44</v>
      </c>
      <c r="B48" s="65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0</v>
      </c>
      <c r="G48" s="6">
        <v>0</v>
      </c>
      <c r="H48" s="6">
        <v>0</v>
      </c>
      <c r="I48" s="6">
        <v>0</v>
      </c>
      <c r="J48" s="12">
        <f t="shared" si="0"/>
        <v>0</v>
      </c>
      <c r="K48" s="10">
        <v>105083</v>
      </c>
      <c r="L48" s="57" t="s">
        <v>1112</v>
      </c>
      <c r="M48" s="7">
        <f t="shared" si="1"/>
        <v>0</v>
      </c>
      <c r="N48" s="6" t="str">
        <f t="shared" si="2"/>
        <v>Silencioso</v>
      </c>
      <c r="R48" s="16"/>
      <c r="S48" s="56"/>
      <c r="V48" s="16"/>
    </row>
    <row r="49" spans="1:22" ht="15.75" x14ac:dyDescent="0.25">
      <c r="A49" s="8">
        <v>45</v>
      </c>
      <c r="B49" s="65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0</v>
      </c>
      <c r="H49" s="6">
        <v>0</v>
      </c>
      <c r="I49" s="6">
        <v>0</v>
      </c>
      <c r="J49" s="12">
        <f t="shared" si="0"/>
        <v>0</v>
      </c>
      <c r="K49" s="10">
        <v>10657</v>
      </c>
      <c r="L49" s="57" t="s">
        <v>1109</v>
      </c>
      <c r="M49" s="7">
        <f t="shared" si="1"/>
        <v>0</v>
      </c>
      <c r="N49" s="6" t="str">
        <f t="shared" si="2"/>
        <v>Silencioso</v>
      </c>
      <c r="R49" s="16"/>
      <c r="S49" s="56"/>
      <c r="V49" s="16"/>
    </row>
    <row r="50" spans="1:22" ht="15.75" x14ac:dyDescent="0.25">
      <c r="A50" s="8">
        <v>46</v>
      </c>
      <c r="B50" s="65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1</v>
      </c>
      <c r="H50" s="6">
        <v>0</v>
      </c>
      <c r="I50" s="6">
        <v>0</v>
      </c>
      <c r="J50" s="12">
        <f t="shared" si="0"/>
        <v>1</v>
      </c>
      <c r="K50" s="10">
        <v>39793</v>
      </c>
      <c r="L50" s="57" t="s">
        <v>1110</v>
      </c>
      <c r="M50" s="7">
        <f t="shared" si="1"/>
        <v>2.5130047998391678</v>
      </c>
      <c r="N50" s="6" t="str">
        <f t="shared" si="2"/>
        <v>Baixa</v>
      </c>
      <c r="O50" s="9"/>
      <c r="P50" s="9"/>
      <c r="Q50" s="9"/>
      <c r="R50" s="16"/>
      <c r="S50" s="56"/>
      <c r="V50" s="16"/>
    </row>
    <row r="51" spans="1:22" ht="15.75" x14ac:dyDescent="0.25">
      <c r="A51" s="8">
        <v>47</v>
      </c>
      <c r="B51" s="65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0</v>
      </c>
      <c r="G51" s="6">
        <v>0</v>
      </c>
      <c r="H51" s="6">
        <v>0</v>
      </c>
      <c r="I51" s="6">
        <v>0</v>
      </c>
      <c r="J51" s="12">
        <f t="shared" si="0"/>
        <v>0</v>
      </c>
      <c r="K51" s="10">
        <v>14955</v>
      </c>
      <c r="L51" s="57" t="s">
        <v>1109</v>
      </c>
      <c r="M51" s="7">
        <f t="shared" si="1"/>
        <v>0</v>
      </c>
      <c r="N51" s="6" t="str">
        <f t="shared" si="2"/>
        <v>Silencioso</v>
      </c>
      <c r="R51" s="16"/>
      <c r="S51" s="56"/>
      <c r="V51" s="16"/>
    </row>
    <row r="52" spans="1:22" ht="15.75" x14ac:dyDescent="0.25">
      <c r="A52" s="8">
        <v>48</v>
      </c>
      <c r="B52" s="65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12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R52" s="16"/>
      <c r="S52" s="56"/>
      <c r="V52" s="16"/>
    </row>
    <row r="53" spans="1:22" ht="15.75" x14ac:dyDescent="0.25">
      <c r="A53" s="8">
        <v>49</v>
      </c>
      <c r="B53" s="65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12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R53" s="16"/>
      <c r="S53" s="56"/>
      <c r="V53" s="16"/>
    </row>
    <row r="54" spans="1:22" ht="15.75" x14ac:dyDescent="0.25">
      <c r="A54" s="8">
        <v>50</v>
      </c>
      <c r="B54" s="65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0</v>
      </c>
      <c r="G54" s="6">
        <v>0</v>
      </c>
      <c r="H54" s="6">
        <v>0</v>
      </c>
      <c r="I54" s="6">
        <v>0</v>
      </c>
      <c r="J54" s="12">
        <f t="shared" si="0"/>
        <v>0</v>
      </c>
      <c r="K54" s="10">
        <v>17888</v>
      </c>
      <c r="L54" s="57" t="s">
        <v>1109</v>
      </c>
      <c r="M54" s="7">
        <f t="shared" si="1"/>
        <v>0</v>
      </c>
      <c r="N54" s="6" t="str">
        <f t="shared" si="2"/>
        <v>Silencioso</v>
      </c>
      <c r="R54" s="16"/>
      <c r="S54" s="56"/>
      <c r="V54" s="16"/>
    </row>
    <row r="55" spans="1:22" ht="15.75" x14ac:dyDescent="0.25">
      <c r="A55" s="8">
        <v>51</v>
      </c>
      <c r="B55" s="65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0</v>
      </c>
      <c r="G55" s="6">
        <v>0</v>
      </c>
      <c r="H55" s="6">
        <v>0</v>
      </c>
      <c r="I55" s="6">
        <v>0</v>
      </c>
      <c r="J55" s="12">
        <f t="shared" si="0"/>
        <v>0</v>
      </c>
      <c r="K55" s="10">
        <v>14085</v>
      </c>
      <c r="L55" s="57" t="s">
        <v>1109</v>
      </c>
      <c r="M55" s="7">
        <f t="shared" si="1"/>
        <v>0</v>
      </c>
      <c r="N55" s="6" t="str">
        <f t="shared" si="2"/>
        <v>Silencioso</v>
      </c>
      <c r="R55" s="16"/>
      <c r="S55" s="56"/>
      <c r="V55" s="16"/>
    </row>
    <row r="56" spans="1:22" ht="15.75" x14ac:dyDescent="0.25">
      <c r="A56" s="8">
        <v>52</v>
      </c>
      <c r="B56" s="65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0</v>
      </c>
      <c r="I56" s="6">
        <v>0</v>
      </c>
      <c r="J56" s="12">
        <f t="shared" si="0"/>
        <v>0</v>
      </c>
      <c r="K56" s="10">
        <v>13064</v>
      </c>
      <c r="L56" s="57" t="s">
        <v>1109</v>
      </c>
      <c r="M56" s="7">
        <f t="shared" si="1"/>
        <v>0</v>
      </c>
      <c r="N56" s="6" t="str">
        <f t="shared" si="2"/>
        <v>Silencioso</v>
      </c>
      <c r="R56" s="16"/>
      <c r="S56" s="56"/>
      <c r="V56" s="16"/>
    </row>
    <row r="57" spans="1:22" ht="15.75" x14ac:dyDescent="0.25">
      <c r="A57" s="8">
        <v>53</v>
      </c>
      <c r="B57" s="65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0</v>
      </c>
      <c r="G57" s="6">
        <v>0</v>
      </c>
      <c r="H57" s="6">
        <v>0</v>
      </c>
      <c r="I57" s="6">
        <v>0</v>
      </c>
      <c r="J57" s="12">
        <f t="shared" si="0"/>
        <v>0</v>
      </c>
      <c r="K57" s="10">
        <v>4888</v>
      </c>
      <c r="L57" s="57" t="s">
        <v>1109</v>
      </c>
      <c r="M57" s="7">
        <f t="shared" si="1"/>
        <v>0</v>
      </c>
      <c r="N57" s="6" t="str">
        <f t="shared" si="2"/>
        <v>Silencioso</v>
      </c>
      <c r="R57" s="16"/>
      <c r="S57" s="56"/>
      <c r="V57" s="16"/>
    </row>
    <row r="58" spans="1:22" ht="15.75" x14ac:dyDescent="0.25">
      <c r="A58" s="8">
        <v>54</v>
      </c>
      <c r="B58" s="65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0</v>
      </c>
      <c r="G58" s="6">
        <v>0</v>
      </c>
      <c r="H58" s="6">
        <v>0</v>
      </c>
      <c r="I58" s="6">
        <v>0</v>
      </c>
      <c r="J58" s="12">
        <f t="shared" si="0"/>
        <v>0</v>
      </c>
      <c r="K58" s="10">
        <v>19094</v>
      </c>
      <c r="L58" s="57" t="s">
        <v>1109</v>
      </c>
      <c r="M58" s="7">
        <f t="shared" si="1"/>
        <v>0</v>
      </c>
      <c r="N58" s="6" t="str">
        <f t="shared" si="2"/>
        <v>Silencioso</v>
      </c>
      <c r="R58" s="16"/>
      <c r="S58" s="56"/>
      <c r="V58" s="16"/>
    </row>
    <row r="59" spans="1:22" ht="15.75" x14ac:dyDescent="0.25">
      <c r="A59" s="8">
        <v>55</v>
      </c>
      <c r="B59" s="65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12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R59" s="16"/>
      <c r="S59" s="56"/>
      <c r="V59" s="16"/>
    </row>
    <row r="60" spans="1:22" ht="15.75" x14ac:dyDescent="0.25">
      <c r="A60" s="8">
        <v>56</v>
      </c>
      <c r="B60" s="65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12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R60" s="16"/>
      <c r="S60" s="56"/>
      <c r="V60" s="16"/>
    </row>
    <row r="61" spans="1:22" ht="15.75" x14ac:dyDescent="0.25">
      <c r="A61" s="8">
        <v>57</v>
      </c>
      <c r="B61" s="65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12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R61" s="16"/>
      <c r="S61" s="56"/>
      <c r="V61" s="16"/>
    </row>
    <row r="62" spans="1:22" ht="15.75" x14ac:dyDescent="0.25">
      <c r="A62" s="8">
        <v>58</v>
      </c>
      <c r="B62" s="65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0</v>
      </c>
      <c r="G62" s="6">
        <v>0</v>
      </c>
      <c r="H62" s="6">
        <v>0</v>
      </c>
      <c r="I62" s="6">
        <v>0</v>
      </c>
      <c r="J62" s="12">
        <f t="shared" si="0"/>
        <v>0</v>
      </c>
      <c r="K62" s="10">
        <v>5713</v>
      </c>
      <c r="L62" s="57" t="s">
        <v>1109</v>
      </c>
      <c r="M62" s="7">
        <f t="shared" si="1"/>
        <v>0</v>
      </c>
      <c r="N62" s="6" t="str">
        <f t="shared" si="2"/>
        <v>Silencioso</v>
      </c>
      <c r="R62" s="16"/>
      <c r="S62" s="56"/>
      <c r="V62" s="16"/>
    </row>
    <row r="63" spans="1:22" ht="15.75" x14ac:dyDescent="0.25">
      <c r="A63" s="8">
        <v>59</v>
      </c>
      <c r="B63" s="65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0</v>
      </c>
      <c r="G63" s="6">
        <v>0</v>
      </c>
      <c r="H63" s="6">
        <v>0</v>
      </c>
      <c r="I63" s="6">
        <v>0</v>
      </c>
      <c r="J63" s="12">
        <f t="shared" si="0"/>
        <v>0</v>
      </c>
      <c r="K63" s="10">
        <v>32319</v>
      </c>
      <c r="L63" s="57" t="s">
        <v>1110</v>
      </c>
      <c r="M63" s="7">
        <f t="shared" si="1"/>
        <v>0</v>
      </c>
      <c r="N63" s="6" t="str">
        <f t="shared" si="2"/>
        <v>Silencioso</v>
      </c>
      <c r="R63" s="16"/>
      <c r="S63" s="56"/>
      <c r="V63" s="16"/>
    </row>
    <row r="64" spans="1:22" ht="15.75" x14ac:dyDescent="0.25">
      <c r="A64" s="8">
        <v>60</v>
      </c>
      <c r="B64" s="65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12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R64" s="16"/>
      <c r="S64" s="56"/>
      <c r="V64" s="16"/>
    </row>
    <row r="65" spans="1:22" ht="15.75" x14ac:dyDescent="0.25">
      <c r="A65" s="8">
        <v>61</v>
      </c>
      <c r="B65" s="65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12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R65" s="16"/>
      <c r="S65" s="56"/>
      <c r="V65" s="16"/>
    </row>
    <row r="66" spans="1:22" ht="15.75" x14ac:dyDescent="0.25">
      <c r="A66" s="8">
        <v>62</v>
      </c>
      <c r="B66" s="65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12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R66" s="16"/>
      <c r="S66" s="56"/>
      <c r="V66" s="16"/>
    </row>
    <row r="67" spans="1:22" ht="15.75" x14ac:dyDescent="0.25">
      <c r="A67" s="8">
        <v>63</v>
      </c>
      <c r="B67" s="65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0</v>
      </c>
      <c r="H67" s="6">
        <v>0</v>
      </c>
      <c r="I67" s="6">
        <v>0</v>
      </c>
      <c r="J67" s="12">
        <f t="shared" si="0"/>
        <v>0</v>
      </c>
      <c r="K67" s="10">
        <v>20720</v>
      </c>
      <c r="L67" s="57" t="s">
        <v>1109</v>
      </c>
      <c r="M67" s="7">
        <f t="shared" si="1"/>
        <v>0</v>
      </c>
      <c r="N67" s="6" t="str">
        <f t="shared" si="2"/>
        <v>Silencioso</v>
      </c>
      <c r="R67" s="16"/>
      <c r="S67" s="56"/>
      <c r="V67" s="16"/>
    </row>
    <row r="68" spans="1:22" ht="15.75" x14ac:dyDescent="0.25">
      <c r="A68" s="8">
        <v>64</v>
      </c>
      <c r="B68" s="65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0</v>
      </c>
      <c r="H68" s="6">
        <v>0</v>
      </c>
      <c r="I68" s="6">
        <v>0</v>
      </c>
      <c r="J68" s="12">
        <f t="shared" si="0"/>
        <v>0</v>
      </c>
      <c r="K68" s="10">
        <v>10248</v>
      </c>
      <c r="L68" s="57" t="s">
        <v>1109</v>
      </c>
      <c r="M68" s="7">
        <f t="shared" si="1"/>
        <v>0</v>
      </c>
      <c r="N68" s="6" t="str">
        <f t="shared" si="2"/>
        <v>Silencioso</v>
      </c>
      <c r="R68" s="16"/>
      <c r="S68" s="56"/>
      <c r="V68" s="16"/>
    </row>
    <row r="69" spans="1:22" ht="15.75" x14ac:dyDescent="0.25">
      <c r="A69" s="8">
        <v>65</v>
      </c>
      <c r="B69" s="65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12">
        <f t="shared" ref="J69:J132" si="3">F69+G69+H69+I69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6"/>
      <c r="S69" s="56"/>
      <c r="V69" s="16"/>
    </row>
    <row r="70" spans="1:22" ht="15.75" x14ac:dyDescent="0.25">
      <c r="A70" s="8">
        <v>66</v>
      </c>
      <c r="B70" s="65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0</v>
      </c>
      <c r="G70" s="6">
        <v>0</v>
      </c>
      <c r="H70" s="6">
        <v>0</v>
      </c>
      <c r="I70" s="6">
        <v>1</v>
      </c>
      <c r="J70" s="12">
        <f t="shared" si="3"/>
        <v>1</v>
      </c>
      <c r="K70" s="10">
        <v>2501576</v>
      </c>
      <c r="L70" s="57" t="s">
        <v>1113</v>
      </c>
      <c r="M70" s="7">
        <f t="shared" si="4"/>
        <v>3.9974799886151768E-2</v>
      </c>
      <c r="N70" s="6" t="str">
        <f t="shared" si="5"/>
        <v>Baixa</v>
      </c>
      <c r="R70" s="16"/>
      <c r="S70" s="56"/>
      <c r="V70" s="16"/>
    </row>
    <row r="71" spans="1:22" ht="15.75" x14ac:dyDescent="0.25">
      <c r="A71" s="8">
        <v>67</v>
      </c>
      <c r="B71" s="65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0</v>
      </c>
      <c r="G71" s="6">
        <v>0</v>
      </c>
      <c r="H71" s="6">
        <v>0</v>
      </c>
      <c r="I71" s="6">
        <v>0</v>
      </c>
      <c r="J71" s="12">
        <f t="shared" si="3"/>
        <v>0</v>
      </c>
      <c r="K71" s="10">
        <v>26396</v>
      </c>
      <c r="L71" s="57" t="s">
        <v>1110</v>
      </c>
      <c r="M71" s="7">
        <f t="shared" si="4"/>
        <v>0</v>
      </c>
      <c r="N71" s="6" t="str">
        <f t="shared" si="5"/>
        <v>Silencioso</v>
      </c>
      <c r="R71" s="16"/>
      <c r="S71" s="56"/>
      <c r="V71" s="16"/>
    </row>
    <row r="72" spans="1:22" ht="15.75" x14ac:dyDescent="0.25">
      <c r="A72" s="8">
        <v>68</v>
      </c>
      <c r="B72" s="65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0</v>
      </c>
      <c r="I72" s="6">
        <v>0</v>
      </c>
      <c r="J72" s="12">
        <f t="shared" si="3"/>
        <v>0</v>
      </c>
      <c r="K72" s="10">
        <v>7710</v>
      </c>
      <c r="L72" s="57" t="s">
        <v>1109</v>
      </c>
      <c r="M72" s="7">
        <f t="shared" si="4"/>
        <v>0</v>
      </c>
      <c r="N72" s="6" t="str">
        <f t="shared" si="5"/>
        <v>Silencioso</v>
      </c>
      <c r="R72" s="16"/>
      <c r="S72" s="56"/>
      <c r="V72" s="16"/>
    </row>
    <row r="73" spans="1:22" ht="15.75" x14ac:dyDescent="0.25">
      <c r="A73" s="8">
        <v>69</v>
      </c>
      <c r="B73" s="65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0</v>
      </c>
      <c r="G73" s="6">
        <v>0</v>
      </c>
      <c r="H73" s="6">
        <v>0</v>
      </c>
      <c r="I73" s="6">
        <v>0</v>
      </c>
      <c r="J73" s="12">
        <f t="shared" si="3"/>
        <v>0</v>
      </c>
      <c r="K73" s="10">
        <v>11995</v>
      </c>
      <c r="L73" s="57" t="s">
        <v>1109</v>
      </c>
      <c r="M73" s="7">
        <f t="shared" si="4"/>
        <v>0</v>
      </c>
      <c r="N73" s="6" t="str">
        <f t="shared" si="5"/>
        <v>Silencioso</v>
      </c>
      <c r="R73" s="16"/>
      <c r="S73" s="56"/>
      <c r="V73" s="16"/>
    </row>
    <row r="74" spans="1:22" ht="15.75" x14ac:dyDescent="0.25">
      <c r="A74" s="8">
        <v>70</v>
      </c>
      <c r="B74" s="65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12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R74" s="16"/>
      <c r="S74" s="56"/>
      <c r="V74" s="16"/>
    </row>
    <row r="75" spans="1:22" ht="15.75" x14ac:dyDescent="0.25">
      <c r="A75" s="8">
        <v>71</v>
      </c>
      <c r="B75" s="65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12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R75" s="16"/>
      <c r="S75" s="56"/>
      <c r="V75" s="16"/>
    </row>
    <row r="76" spans="1:22" ht="15.75" x14ac:dyDescent="0.25">
      <c r="A76" s="8">
        <v>72</v>
      </c>
      <c r="B76" s="65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0</v>
      </c>
      <c r="G76" s="6">
        <v>0</v>
      </c>
      <c r="H76" s="6">
        <v>0</v>
      </c>
      <c r="I76" s="6">
        <v>0</v>
      </c>
      <c r="J76" s="12">
        <f t="shared" si="3"/>
        <v>0</v>
      </c>
      <c r="K76" s="10">
        <v>432575</v>
      </c>
      <c r="L76" s="57" t="s">
        <v>1113</v>
      </c>
      <c r="M76" s="7">
        <f t="shared" si="4"/>
        <v>0</v>
      </c>
      <c r="N76" s="6" t="str">
        <f t="shared" si="5"/>
        <v>Silencioso</v>
      </c>
      <c r="R76" s="16"/>
      <c r="S76" s="56"/>
      <c r="V76" s="16"/>
    </row>
    <row r="77" spans="1:22" ht="15.75" x14ac:dyDescent="0.25">
      <c r="A77" s="8">
        <v>73</v>
      </c>
      <c r="B77" s="65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12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R77" s="16"/>
      <c r="S77" s="56"/>
      <c r="V77" s="16"/>
    </row>
    <row r="78" spans="1:22" ht="15.75" x14ac:dyDescent="0.25">
      <c r="A78" s="8">
        <v>74</v>
      </c>
      <c r="B78" s="65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12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R78" s="16"/>
      <c r="S78" s="56"/>
      <c r="V78" s="16"/>
    </row>
    <row r="79" spans="1:22" ht="15.75" x14ac:dyDescent="0.25">
      <c r="A79" s="8">
        <v>75</v>
      </c>
      <c r="B79" s="65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12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R79" s="16"/>
      <c r="S79" s="56"/>
      <c r="V79" s="16"/>
    </row>
    <row r="80" spans="1:22" ht="15.75" x14ac:dyDescent="0.25">
      <c r="A80" s="8">
        <v>76</v>
      </c>
      <c r="B80" s="65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0</v>
      </c>
      <c r="H80" s="6">
        <v>0</v>
      </c>
      <c r="I80" s="6">
        <v>0</v>
      </c>
      <c r="J80" s="12">
        <f t="shared" si="3"/>
        <v>0</v>
      </c>
      <c r="K80" s="10">
        <v>40031</v>
      </c>
      <c r="L80" s="57" t="s">
        <v>1110</v>
      </c>
      <c r="M80" s="7">
        <f t="shared" si="4"/>
        <v>0</v>
      </c>
      <c r="N80" s="6" t="str">
        <f t="shared" si="5"/>
        <v>Silencioso</v>
      </c>
      <c r="R80" s="16"/>
      <c r="S80" s="56"/>
      <c r="V80" s="16"/>
    </row>
    <row r="81" spans="1:22" ht="15.75" x14ac:dyDescent="0.25">
      <c r="A81" s="8">
        <v>77</v>
      </c>
      <c r="B81" s="65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12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R81" s="16"/>
      <c r="S81" s="56"/>
      <c r="V81" s="16"/>
    </row>
    <row r="82" spans="1:22" ht="15.75" x14ac:dyDescent="0.25">
      <c r="A82" s="8">
        <v>78</v>
      </c>
      <c r="B82" s="65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0</v>
      </c>
      <c r="G82" s="6">
        <v>0</v>
      </c>
      <c r="H82" s="6">
        <v>0</v>
      </c>
      <c r="I82" s="6">
        <v>0</v>
      </c>
      <c r="J82" s="12">
        <f t="shared" si="3"/>
        <v>0</v>
      </c>
      <c r="K82" s="10">
        <v>49942</v>
      </c>
      <c r="L82" s="57" t="s">
        <v>1110</v>
      </c>
      <c r="M82" s="7">
        <f t="shared" si="4"/>
        <v>0</v>
      </c>
      <c r="N82" s="6" t="str">
        <f t="shared" si="5"/>
        <v>Silencioso</v>
      </c>
      <c r="P82" s="9"/>
      <c r="Q82" s="9"/>
      <c r="R82" s="16"/>
      <c r="S82" s="56"/>
      <c r="V82" s="16"/>
    </row>
    <row r="83" spans="1:22" ht="15.75" x14ac:dyDescent="0.25">
      <c r="A83" s="8">
        <v>79</v>
      </c>
      <c r="B83" s="65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0</v>
      </c>
      <c r="G83" s="6">
        <v>0</v>
      </c>
      <c r="H83" s="6">
        <v>0</v>
      </c>
      <c r="I83" s="6">
        <v>0</v>
      </c>
      <c r="J83" s="12">
        <f t="shared" si="3"/>
        <v>0</v>
      </c>
      <c r="K83" s="10">
        <v>50166</v>
      </c>
      <c r="L83" s="57" t="s">
        <v>1110</v>
      </c>
      <c r="M83" s="7">
        <f t="shared" si="4"/>
        <v>0</v>
      </c>
      <c r="N83" s="6" t="str">
        <f t="shared" si="5"/>
        <v>Silencioso</v>
      </c>
      <c r="R83" s="16"/>
      <c r="S83" s="56"/>
      <c r="V83" s="16"/>
    </row>
    <row r="84" spans="1:22" ht="15.75" x14ac:dyDescent="0.25">
      <c r="A84" s="8">
        <v>80</v>
      </c>
      <c r="B84" s="65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12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R84" s="16"/>
      <c r="S84" s="56"/>
      <c r="V84" s="16"/>
    </row>
    <row r="85" spans="1:22" ht="15.75" x14ac:dyDescent="0.25">
      <c r="A85" s="8">
        <v>81</v>
      </c>
      <c r="B85" s="65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12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R85" s="16"/>
      <c r="S85" s="56"/>
      <c r="V85" s="16"/>
    </row>
    <row r="86" spans="1:22" ht="15.75" x14ac:dyDescent="0.25">
      <c r="A86" s="8">
        <v>82</v>
      </c>
      <c r="B86" s="65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0</v>
      </c>
      <c r="G86" s="6">
        <v>0</v>
      </c>
      <c r="H86" s="6">
        <v>0</v>
      </c>
      <c r="I86" s="6">
        <v>0</v>
      </c>
      <c r="J86" s="12">
        <f t="shared" si="3"/>
        <v>0</v>
      </c>
      <c r="K86" s="10">
        <v>6031</v>
      </c>
      <c r="L86" s="57" t="s">
        <v>1109</v>
      </c>
      <c r="M86" s="7">
        <f t="shared" si="4"/>
        <v>0</v>
      </c>
      <c r="N86" s="6" t="str">
        <f t="shared" si="5"/>
        <v>Silencioso</v>
      </c>
      <c r="R86" s="16"/>
      <c r="S86" s="56"/>
      <c r="V86" s="16"/>
    </row>
    <row r="87" spans="1:22" ht="15.75" x14ac:dyDescent="0.25">
      <c r="A87" s="8">
        <v>83</v>
      </c>
      <c r="B87" s="65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0</v>
      </c>
      <c r="H87" s="6">
        <v>0</v>
      </c>
      <c r="I87" s="6">
        <v>0</v>
      </c>
      <c r="J87" s="12">
        <f t="shared" si="3"/>
        <v>0</v>
      </c>
      <c r="K87" s="10">
        <v>15010</v>
      </c>
      <c r="L87" s="57" t="s">
        <v>1109</v>
      </c>
      <c r="M87" s="7">
        <f t="shared" si="4"/>
        <v>0</v>
      </c>
      <c r="N87" s="6" t="str">
        <f t="shared" si="5"/>
        <v>Silencioso</v>
      </c>
      <c r="R87" s="16"/>
      <c r="S87" s="56"/>
      <c r="V87" s="16"/>
    </row>
    <row r="88" spans="1:22" ht="15.75" x14ac:dyDescent="0.25">
      <c r="A88" s="8">
        <v>84</v>
      </c>
      <c r="B88" s="65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12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R88" s="16"/>
      <c r="S88" s="56"/>
      <c r="V88" s="16"/>
    </row>
    <row r="89" spans="1:22" ht="15.75" x14ac:dyDescent="0.25">
      <c r="A89" s="8">
        <v>85</v>
      </c>
      <c r="B89" s="65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12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R89" s="16"/>
      <c r="S89" s="56"/>
      <c r="V89" s="16"/>
    </row>
    <row r="90" spans="1:22" ht="15.75" x14ac:dyDescent="0.25">
      <c r="A90" s="8">
        <v>86</v>
      </c>
      <c r="B90" s="65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0</v>
      </c>
      <c r="J90" s="12">
        <f t="shared" si="3"/>
        <v>0</v>
      </c>
      <c r="K90" s="10">
        <v>6876</v>
      </c>
      <c r="L90" s="57" t="s">
        <v>1109</v>
      </c>
      <c r="M90" s="7">
        <f t="shared" si="4"/>
        <v>0</v>
      </c>
      <c r="N90" s="6" t="str">
        <f t="shared" si="5"/>
        <v>Silencioso</v>
      </c>
      <c r="R90" s="16"/>
      <c r="S90" s="56"/>
      <c r="V90" s="16"/>
    </row>
    <row r="91" spans="1:22" ht="15.75" x14ac:dyDescent="0.25">
      <c r="A91" s="8">
        <v>87</v>
      </c>
      <c r="B91" s="65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12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R91" s="16"/>
      <c r="S91" s="56"/>
      <c r="V91" s="16"/>
    </row>
    <row r="92" spans="1:22" ht="15.75" x14ac:dyDescent="0.25">
      <c r="A92" s="8">
        <v>88</v>
      </c>
      <c r="B92" s="65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12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R92" s="16"/>
      <c r="S92" s="56"/>
      <c r="V92" s="16"/>
    </row>
    <row r="93" spans="1:22" ht="15.75" x14ac:dyDescent="0.25">
      <c r="A93" s="8">
        <v>89</v>
      </c>
      <c r="B93" s="65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12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R93" s="16"/>
      <c r="S93" s="56"/>
      <c r="V93" s="16"/>
    </row>
    <row r="94" spans="1:22" ht="15.75" x14ac:dyDescent="0.25">
      <c r="A94" s="8">
        <v>90</v>
      </c>
      <c r="B94" s="65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12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R94" s="16"/>
      <c r="S94" s="56"/>
      <c r="V94" s="16"/>
    </row>
    <row r="95" spans="1:22" ht="15.75" x14ac:dyDescent="0.25">
      <c r="A95" s="8">
        <v>91</v>
      </c>
      <c r="B95" s="65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12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V95" s="16"/>
    </row>
    <row r="96" spans="1:22" ht="15.75" x14ac:dyDescent="0.25">
      <c r="A96" s="8">
        <v>92</v>
      </c>
      <c r="B96" s="65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12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R96" s="16"/>
      <c r="S96" s="56"/>
      <c r="V96" s="16"/>
    </row>
    <row r="97" spans="1:22" ht="15.75" x14ac:dyDescent="0.25">
      <c r="A97" s="8">
        <v>93</v>
      </c>
      <c r="B97" s="65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12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R97" s="16"/>
      <c r="S97" s="56"/>
      <c r="V97" s="16"/>
    </row>
    <row r="98" spans="1:22" ht="15.75" x14ac:dyDescent="0.25">
      <c r="A98" s="8">
        <v>94</v>
      </c>
      <c r="B98" s="65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0</v>
      </c>
      <c r="G98" s="6">
        <v>0</v>
      </c>
      <c r="H98" s="6">
        <v>0</v>
      </c>
      <c r="I98" s="6">
        <v>0</v>
      </c>
      <c r="J98" s="12">
        <f t="shared" si="3"/>
        <v>0</v>
      </c>
      <c r="K98" s="10">
        <v>32288</v>
      </c>
      <c r="L98" s="57" t="s">
        <v>1110</v>
      </c>
      <c r="M98" s="7">
        <f t="shared" si="4"/>
        <v>0</v>
      </c>
      <c r="N98" s="6" t="str">
        <f t="shared" si="5"/>
        <v>Silencioso</v>
      </c>
      <c r="R98" s="16"/>
      <c r="S98" s="56"/>
      <c r="V98" s="16"/>
    </row>
    <row r="99" spans="1:22" ht="15.75" x14ac:dyDescent="0.25">
      <c r="A99" s="8">
        <v>95</v>
      </c>
      <c r="B99" s="65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12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R99" s="16"/>
      <c r="S99" s="56"/>
      <c r="V99" s="16"/>
    </row>
    <row r="100" spans="1:22" ht="15.75" x14ac:dyDescent="0.25">
      <c r="A100" s="8">
        <v>96</v>
      </c>
      <c r="B100" s="65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12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R100" s="16"/>
      <c r="S100" s="56"/>
      <c r="V100" s="16"/>
    </row>
    <row r="101" spans="1:22" ht="15.75" x14ac:dyDescent="0.25">
      <c r="A101" s="8">
        <v>97</v>
      </c>
      <c r="B101" s="65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0</v>
      </c>
      <c r="G101" s="6">
        <v>0</v>
      </c>
      <c r="H101" s="6">
        <v>0</v>
      </c>
      <c r="I101" s="6">
        <v>0</v>
      </c>
      <c r="J101" s="12">
        <f t="shared" si="3"/>
        <v>0</v>
      </c>
      <c r="K101" s="10">
        <v>39520</v>
      </c>
      <c r="L101" s="57" t="s">
        <v>1110</v>
      </c>
      <c r="M101" s="7">
        <f t="shared" si="4"/>
        <v>0</v>
      </c>
      <c r="N101" s="6" t="str">
        <f t="shared" si="5"/>
        <v>Silencioso</v>
      </c>
      <c r="R101" s="16"/>
      <c r="S101" s="56"/>
      <c r="V101" s="16"/>
    </row>
    <row r="102" spans="1:22" ht="15.75" x14ac:dyDescent="0.25">
      <c r="A102" s="8">
        <v>98</v>
      </c>
      <c r="B102" s="65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12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R102" s="16"/>
      <c r="S102" s="56"/>
      <c r="V102" s="16"/>
    </row>
    <row r="103" spans="1:22" ht="15.75" x14ac:dyDescent="0.25">
      <c r="A103" s="8">
        <v>99</v>
      </c>
      <c r="B103" s="65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12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V103" s="16"/>
    </row>
    <row r="104" spans="1:22" ht="15.75" x14ac:dyDescent="0.25">
      <c r="A104" s="8">
        <v>100</v>
      </c>
      <c r="B104" s="65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12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R104" s="16"/>
      <c r="S104" s="56"/>
      <c r="V104" s="16"/>
    </row>
    <row r="105" spans="1:22" ht="15.75" x14ac:dyDescent="0.25">
      <c r="A105" s="8">
        <v>101</v>
      </c>
      <c r="B105" s="65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0</v>
      </c>
      <c r="G105" s="6">
        <v>0</v>
      </c>
      <c r="H105" s="6">
        <v>0</v>
      </c>
      <c r="I105" s="6">
        <v>0</v>
      </c>
      <c r="J105" s="12">
        <f t="shared" si="3"/>
        <v>0</v>
      </c>
      <c r="K105" s="10">
        <v>24663</v>
      </c>
      <c r="L105" s="57" t="s">
        <v>1109</v>
      </c>
      <c r="M105" s="7">
        <f t="shared" si="4"/>
        <v>0</v>
      </c>
      <c r="N105" s="6" t="str">
        <f t="shared" si="5"/>
        <v>Silencioso</v>
      </c>
      <c r="R105" s="16"/>
      <c r="S105" s="56"/>
      <c r="V105" s="16"/>
    </row>
    <row r="106" spans="1:22" ht="15.75" x14ac:dyDescent="0.25">
      <c r="A106" s="8">
        <v>102</v>
      </c>
      <c r="B106" s="65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0</v>
      </c>
      <c r="G106" s="6">
        <v>0</v>
      </c>
      <c r="H106" s="6">
        <v>0</v>
      </c>
      <c r="I106" s="6">
        <v>0</v>
      </c>
      <c r="J106" s="12">
        <f t="shared" si="3"/>
        <v>0</v>
      </c>
      <c r="K106" s="10">
        <v>27988</v>
      </c>
      <c r="L106" s="57" t="s">
        <v>1110</v>
      </c>
      <c r="M106" s="7">
        <f t="shared" si="4"/>
        <v>0</v>
      </c>
      <c r="N106" s="6" t="str">
        <f t="shared" si="5"/>
        <v>Silencioso</v>
      </c>
      <c r="R106" s="16"/>
      <c r="S106" s="56"/>
      <c r="V106" s="16"/>
    </row>
    <row r="107" spans="1:22" ht="15.75" x14ac:dyDescent="0.25">
      <c r="A107" s="8">
        <v>103</v>
      </c>
      <c r="B107" s="65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0</v>
      </c>
      <c r="G107" s="6">
        <v>0</v>
      </c>
      <c r="H107" s="6">
        <v>0</v>
      </c>
      <c r="I107" s="6">
        <v>0</v>
      </c>
      <c r="J107" s="12">
        <f t="shared" si="3"/>
        <v>0</v>
      </c>
      <c r="K107" s="10">
        <v>6909</v>
      </c>
      <c r="L107" s="57" t="s">
        <v>1109</v>
      </c>
      <c r="M107" s="7">
        <f t="shared" si="4"/>
        <v>0</v>
      </c>
      <c r="N107" s="6" t="str">
        <f t="shared" si="5"/>
        <v>Silencioso</v>
      </c>
      <c r="R107" s="16"/>
      <c r="S107" s="56"/>
      <c r="V107" s="16"/>
    </row>
    <row r="108" spans="1:22" ht="15.75" x14ac:dyDescent="0.25">
      <c r="A108" s="8">
        <v>104</v>
      </c>
      <c r="B108" s="65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12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R108" s="16"/>
      <c r="S108" s="56"/>
      <c r="V108" s="16"/>
    </row>
    <row r="109" spans="1:22" ht="15.75" x14ac:dyDescent="0.25">
      <c r="A109" s="8">
        <v>105</v>
      </c>
      <c r="B109" s="65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0</v>
      </c>
      <c r="J109" s="12">
        <f t="shared" si="3"/>
        <v>0</v>
      </c>
      <c r="K109" s="10">
        <v>3616</v>
      </c>
      <c r="L109" s="57" t="s">
        <v>1109</v>
      </c>
      <c r="M109" s="7">
        <f t="shared" si="4"/>
        <v>0</v>
      </c>
      <c r="N109" s="6" t="str">
        <f t="shared" si="5"/>
        <v>Silencioso</v>
      </c>
      <c r="R109" s="16"/>
      <c r="S109" s="56"/>
      <c r="V109" s="16"/>
    </row>
    <row r="110" spans="1:22" ht="15.75" x14ac:dyDescent="0.25">
      <c r="A110" s="8">
        <v>106</v>
      </c>
      <c r="B110" s="65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12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R110" s="16"/>
      <c r="S110" s="56"/>
      <c r="V110" s="16"/>
    </row>
    <row r="111" spans="1:22" ht="15.75" x14ac:dyDescent="0.25">
      <c r="A111" s="8">
        <v>107</v>
      </c>
      <c r="B111" s="65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12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R111" s="16"/>
      <c r="S111" s="56"/>
      <c r="V111" s="16"/>
    </row>
    <row r="112" spans="1:22" ht="15.75" x14ac:dyDescent="0.25">
      <c r="A112" s="8">
        <v>108</v>
      </c>
      <c r="B112" s="65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12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R112" s="16"/>
      <c r="S112" s="56"/>
      <c r="V112" s="16"/>
    </row>
    <row r="113" spans="1:22" ht="15.75" x14ac:dyDescent="0.25">
      <c r="A113" s="8">
        <v>109</v>
      </c>
      <c r="B113" s="65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0</v>
      </c>
      <c r="G113" s="6">
        <v>0</v>
      </c>
      <c r="H113" s="6">
        <v>0</v>
      </c>
      <c r="I113" s="6">
        <v>0</v>
      </c>
      <c r="J113" s="12">
        <f t="shared" si="3"/>
        <v>0</v>
      </c>
      <c r="K113" s="10">
        <v>11495</v>
      </c>
      <c r="L113" s="57" t="s">
        <v>1109</v>
      </c>
      <c r="M113" s="7">
        <f t="shared" si="4"/>
        <v>0</v>
      </c>
      <c r="N113" s="6" t="str">
        <f t="shared" si="5"/>
        <v>Silencioso</v>
      </c>
      <c r="R113" s="16"/>
      <c r="S113" s="56"/>
      <c r="V113" s="16"/>
    </row>
    <row r="114" spans="1:22" ht="15.75" x14ac:dyDescent="0.25">
      <c r="A114" s="8">
        <v>110</v>
      </c>
      <c r="B114" s="65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0</v>
      </c>
      <c r="G114" s="6">
        <v>0</v>
      </c>
      <c r="H114" s="6">
        <v>0</v>
      </c>
      <c r="I114" s="6">
        <v>1</v>
      </c>
      <c r="J114" s="12">
        <f t="shared" si="3"/>
        <v>1</v>
      </c>
      <c r="K114" s="10">
        <v>44377</v>
      </c>
      <c r="L114" s="57" t="s">
        <v>1110</v>
      </c>
      <c r="M114" s="7">
        <f t="shared" si="4"/>
        <v>2.2534195641886563</v>
      </c>
      <c r="N114" s="6" t="str">
        <f t="shared" si="5"/>
        <v>Baixa</v>
      </c>
      <c r="R114" s="16"/>
      <c r="S114" s="56"/>
      <c r="V114" s="16"/>
    </row>
    <row r="115" spans="1:22" ht="15.75" x14ac:dyDescent="0.25">
      <c r="A115" s="8">
        <v>111</v>
      </c>
      <c r="B115" s="65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12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R115" s="16"/>
      <c r="S115" s="56"/>
      <c r="V115" s="16"/>
    </row>
    <row r="116" spans="1:22" ht="15.75" x14ac:dyDescent="0.25">
      <c r="A116" s="8">
        <v>112</v>
      </c>
      <c r="B116" s="65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12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R116" s="16"/>
      <c r="S116" s="56"/>
      <c r="V116" s="16"/>
    </row>
    <row r="117" spans="1:22" ht="15.75" x14ac:dyDescent="0.25">
      <c r="A117" s="8">
        <v>113</v>
      </c>
      <c r="B117" s="65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12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R117" s="16"/>
      <c r="S117" s="56"/>
      <c r="V117" s="16"/>
    </row>
    <row r="118" spans="1:22" ht="15.75" x14ac:dyDescent="0.25">
      <c r="A118" s="8">
        <v>114</v>
      </c>
      <c r="B118" s="65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12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R118" s="16"/>
      <c r="S118" s="56"/>
      <c r="V118" s="16"/>
    </row>
    <row r="119" spans="1:22" ht="15.75" x14ac:dyDescent="0.25">
      <c r="A119" s="8">
        <v>115</v>
      </c>
      <c r="B119" s="65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12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R119" s="16"/>
      <c r="S119" s="56"/>
      <c r="V119" s="16"/>
    </row>
    <row r="120" spans="1:22" ht="15.75" x14ac:dyDescent="0.25">
      <c r="A120" s="8">
        <v>116</v>
      </c>
      <c r="B120" s="65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12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R120" s="16"/>
      <c r="S120" s="56"/>
      <c r="V120" s="16"/>
    </row>
    <row r="121" spans="1:22" ht="15.75" x14ac:dyDescent="0.25">
      <c r="A121" s="8">
        <v>117</v>
      </c>
      <c r="B121" s="65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12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R121" s="16"/>
      <c r="S121" s="56"/>
      <c r="V121" s="16"/>
    </row>
    <row r="122" spans="1:22" ht="15.75" x14ac:dyDescent="0.25">
      <c r="A122" s="8">
        <v>118</v>
      </c>
      <c r="B122" s="65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12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R122" s="16"/>
      <c r="S122" s="56"/>
      <c r="V122" s="16"/>
    </row>
    <row r="123" spans="1:22" ht="15.75" x14ac:dyDescent="0.25">
      <c r="A123" s="8">
        <v>119</v>
      </c>
      <c r="B123" s="65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0</v>
      </c>
      <c r="H123" s="6">
        <v>0</v>
      </c>
      <c r="I123" s="6">
        <v>0</v>
      </c>
      <c r="J123" s="12">
        <f t="shared" si="3"/>
        <v>0</v>
      </c>
      <c r="K123" s="10">
        <v>16565</v>
      </c>
      <c r="L123" s="57" t="s">
        <v>1109</v>
      </c>
      <c r="M123" s="7">
        <f t="shared" si="4"/>
        <v>0</v>
      </c>
      <c r="N123" s="6" t="str">
        <f t="shared" si="5"/>
        <v>Silencioso</v>
      </c>
      <c r="R123" s="16"/>
      <c r="S123" s="56"/>
      <c r="V123" s="16"/>
    </row>
    <row r="124" spans="1:22" ht="15.75" x14ac:dyDescent="0.25">
      <c r="A124" s="8">
        <v>120</v>
      </c>
      <c r="B124" s="65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12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R124" s="16"/>
      <c r="S124" s="56"/>
      <c r="V124" s="16"/>
    </row>
    <row r="125" spans="1:22" ht="15.75" x14ac:dyDescent="0.25">
      <c r="A125" s="8">
        <v>121</v>
      </c>
      <c r="B125" s="65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0</v>
      </c>
      <c r="G125" s="6">
        <v>0</v>
      </c>
      <c r="H125" s="6">
        <v>0</v>
      </c>
      <c r="I125" s="6">
        <v>0</v>
      </c>
      <c r="J125" s="12">
        <f t="shared" si="3"/>
        <v>0</v>
      </c>
      <c r="K125" s="10">
        <v>19738</v>
      </c>
      <c r="L125" s="57" t="s">
        <v>1109</v>
      </c>
      <c r="M125" s="7">
        <f t="shared" si="4"/>
        <v>0</v>
      </c>
      <c r="N125" s="6" t="str">
        <f t="shared" si="5"/>
        <v>Silencioso</v>
      </c>
      <c r="O125" s="9"/>
      <c r="P125" s="9"/>
      <c r="Q125" s="9"/>
      <c r="R125" s="16"/>
      <c r="S125" s="56"/>
      <c r="V125" s="16"/>
    </row>
    <row r="126" spans="1:22" ht="15.75" x14ac:dyDescent="0.25">
      <c r="A126" s="8">
        <v>122</v>
      </c>
      <c r="B126" s="65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0</v>
      </c>
      <c r="H126" s="6">
        <v>0</v>
      </c>
      <c r="I126" s="6">
        <v>0</v>
      </c>
      <c r="J126" s="12">
        <f t="shared" si="3"/>
        <v>0</v>
      </c>
      <c r="K126" s="10">
        <v>3810</v>
      </c>
      <c r="L126" s="57" t="s">
        <v>1109</v>
      </c>
      <c r="M126" s="7">
        <f t="shared" si="4"/>
        <v>0</v>
      </c>
      <c r="N126" s="6" t="str">
        <f t="shared" si="5"/>
        <v>Silencioso</v>
      </c>
      <c r="O126" s="9"/>
      <c r="P126" s="9"/>
      <c r="Q126" s="9"/>
      <c r="R126" s="16"/>
      <c r="S126" s="56"/>
      <c r="V126" s="16"/>
    </row>
    <row r="127" spans="1:22" ht="15.75" x14ac:dyDescent="0.25">
      <c r="A127" s="8">
        <v>123</v>
      </c>
      <c r="B127" s="65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0</v>
      </c>
      <c r="G127" s="6">
        <v>0</v>
      </c>
      <c r="H127" s="6">
        <v>0</v>
      </c>
      <c r="I127" s="6">
        <v>0</v>
      </c>
      <c r="J127" s="12">
        <f t="shared" si="3"/>
        <v>0</v>
      </c>
      <c r="K127" s="10">
        <v>53866</v>
      </c>
      <c r="L127" s="57" t="s">
        <v>1110</v>
      </c>
      <c r="M127" s="7">
        <f t="shared" si="4"/>
        <v>0</v>
      </c>
      <c r="N127" s="6" t="str">
        <f t="shared" si="5"/>
        <v>Silencioso</v>
      </c>
      <c r="R127" s="16"/>
      <c r="S127" s="56"/>
      <c r="V127" s="16"/>
    </row>
    <row r="128" spans="1:22" ht="15.75" x14ac:dyDescent="0.25">
      <c r="A128" s="8">
        <v>124</v>
      </c>
      <c r="B128" s="65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12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R128" s="16"/>
      <c r="S128" s="56"/>
      <c r="V128" s="16"/>
    </row>
    <row r="129" spans="1:22" ht="15.75" x14ac:dyDescent="0.25">
      <c r="A129" s="8">
        <v>125</v>
      </c>
      <c r="B129" s="65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0</v>
      </c>
      <c r="G129" s="6">
        <v>0</v>
      </c>
      <c r="H129" s="6">
        <v>0</v>
      </c>
      <c r="I129" s="6">
        <v>0</v>
      </c>
      <c r="J129" s="12">
        <f t="shared" si="3"/>
        <v>0</v>
      </c>
      <c r="K129" s="10">
        <v>8029</v>
      </c>
      <c r="L129" s="57" t="s">
        <v>1109</v>
      </c>
      <c r="M129" s="7">
        <f t="shared" si="4"/>
        <v>0</v>
      </c>
      <c r="N129" s="6" t="str">
        <f t="shared" si="5"/>
        <v>Silencioso</v>
      </c>
      <c r="R129" s="16"/>
      <c r="S129" s="56"/>
      <c r="V129" s="16"/>
    </row>
    <row r="130" spans="1:22" ht="15.75" x14ac:dyDescent="0.25">
      <c r="A130" s="8">
        <v>126</v>
      </c>
      <c r="B130" s="65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12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R130" s="16"/>
      <c r="S130" s="56"/>
      <c r="V130" s="16"/>
    </row>
    <row r="131" spans="1:22" ht="15.75" x14ac:dyDescent="0.25">
      <c r="A131" s="8">
        <v>127</v>
      </c>
      <c r="B131" s="65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12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R131" s="16"/>
      <c r="S131" s="56"/>
      <c r="V131" s="16"/>
    </row>
    <row r="132" spans="1:22" ht="15.75" x14ac:dyDescent="0.25">
      <c r="A132" s="8">
        <v>128</v>
      </c>
      <c r="B132" s="65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12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R132" s="16"/>
      <c r="S132" s="56"/>
      <c r="V132" s="16"/>
    </row>
    <row r="133" spans="1:22" ht="15.75" x14ac:dyDescent="0.25">
      <c r="A133" s="8">
        <v>129</v>
      </c>
      <c r="B133" s="65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12">
        <f t="shared" ref="J133:J196" si="6">F133+G133+H133+I133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6"/>
      <c r="S133" s="56"/>
      <c r="V133" s="16"/>
    </row>
    <row r="134" spans="1:22" ht="15.75" x14ac:dyDescent="0.25">
      <c r="A134" s="8">
        <v>130</v>
      </c>
      <c r="B134" s="65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0</v>
      </c>
      <c r="I134" s="6">
        <v>0</v>
      </c>
      <c r="J134" s="12">
        <f t="shared" si="6"/>
        <v>0</v>
      </c>
      <c r="K134" s="10">
        <v>12025</v>
      </c>
      <c r="L134" s="57" t="s">
        <v>1109</v>
      </c>
      <c r="M134" s="7">
        <f t="shared" si="7"/>
        <v>0</v>
      </c>
      <c r="N134" s="6" t="str">
        <f t="shared" si="8"/>
        <v>Silencioso</v>
      </c>
      <c r="O134" s="9"/>
      <c r="P134" s="9"/>
      <c r="Q134" s="9"/>
      <c r="R134" s="16"/>
      <c r="S134" s="56"/>
      <c r="V134" s="16"/>
    </row>
    <row r="135" spans="1:22" ht="15.75" x14ac:dyDescent="0.25">
      <c r="A135" s="8">
        <v>131</v>
      </c>
      <c r="B135" s="65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0</v>
      </c>
      <c r="I135" s="6">
        <v>0</v>
      </c>
      <c r="J135" s="12">
        <f t="shared" si="6"/>
        <v>0</v>
      </c>
      <c r="K135" s="10">
        <v>14883</v>
      </c>
      <c r="L135" s="57" t="s">
        <v>1109</v>
      </c>
      <c r="M135" s="7">
        <f t="shared" si="7"/>
        <v>0</v>
      </c>
      <c r="N135" s="6" t="str">
        <f t="shared" si="8"/>
        <v>Silencioso</v>
      </c>
      <c r="R135" s="16"/>
      <c r="S135" s="56"/>
      <c r="V135" s="16"/>
    </row>
    <row r="136" spans="1:22" ht="15.75" x14ac:dyDescent="0.25">
      <c r="A136" s="8">
        <v>132</v>
      </c>
      <c r="B136" s="65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12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R136" s="16"/>
      <c r="S136" s="56"/>
      <c r="V136" s="16"/>
    </row>
    <row r="137" spans="1:22" ht="15.75" x14ac:dyDescent="0.25">
      <c r="A137" s="8">
        <v>133</v>
      </c>
      <c r="B137" s="65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12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R137" s="16"/>
      <c r="S137" s="56"/>
      <c r="V137" s="16"/>
    </row>
    <row r="138" spans="1:22" ht="15.75" x14ac:dyDescent="0.25">
      <c r="A138" s="8">
        <v>134</v>
      </c>
      <c r="B138" s="65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12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R138" s="16"/>
      <c r="S138" s="56"/>
      <c r="V138" s="16"/>
    </row>
    <row r="139" spans="1:22" ht="15.75" x14ac:dyDescent="0.25">
      <c r="A139" s="8">
        <v>135</v>
      </c>
      <c r="B139" s="65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0</v>
      </c>
      <c r="I139" s="6">
        <v>0</v>
      </c>
      <c r="J139" s="12">
        <f t="shared" si="6"/>
        <v>0</v>
      </c>
      <c r="K139" s="10">
        <v>37856</v>
      </c>
      <c r="L139" s="57" t="s">
        <v>1110</v>
      </c>
      <c r="M139" s="7">
        <f t="shared" si="7"/>
        <v>0</v>
      </c>
      <c r="N139" s="6" t="str">
        <f t="shared" si="8"/>
        <v>Silencioso</v>
      </c>
      <c r="R139" s="16"/>
      <c r="S139" s="56"/>
      <c r="V139" s="16"/>
    </row>
    <row r="140" spans="1:22" ht="15.75" x14ac:dyDescent="0.25">
      <c r="A140" s="8">
        <v>136</v>
      </c>
      <c r="B140" s="65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12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R140" s="16"/>
      <c r="S140" s="56"/>
      <c r="V140" s="16"/>
    </row>
    <row r="141" spans="1:22" ht="15.75" x14ac:dyDescent="0.25">
      <c r="A141" s="8">
        <v>137</v>
      </c>
      <c r="B141" s="65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0</v>
      </c>
      <c r="G141" s="6">
        <v>0</v>
      </c>
      <c r="H141" s="6">
        <v>0</v>
      </c>
      <c r="I141" s="6">
        <v>0</v>
      </c>
      <c r="J141" s="12">
        <f t="shared" si="6"/>
        <v>0</v>
      </c>
      <c r="K141" s="10">
        <v>9679</v>
      </c>
      <c r="L141" s="57" t="s">
        <v>1109</v>
      </c>
      <c r="M141" s="7">
        <f t="shared" si="7"/>
        <v>0</v>
      </c>
      <c r="N141" s="6" t="str">
        <f t="shared" si="8"/>
        <v>Silencioso</v>
      </c>
      <c r="R141" s="16"/>
      <c r="S141" s="56"/>
      <c r="V141" s="16"/>
    </row>
    <row r="142" spans="1:22" ht="15.75" x14ac:dyDescent="0.25">
      <c r="A142" s="8">
        <v>138</v>
      </c>
      <c r="B142" s="65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1</v>
      </c>
      <c r="G142" s="6">
        <v>0</v>
      </c>
      <c r="H142" s="6">
        <v>0</v>
      </c>
      <c r="I142" s="6">
        <v>0</v>
      </c>
      <c r="J142" s="12">
        <f t="shared" si="6"/>
        <v>1</v>
      </c>
      <c r="K142" s="10">
        <v>16109</v>
      </c>
      <c r="L142" s="57" t="s">
        <v>1109</v>
      </c>
      <c r="M142" s="7">
        <f t="shared" si="7"/>
        <v>6.207709975789931</v>
      </c>
      <c r="N142" s="6" t="str">
        <f t="shared" si="8"/>
        <v>Baixa</v>
      </c>
      <c r="R142" s="16"/>
      <c r="S142" s="56"/>
      <c r="V142" s="16"/>
    </row>
    <row r="143" spans="1:22" ht="15.75" x14ac:dyDescent="0.25">
      <c r="A143" s="8">
        <v>139</v>
      </c>
      <c r="B143" s="65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12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R143" s="16"/>
      <c r="S143" s="56"/>
      <c r="V143" s="16"/>
    </row>
    <row r="144" spans="1:22" ht="15.75" x14ac:dyDescent="0.25">
      <c r="A144" s="8">
        <v>140</v>
      </c>
      <c r="B144" s="65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0</v>
      </c>
      <c r="G144" s="6">
        <v>0</v>
      </c>
      <c r="H144" s="6">
        <v>0</v>
      </c>
      <c r="I144" s="6">
        <v>0</v>
      </c>
      <c r="J144" s="12">
        <f t="shared" si="6"/>
        <v>0</v>
      </c>
      <c r="K144" s="10">
        <v>15153</v>
      </c>
      <c r="L144" s="57" t="s">
        <v>1109</v>
      </c>
      <c r="M144" s="7">
        <f t="shared" si="7"/>
        <v>0</v>
      </c>
      <c r="N144" s="6" t="str">
        <f t="shared" si="8"/>
        <v>Silencioso</v>
      </c>
      <c r="R144" s="16"/>
      <c r="S144" s="56"/>
      <c r="V144" s="16"/>
    </row>
    <row r="145" spans="1:22" ht="15.75" x14ac:dyDescent="0.25">
      <c r="A145" s="8">
        <v>141</v>
      </c>
      <c r="B145" s="65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0</v>
      </c>
      <c r="G145" s="6">
        <v>0</v>
      </c>
      <c r="H145" s="6">
        <v>0</v>
      </c>
      <c r="I145" s="6">
        <v>0</v>
      </c>
      <c r="J145" s="12">
        <f t="shared" si="6"/>
        <v>0</v>
      </c>
      <c r="K145" s="10">
        <v>8601</v>
      </c>
      <c r="L145" s="57" t="s">
        <v>1109</v>
      </c>
      <c r="M145" s="7">
        <f t="shared" si="7"/>
        <v>0</v>
      </c>
      <c r="N145" s="6" t="str">
        <f t="shared" si="8"/>
        <v>Silencioso</v>
      </c>
      <c r="R145" s="16"/>
      <c r="S145" s="56"/>
      <c r="V145" s="16"/>
    </row>
    <row r="146" spans="1:22" ht="15.75" x14ac:dyDescent="0.25">
      <c r="A146" s="8">
        <v>142</v>
      </c>
      <c r="B146" s="65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12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R146" s="16"/>
      <c r="S146" s="56"/>
      <c r="V146" s="16"/>
    </row>
    <row r="147" spans="1:22" ht="15.75" x14ac:dyDescent="0.25">
      <c r="A147" s="8">
        <v>143</v>
      </c>
      <c r="B147" s="65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12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R147" s="16"/>
      <c r="S147" s="56"/>
      <c r="V147" s="16"/>
    </row>
    <row r="148" spans="1:22" ht="15.75" x14ac:dyDescent="0.25">
      <c r="A148" s="8">
        <v>144</v>
      </c>
      <c r="B148" s="65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12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R148" s="16"/>
      <c r="S148" s="56"/>
      <c r="V148" s="16"/>
    </row>
    <row r="149" spans="1:22" ht="15.75" x14ac:dyDescent="0.25">
      <c r="A149" s="8">
        <v>145</v>
      </c>
      <c r="B149" s="65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12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R149" s="16"/>
      <c r="S149" s="56"/>
      <c r="V149" s="16"/>
    </row>
    <row r="150" spans="1:22" ht="15.75" x14ac:dyDescent="0.25">
      <c r="A150" s="8">
        <v>146</v>
      </c>
      <c r="B150" s="65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12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R150" s="16"/>
      <c r="S150" s="56"/>
      <c r="V150" s="16"/>
    </row>
    <row r="151" spans="1:22" ht="15.75" x14ac:dyDescent="0.25">
      <c r="A151" s="8">
        <v>147</v>
      </c>
      <c r="B151" s="65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0</v>
      </c>
      <c r="G151" s="6">
        <v>1</v>
      </c>
      <c r="H151" s="6">
        <v>0</v>
      </c>
      <c r="I151" s="6">
        <v>0</v>
      </c>
      <c r="J151" s="12">
        <f t="shared" si="6"/>
        <v>1</v>
      </c>
      <c r="K151" s="10">
        <v>91503</v>
      </c>
      <c r="L151" s="57" t="s">
        <v>1111</v>
      </c>
      <c r="M151" s="7">
        <f t="shared" si="7"/>
        <v>1.0928603433767199</v>
      </c>
      <c r="N151" s="6" t="str">
        <f t="shared" si="8"/>
        <v>Baixa</v>
      </c>
      <c r="R151" s="16"/>
      <c r="S151" s="56"/>
      <c r="V151" s="16"/>
    </row>
    <row r="152" spans="1:22" ht="15.75" x14ac:dyDescent="0.25">
      <c r="A152" s="8">
        <v>148</v>
      </c>
      <c r="B152" s="65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12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R152" s="16"/>
      <c r="S152" s="56"/>
      <c r="V152" s="16"/>
    </row>
    <row r="153" spans="1:22" ht="15.75" x14ac:dyDescent="0.25">
      <c r="A153" s="8">
        <v>149</v>
      </c>
      <c r="B153" s="65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12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R153" s="16"/>
      <c r="S153" s="56"/>
      <c r="V153" s="16"/>
    </row>
    <row r="154" spans="1:22" ht="15.75" x14ac:dyDescent="0.25">
      <c r="A154" s="8">
        <v>150</v>
      </c>
      <c r="B154" s="65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0</v>
      </c>
      <c r="G154" s="6">
        <v>1</v>
      </c>
      <c r="H154" s="6">
        <v>0</v>
      </c>
      <c r="I154" s="6">
        <v>2</v>
      </c>
      <c r="J154" s="12">
        <f t="shared" si="6"/>
        <v>3</v>
      </c>
      <c r="K154" s="10">
        <v>19007</v>
      </c>
      <c r="L154" s="57" t="s">
        <v>1109</v>
      </c>
      <c r="M154" s="7">
        <f t="shared" si="7"/>
        <v>15.78365865207555</v>
      </c>
      <c r="N154" s="6" t="str">
        <f t="shared" si="8"/>
        <v>Baixa</v>
      </c>
      <c r="R154" s="16"/>
      <c r="S154" s="56"/>
      <c r="V154" s="16"/>
    </row>
    <row r="155" spans="1:22" ht="15.75" x14ac:dyDescent="0.25">
      <c r="A155" s="8">
        <v>151</v>
      </c>
      <c r="B155" s="65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12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R155" s="16"/>
      <c r="S155" s="56"/>
      <c r="V155" s="16"/>
    </row>
    <row r="156" spans="1:22" ht="15.75" x14ac:dyDescent="0.25">
      <c r="A156" s="8">
        <v>152</v>
      </c>
      <c r="B156" s="65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12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R156" s="16"/>
      <c r="S156" s="56"/>
      <c r="V156" s="16"/>
    </row>
    <row r="157" spans="1:22" ht="15.75" x14ac:dyDescent="0.25">
      <c r="A157" s="8">
        <v>153</v>
      </c>
      <c r="B157" s="65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12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R157" s="16"/>
      <c r="S157" s="56"/>
      <c r="V157" s="16"/>
    </row>
    <row r="158" spans="1:22" ht="15.75" x14ac:dyDescent="0.25">
      <c r="A158" s="8">
        <v>154</v>
      </c>
      <c r="B158" s="65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12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R158" s="16"/>
      <c r="S158" s="56"/>
      <c r="V158" s="16"/>
    </row>
    <row r="159" spans="1:22" ht="15.75" x14ac:dyDescent="0.25">
      <c r="A159" s="8">
        <v>155</v>
      </c>
      <c r="B159" s="65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0</v>
      </c>
      <c r="H159" s="6">
        <v>0</v>
      </c>
      <c r="I159" s="6">
        <v>0</v>
      </c>
      <c r="J159" s="12">
        <f t="shared" si="6"/>
        <v>0</v>
      </c>
      <c r="K159" s="10">
        <v>22257</v>
      </c>
      <c r="L159" s="57" t="s">
        <v>1109</v>
      </c>
      <c r="M159" s="7">
        <f t="shared" si="7"/>
        <v>0</v>
      </c>
      <c r="N159" s="6" t="str">
        <f t="shared" si="8"/>
        <v>Silencioso</v>
      </c>
      <c r="R159" s="16"/>
      <c r="S159" s="56"/>
      <c r="V159" s="16"/>
    </row>
    <row r="160" spans="1:22" ht="15.75" x14ac:dyDescent="0.25">
      <c r="A160" s="8">
        <v>156</v>
      </c>
      <c r="B160" s="65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0</v>
      </c>
      <c r="G160" s="6">
        <v>0</v>
      </c>
      <c r="H160" s="6">
        <v>0</v>
      </c>
      <c r="I160" s="6">
        <v>0</v>
      </c>
      <c r="J160" s="12">
        <f t="shared" si="6"/>
        <v>0</v>
      </c>
      <c r="K160" s="10">
        <v>30324</v>
      </c>
      <c r="L160" s="57" t="s">
        <v>1110</v>
      </c>
      <c r="M160" s="7">
        <f t="shared" si="7"/>
        <v>0</v>
      </c>
      <c r="N160" s="6" t="str">
        <f t="shared" si="8"/>
        <v>Silencioso</v>
      </c>
      <c r="R160" s="16"/>
      <c r="S160" s="56"/>
      <c r="V160" s="16"/>
    </row>
    <row r="161" spans="1:22" ht="15.75" x14ac:dyDescent="0.25">
      <c r="A161" s="8">
        <v>157</v>
      </c>
      <c r="B161" s="65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12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R161" s="16"/>
      <c r="S161" s="56"/>
      <c r="V161" s="16"/>
    </row>
    <row r="162" spans="1:22" ht="15.75" x14ac:dyDescent="0.25">
      <c r="A162" s="8">
        <v>158</v>
      </c>
      <c r="B162" s="65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12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R162" s="16"/>
      <c r="S162" s="56"/>
      <c r="V162" s="16"/>
    </row>
    <row r="163" spans="1:22" ht="15.75" x14ac:dyDescent="0.25">
      <c r="A163" s="8">
        <v>159</v>
      </c>
      <c r="B163" s="65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12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R163" s="16"/>
      <c r="S163" s="56"/>
      <c r="V163" s="16"/>
    </row>
    <row r="164" spans="1:22" ht="15.75" x14ac:dyDescent="0.25">
      <c r="A164" s="8">
        <v>160</v>
      </c>
      <c r="B164" s="65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12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R164" s="16"/>
      <c r="S164" s="56"/>
      <c r="V164" s="16"/>
    </row>
    <row r="165" spans="1:22" ht="15.75" x14ac:dyDescent="0.25">
      <c r="A165" s="8">
        <v>161</v>
      </c>
      <c r="B165" s="65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12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R165" s="16"/>
      <c r="S165" s="56"/>
      <c r="V165" s="16"/>
    </row>
    <row r="166" spans="1:22" ht="15.75" x14ac:dyDescent="0.25">
      <c r="A166" s="8">
        <v>162</v>
      </c>
      <c r="B166" s="65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12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R166" s="16"/>
      <c r="S166" s="56"/>
      <c r="V166" s="16"/>
    </row>
    <row r="167" spans="1:22" ht="15.75" x14ac:dyDescent="0.25">
      <c r="A167" s="8">
        <v>163</v>
      </c>
      <c r="B167" s="65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12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R167" s="16"/>
      <c r="S167" s="56"/>
      <c r="V167" s="16"/>
    </row>
    <row r="168" spans="1:22" ht="15.75" x14ac:dyDescent="0.25">
      <c r="A168" s="8">
        <v>164</v>
      </c>
      <c r="B168" s="65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12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R168" s="16"/>
      <c r="S168" s="56"/>
      <c r="V168" s="16"/>
    </row>
    <row r="169" spans="1:22" ht="15.75" x14ac:dyDescent="0.25">
      <c r="A169" s="8">
        <v>165</v>
      </c>
      <c r="B169" s="65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12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R169" s="16"/>
      <c r="S169" s="56"/>
      <c r="V169" s="16"/>
    </row>
    <row r="170" spans="1:22" ht="15.75" x14ac:dyDescent="0.25">
      <c r="A170" s="8">
        <v>166</v>
      </c>
      <c r="B170" s="65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0</v>
      </c>
      <c r="G170" s="6">
        <v>0</v>
      </c>
      <c r="H170" s="6">
        <v>0</v>
      </c>
      <c r="I170" s="6">
        <v>0</v>
      </c>
      <c r="J170" s="12">
        <f t="shared" si="6"/>
        <v>0</v>
      </c>
      <c r="K170" s="10">
        <v>74691</v>
      </c>
      <c r="L170" s="57" t="s">
        <v>1111</v>
      </c>
      <c r="M170" s="7">
        <f t="shared" si="7"/>
        <v>0</v>
      </c>
      <c r="N170" s="6" t="str">
        <f t="shared" si="8"/>
        <v>Silencioso</v>
      </c>
      <c r="R170" s="16"/>
      <c r="S170" s="56"/>
      <c r="V170" s="16"/>
    </row>
    <row r="171" spans="1:22" ht="15.75" x14ac:dyDescent="0.25">
      <c r="A171" s="8">
        <v>167</v>
      </c>
      <c r="B171" s="65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12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R171" s="16"/>
      <c r="S171" s="56"/>
      <c r="V171" s="16"/>
    </row>
    <row r="172" spans="1:22" ht="15.75" x14ac:dyDescent="0.25">
      <c r="A172" s="8">
        <v>168</v>
      </c>
      <c r="B172" s="65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12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R172" s="16"/>
      <c r="S172" s="56"/>
      <c r="V172" s="16"/>
    </row>
    <row r="173" spans="1:22" ht="15.75" x14ac:dyDescent="0.25">
      <c r="A173" s="8">
        <v>169</v>
      </c>
      <c r="B173" s="65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0</v>
      </c>
      <c r="I173" s="6">
        <v>0</v>
      </c>
      <c r="J173" s="12">
        <f t="shared" si="6"/>
        <v>0</v>
      </c>
      <c r="K173" s="10">
        <v>6366</v>
      </c>
      <c r="L173" s="57" t="s">
        <v>1109</v>
      </c>
      <c r="M173" s="7">
        <f t="shared" si="7"/>
        <v>0</v>
      </c>
      <c r="N173" s="6" t="str">
        <f t="shared" si="8"/>
        <v>Silencioso</v>
      </c>
      <c r="R173" s="16"/>
      <c r="S173" s="56"/>
      <c r="V173" s="16"/>
    </row>
    <row r="174" spans="1:22" ht="15.75" x14ac:dyDescent="0.25">
      <c r="A174" s="8">
        <v>170</v>
      </c>
      <c r="B174" s="65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12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V174" s="16"/>
    </row>
    <row r="175" spans="1:22" ht="15.75" x14ac:dyDescent="0.25">
      <c r="A175" s="8">
        <v>171</v>
      </c>
      <c r="B175" s="65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0</v>
      </c>
      <c r="G175" s="6">
        <v>0</v>
      </c>
      <c r="H175" s="6">
        <v>0</v>
      </c>
      <c r="I175" s="6">
        <v>0</v>
      </c>
      <c r="J175" s="12">
        <f t="shared" si="6"/>
        <v>0</v>
      </c>
      <c r="K175" s="10">
        <v>21703</v>
      </c>
      <c r="L175" s="57" t="s">
        <v>1109</v>
      </c>
      <c r="M175" s="7">
        <f t="shared" si="7"/>
        <v>0</v>
      </c>
      <c r="N175" s="6" t="str">
        <f t="shared" si="8"/>
        <v>Silencioso</v>
      </c>
      <c r="R175" s="16"/>
      <c r="S175" s="56"/>
      <c r="V175" s="16"/>
    </row>
    <row r="176" spans="1:22" ht="15.75" x14ac:dyDescent="0.25">
      <c r="A176" s="8">
        <v>172</v>
      </c>
      <c r="B176" s="65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12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V176" s="16"/>
    </row>
    <row r="177" spans="1:22" ht="15.75" x14ac:dyDescent="0.25">
      <c r="A177" s="8">
        <v>173</v>
      </c>
      <c r="B177" s="65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1</v>
      </c>
      <c r="G177" s="6">
        <v>1</v>
      </c>
      <c r="H177" s="6">
        <v>0</v>
      </c>
      <c r="I177" s="6">
        <v>0</v>
      </c>
      <c r="J177" s="12">
        <f t="shared" si="6"/>
        <v>2</v>
      </c>
      <c r="K177" s="10">
        <v>7017</v>
      </c>
      <c r="L177" s="57" t="s">
        <v>1109</v>
      </c>
      <c r="M177" s="7">
        <f t="shared" si="7"/>
        <v>28.502208921191389</v>
      </c>
      <c r="N177" s="6" t="str">
        <f t="shared" si="8"/>
        <v>Baixa</v>
      </c>
      <c r="R177" s="16"/>
      <c r="S177" s="56"/>
      <c r="V177" s="16"/>
    </row>
    <row r="178" spans="1:22" ht="15.75" x14ac:dyDescent="0.25">
      <c r="A178" s="8">
        <v>174</v>
      </c>
      <c r="B178" s="65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0</v>
      </c>
      <c r="G178" s="6">
        <v>0</v>
      </c>
      <c r="H178" s="6">
        <v>0</v>
      </c>
      <c r="I178" s="6">
        <v>0</v>
      </c>
      <c r="J178" s="12">
        <f t="shared" si="6"/>
        <v>0</v>
      </c>
      <c r="K178" s="10">
        <v>10425</v>
      </c>
      <c r="L178" s="57" t="s">
        <v>1109</v>
      </c>
      <c r="M178" s="7">
        <f t="shared" si="7"/>
        <v>0</v>
      </c>
      <c r="N178" s="6" t="str">
        <f t="shared" si="8"/>
        <v>Silencioso</v>
      </c>
      <c r="R178" s="16"/>
      <c r="S178" s="56"/>
      <c r="V178" s="16"/>
    </row>
    <row r="179" spans="1:22" ht="15.75" x14ac:dyDescent="0.25">
      <c r="A179" s="8">
        <v>175</v>
      </c>
      <c r="B179" s="65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12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R179" s="16"/>
      <c r="S179" s="56"/>
      <c r="V179" s="16"/>
    </row>
    <row r="180" spans="1:22" ht="15.75" x14ac:dyDescent="0.25">
      <c r="A180" s="8">
        <v>176</v>
      </c>
      <c r="B180" s="65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12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R180" s="16"/>
      <c r="S180" s="56"/>
      <c r="V180" s="16"/>
    </row>
    <row r="181" spans="1:22" ht="15.75" x14ac:dyDescent="0.25">
      <c r="A181" s="8">
        <v>177</v>
      </c>
      <c r="B181" s="65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0</v>
      </c>
      <c r="G181" s="6">
        <v>0</v>
      </c>
      <c r="H181" s="6">
        <v>0</v>
      </c>
      <c r="I181" s="6">
        <v>0</v>
      </c>
      <c r="J181" s="12">
        <f t="shared" si="6"/>
        <v>0</v>
      </c>
      <c r="K181" s="10">
        <v>15368</v>
      </c>
      <c r="L181" s="57" t="s">
        <v>1109</v>
      </c>
      <c r="M181" s="7">
        <f t="shared" si="7"/>
        <v>0</v>
      </c>
      <c r="N181" s="6" t="str">
        <f t="shared" si="8"/>
        <v>Silencioso</v>
      </c>
      <c r="R181" s="16"/>
      <c r="S181" s="56"/>
      <c r="V181" s="16"/>
    </row>
    <row r="182" spans="1:22" ht="15.75" x14ac:dyDescent="0.25">
      <c r="A182" s="8">
        <v>178</v>
      </c>
      <c r="B182" s="65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12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V182" s="16"/>
    </row>
    <row r="183" spans="1:22" ht="15.75" x14ac:dyDescent="0.25">
      <c r="A183" s="8">
        <v>179</v>
      </c>
      <c r="B183" s="65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12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R183" s="16"/>
      <c r="S183" s="56"/>
      <c r="V183" s="16"/>
    </row>
    <row r="184" spans="1:22" ht="15.75" x14ac:dyDescent="0.25">
      <c r="A184" s="8">
        <v>180</v>
      </c>
      <c r="B184" s="65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12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R184" s="16"/>
      <c r="S184" s="56"/>
      <c r="V184" s="16"/>
    </row>
    <row r="185" spans="1:22" ht="15.75" x14ac:dyDescent="0.25">
      <c r="A185" s="8">
        <v>181</v>
      </c>
      <c r="B185" s="65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12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V185" s="16"/>
    </row>
    <row r="186" spans="1:22" ht="15.75" x14ac:dyDescent="0.25">
      <c r="A186" s="8">
        <v>182</v>
      </c>
      <c r="B186" s="65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12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R186" s="16"/>
      <c r="S186" s="56"/>
      <c r="V186" s="16"/>
    </row>
    <row r="187" spans="1:22" ht="15.75" x14ac:dyDescent="0.25">
      <c r="A187" s="8">
        <v>183</v>
      </c>
      <c r="B187" s="65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0</v>
      </c>
      <c r="I187" s="6">
        <v>0</v>
      </c>
      <c r="J187" s="12">
        <f t="shared" si="6"/>
        <v>0</v>
      </c>
      <c r="K187" s="10">
        <v>28366</v>
      </c>
      <c r="L187" s="57" t="s">
        <v>1110</v>
      </c>
      <c r="M187" s="7">
        <f t="shared" si="7"/>
        <v>0</v>
      </c>
      <c r="N187" s="6" t="str">
        <f t="shared" si="8"/>
        <v>Silencioso</v>
      </c>
      <c r="R187" s="16"/>
      <c r="S187" s="56"/>
      <c r="V187" s="16"/>
    </row>
    <row r="188" spans="1:22" ht="15.75" x14ac:dyDescent="0.25">
      <c r="A188" s="8">
        <v>184</v>
      </c>
      <c r="B188" s="65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12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R188" s="16"/>
      <c r="S188" s="56"/>
      <c r="V188" s="16"/>
    </row>
    <row r="189" spans="1:22" ht="15.75" x14ac:dyDescent="0.25">
      <c r="A189" s="8">
        <v>185</v>
      </c>
      <c r="B189" s="65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12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R189" s="16"/>
      <c r="S189" s="56"/>
      <c r="V189" s="16"/>
    </row>
    <row r="190" spans="1:22" ht="15.75" x14ac:dyDescent="0.25">
      <c r="A190" s="8">
        <v>186</v>
      </c>
      <c r="B190" s="65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12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R190" s="16"/>
      <c r="S190" s="56"/>
      <c r="V190" s="16"/>
    </row>
    <row r="191" spans="1:22" ht="15.75" x14ac:dyDescent="0.25">
      <c r="A191" s="8">
        <v>187</v>
      </c>
      <c r="B191" s="65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12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R191" s="16"/>
      <c r="S191" s="56"/>
      <c r="V191" s="16"/>
    </row>
    <row r="192" spans="1:22" ht="15.75" x14ac:dyDescent="0.25">
      <c r="A192" s="8">
        <v>188</v>
      </c>
      <c r="B192" s="65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12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R192" s="16"/>
      <c r="S192" s="56"/>
      <c r="V192" s="16"/>
    </row>
    <row r="193" spans="1:22" ht="15.75" x14ac:dyDescent="0.25">
      <c r="A193" s="8">
        <v>189</v>
      </c>
      <c r="B193" s="65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12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R193" s="16"/>
      <c r="S193" s="56"/>
      <c r="V193" s="16"/>
    </row>
    <row r="194" spans="1:22" ht="15.75" x14ac:dyDescent="0.25">
      <c r="A194" s="8">
        <v>190</v>
      </c>
      <c r="B194" s="65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0</v>
      </c>
      <c r="G194" s="6">
        <v>0</v>
      </c>
      <c r="H194" s="6">
        <v>0</v>
      </c>
      <c r="I194" s="6">
        <v>0</v>
      </c>
      <c r="J194" s="12">
        <f t="shared" si="6"/>
        <v>0</v>
      </c>
      <c r="K194" s="10">
        <v>27425</v>
      </c>
      <c r="L194" s="57" t="s">
        <v>1110</v>
      </c>
      <c r="M194" s="7">
        <f t="shared" si="7"/>
        <v>0</v>
      </c>
      <c r="N194" s="6" t="str">
        <f t="shared" si="8"/>
        <v>Silencioso</v>
      </c>
      <c r="R194" s="16"/>
      <c r="S194" s="56"/>
      <c r="V194" s="16"/>
    </row>
    <row r="195" spans="1:22" ht="15.75" x14ac:dyDescent="0.25">
      <c r="A195" s="8">
        <v>191</v>
      </c>
      <c r="B195" s="65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12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R195" s="16"/>
      <c r="S195" s="56"/>
      <c r="V195" s="16"/>
    </row>
    <row r="196" spans="1:22" ht="15.75" x14ac:dyDescent="0.25">
      <c r="A196" s="8">
        <v>192</v>
      </c>
      <c r="B196" s="65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12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R196" s="16"/>
      <c r="S196" s="56"/>
      <c r="V196" s="16"/>
    </row>
    <row r="197" spans="1:22" ht="15.75" x14ac:dyDescent="0.25">
      <c r="A197" s="8">
        <v>193</v>
      </c>
      <c r="B197" s="65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0</v>
      </c>
      <c r="G197" s="6">
        <v>0</v>
      </c>
      <c r="H197" s="6">
        <v>0</v>
      </c>
      <c r="I197" s="6">
        <v>0</v>
      </c>
      <c r="J197" s="12">
        <f t="shared" ref="J197:J260" si="9">F197+G197+H197+I197</f>
        <v>0</v>
      </c>
      <c r="K197" s="10">
        <v>17641</v>
      </c>
      <c r="L197" s="57" t="s">
        <v>1109</v>
      </c>
      <c r="M197" s="7">
        <f t="shared" ref="M197:M260" si="10">(J197/K197)*100000</f>
        <v>0</v>
      </c>
      <c r="N197" s="6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6"/>
      <c r="S197" s="56"/>
      <c r="V197" s="16"/>
    </row>
    <row r="198" spans="1:22" ht="15.75" x14ac:dyDescent="0.25">
      <c r="A198" s="8">
        <v>194</v>
      </c>
      <c r="B198" s="65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12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si="11"/>
        <v>Silencioso</v>
      </c>
      <c r="R198" s="16"/>
      <c r="S198" s="56"/>
      <c r="V198" s="16"/>
    </row>
    <row r="199" spans="1:22" ht="15.75" x14ac:dyDescent="0.25">
      <c r="A199" s="8">
        <v>195</v>
      </c>
      <c r="B199" s="65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12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R199" s="16"/>
      <c r="S199" s="56"/>
      <c r="V199" s="16"/>
    </row>
    <row r="200" spans="1:22" ht="15.75" x14ac:dyDescent="0.25">
      <c r="A200" s="8">
        <v>196</v>
      </c>
      <c r="B200" s="65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12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R200" s="16"/>
      <c r="S200" s="56"/>
      <c r="V200" s="16"/>
    </row>
    <row r="201" spans="1:22" ht="15.75" x14ac:dyDescent="0.25">
      <c r="A201" s="8">
        <v>197</v>
      </c>
      <c r="B201" s="65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12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V201" s="16"/>
    </row>
    <row r="202" spans="1:22" ht="15.75" x14ac:dyDescent="0.25">
      <c r="A202" s="8">
        <v>198</v>
      </c>
      <c r="B202" s="65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12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R202" s="16"/>
      <c r="S202" s="56"/>
      <c r="V202" s="16"/>
    </row>
    <row r="203" spans="1:22" ht="15.75" x14ac:dyDescent="0.25">
      <c r="A203" s="8">
        <v>199</v>
      </c>
      <c r="B203" s="65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12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R203" s="16"/>
      <c r="S203" s="56"/>
      <c r="V203" s="16"/>
    </row>
    <row r="204" spans="1:22" ht="15.75" x14ac:dyDescent="0.25">
      <c r="A204" s="8">
        <v>200</v>
      </c>
      <c r="B204" s="65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0</v>
      </c>
      <c r="G204" s="6">
        <v>0</v>
      </c>
      <c r="H204" s="6">
        <v>0</v>
      </c>
      <c r="I204" s="6">
        <v>0</v>
      </c>
      <c r="J204" s="12">
        <f t="shared" si="9"/>
        <v>0</v>
      </c>
      <c r="K204" s="10">
        <v>54196</v>
      </c>
      <c r="L204" s="57" t="s">
        <v>1110</v>
      </c>
      <c r="M204" s="7">
        <f t="shared" si="10"/>
        <v>0</v>
      </c>
      <c r="N204" s="6" t="str">
        <f t="shared" si="11"/>
        <v>Silencioso</v>
      </c>
      <c r="R204" s="16"/>
      <c r="S204" s="56"/>
      <c r="V204" s="16"/>
    </row>
    <row r="205" spans="1:22" ht="15.75" x14ac:dyDescent="0.25">
      <c r="A205" s="8">
        <v>201</v>
      </c>
      <c r="B205" s="65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12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R205" s="16"/>
      <c r="S205" s="56"/>
      <c r="V205" s="16"/>
    </row>
    <row r="206" spans="1:22" ht="15.75" x14ac:dyDescent="0.25">
      <c r="A206" s="8">
        <v>202</v>
      </c>
      <c r="B206" s="65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12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V206" s="16"/>
    </row>
    <row r="207" spans="1:22" ht="15.75" x14ac:dyDescent="0.25">
      <c r="A207" s="8">
        <v>203</v>
      </c>
      <c r="B207" s="65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12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R207" s="16"/>
      <c r="S207" s="56"/>
      <c r="V207" s="16"/>
    </row>
    <row r="208" spans="1:22" ht="15.75" x14ac:dyDescent="0.25">
      <c r="A208" s="8">
        <v>204</v>
      </c>
      <c r="B208" s="65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0</v>
      </c>
      <c r="G208" s="6">
        <v>0</v>
      </c>
      <c r="H208" s="6">
        <v>0</v>
      </c>
      <c r="I208" s="6">
        <v>0</v>
      </c>
      <c r="J208" s="12">
        <f t="shared" si="9"/>
        <v>0</v>
      </c>
      <c r="K208" s="10">
        <v>22892</v>
      </c>
      <c r="L208" s="57" t="s">
        <v>1109</v>
      </c>
      <c r="M208" s="7">
        <f t="shared" si="10"/>
        <v>0</v>
      </c>
      <c r="N208" s="6" t="str">
        <f t="shared" si="11"/>
        <v>Silencioso</v>
      </c>
      <c r="R208" s="16"/>
      <c r="S208" s="56"/>
      <c r="V208" s="16"/>
    </row>
    <row r="209" spans="1:22" ht="15.75" x14ac:dyDescent="0.25">
      <c r="A209" s="8">
        <v>205</v>
      </c>
      <c r="B209" s="65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12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R209" s="16"/>
      <c r="S209" s="56"/>
      <c r="V209" s="16"/>
    </row>
    <row r="210" spans="1:22" ht="15.75" x14ac:dyDescent="0.25">
      <c r="A210" s="8">
        <v>206</v>
      </c>
      <c r="B210" s="65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0</v>
      </c>
      <c r="G210" s="6">
        <v>0</v>
      </c>
      <c r="H210" s="6">
        <v>0</v>
      </c>
      <c r="I210" s="6">
        <v>0</v>
      </c>
      <c r="J210" s="12">
        <f t="shared" si="9"/>
        <v>0</v>
      </c>
      <c r="K210" s="10">
        <v>659070</v>
      </c>
      <c r="L210" s="57" t="s">
        <v>1113</v>
      </c>
      <c r="M210" s="7">
        <f t="shared" si="10"/>
        <v>0</v>
      </c>
      <c r="N210" s="6" t="str">
        <f t="shared" si="11"/>
        <v>Silencioso</v>
      </c>
      <c r="R210" s="16"/>
      <c r="S210" s="56"/>
      <c r="V210" s="16"/>
    </row>
    <row r="211" spans="1:22" ht="15.75" x14ac:dyDescent="0.25">
      <c r="A211" s="8">
        <v>207</v>
      </c>
      <c r="B211" s="65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12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R211" s="16"/>
      <c r="S211" s="56"/>
      <c r="V211" s="16"/>
    </row>
    <row r="212" spans="1:22" ht="15.75" x14ac:dyDescent="0.25">
      <c r="A212" s="8">
        <v>208</v>
      </c>
      <c r="B212" s="65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12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R212" s="16"/>
      <c r="S212" s="56"/>
      <c r="V212" s="16"/>
    </row>
    <row r="213" spans="1:22" ht="15.75" x14ac:dyDescent="0.25">
      <c r="A213" s="8">
        <v>209</v>
      </c>
      <c r="B213" s="65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12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V213" s="16"/>
    </row>
    <row r="214" spans="1:22" ht="15.75" x14ac:dyDescent="0.25">
      <c r="A214" s="8">
        <v>210</v>
      </c>
      <c r="B214" s="65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12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R214" s="16"/>
      <c r="S214" s="56"/>
      <c r="V214" s="16"/>
    </row>
    <row r="215" spans="1:22" ht="15.75" x14ac:dyDescent="0.25">
      <c r="A215" s="8">
        <v>211</v>
      </c>
      <c r="B215" s="65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12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R215" s="16"/>
      <c r="S215" s="56"/>
      <c r="V215" s="16"/>
    </row>
    <row r="216" spans="1:22" ht="15.75" x14ac:dyDescent="0.25">
      <c r="A216" s="8">
        <v>212</v>
      </c>
      <c r="B216" s="65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0</v>
      </c>
      <c r="H216" s="6">
        <v>1</v>
      </c>
      <c r="I216" s="6">
        <v>0</v>
      </c>
      <c r="J216" s="12">
        <f t="shared" si="9"/>
        <v>1</v>
      </c>
      <c r="K216" s="10">
        <v>10040</v>
      </c>
      <c r="L216" s="57" t="s">
        <v>1109</v>
      </c>
      <c r="M216" s="7">
        <f t="shared" si="10"/>
        <v>9.9601593625498008</v>
      </c>
      <c r="N216" s="6" t="str">
        <f t="shared" si="11"/>
        <v>Baixa</v>
      </c>
      <c r="R216" s="16"/>
      <c r="S216" s="56"/>
      <c r="V216" s="16"/>
    </row>
    <row r="217" spans="1:22" ht="15.75" x14ac:dyDescent="0.25">
      <c r="A217" s="8">
        <v>213</v>
      </c>
      <c r="B217" s="65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0</v>
      </c>
      <c r="G217" s="6">
        <v>0</v>
      </c>
      <c r="H217" s="6">
        <v>0</v>
      </c>
      <c r="I217" s="6">
        <v>0</v>
      </c>
      <c r="J217" s="12">
        <f t="shared" si="9"/>
        <v>0</v>
      </c>
      <c r="K217" s="10">
        <v>27982</v>
      </c>
      <c r="L217" s="57" t="s">
        <v>1110</v>
      </c>
      <c r="M217" s="7">
        <f t="shared" si="10"/>
        <v>0</v>
      </c>
      <c r="N217" s="6" t="str">
        <f t="shared" si="11"/>
        <v>Silencioso</v>
      </c>
      <c r="R217" s="16"/>
      <c r="S217" s="56"/>
      <c r="V217" s="16"/>
    </row>
    <row r="218" spans="1:22" ht="15.75" x14ac:dyDescent="0.25">
      <c r="A218" s="8">
        <v>214</v>
      </c>
      <c r="B218" s="65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0</v>
      </c>
      <c r="G218" s="6">
        <v>0</v>
      </c>
      <c r="H218" s="6">
        <v>1</v>
      </c>
      <c r="I218" s="6">
        <v>0</v>
      </c>
      <c r="J218" s="12">
        <f t="shared" si="9"/>
        <v>1</v>
      </c>
      <c r="K218" s="10">
        <v>109405</v>
      </c>
      <c r="L218" s="57" t="s">
        <v>1112</v>
      </c>
      <c r="M218" s="7">
        <f t="shared" si="10"/>
        <v>0.91403500754078892</v>
      </c>
      <c r="N218" s="6" t="str">
        <f t="shared" si="11"/>
        <v>Baixa</v>
      </c>
      <c r="R218" s="16"/>
      <c r="S218" s="56"/>
      <c r="V218" s="16"/>
    </row>
    <row r="219" spans="1:22" ht="15.75" x14ac:dyDescent="0.25">
      <c r="A219" s="8">
        <v>215</v>
      </c>
      <c r="B219" s="65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12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R219" s="16"/>
      <c r="S219" s="56"/>
      <c r="V219" s="16"/>
    </row>
    <row r="220" spans="1:22" ht="15.75" x14ac:dyDescent="0.25">
      <c r="A220" s="8">
        <v>216</v>
      </c>
      <c r="B220" s="65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12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R220" s="16"/>
      <c r="S220" s="56"/>
      <c r="V220" s="16"/>
    </row>
    <row r="221" spans="1:22" ht="15.75" x14ac:dyDescent="0.25">
      <c r="A221" s="8">
        <v>217</v>
      </c>
      <c r="B221" s="65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12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R221" s="16"/>
      <c r="S221" s="56"/>
      <c r="V221" s="16"/>
    </row>
    <row r="222" spans="1:22" ht="15.75" x14ac:dyDescent="0.25">
      <c r="A222" s="8">
        <v>218</v>
      </c>
      <c r="B222" s="65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12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R222" s="16"/>
      <c r="S222" s="56"/>
      <c r="V222" s="16"/>
    </row>
    <row r="223" spans="1:22" ht="15.75" x14ac:dyDescent="0.25">
      <c r="A223" s="8">
        <v>219</v>
      </c>
      <c r="B223" s="65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12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R223" s="16"/>
      <c r="S223" s="56"/>
      <c r="V223" s="16"/>
    </row>
    <row r="224" spans="1:22" ht="15.75" x14ac:dyDescent="0.25">
      <c r="A224" s="8">
        <v>220</v>
      </c>
      <c r="B224" s="65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0</v>
      </c>
      <c r="I224" s="6">
        <v>0</v>
      </c>
      <c r="J224" s="12">
        <f t="shared" si="9"/>
        <v>0</v>
      </c>
      <c r="K224" s="10">
        <v>6290</v>
      </c>
      <c r="L224" s="57" t="s">
        <v>1109</v>
      </c>
      <c r="M224" s="7">
        <f t="shared" si="10"/>
        <v>0</v>
      </c>
      <c r="N224" s="6" t="str">
        <f t="shared" si="11"/>
        <v>Silencioso</v>
      </c>
      <c r="R224" s="16"/>
      <c r="S224" s="56"/>
      <c r="V224" s="16"/>
    </row>
    <row r="225" spans="1:22" ht="15.75" x14ac:dyDescent="0.25">
      <c r="A225" s="8">
        <v>221</v>
      </c>
      <c r="B225" s="65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12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V225" s="16"/>
    </row>
    <row r="226" spans="1:22" ht="15.75" x14ac:dyDescent="0.25">
      <c r="A226" s="8">
        <v>222</v>
      </c>
      <c r="B226" s="65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12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V226" s="16"/>
    </row>
    <row r="227" spans="1:22" ht="15.75" x14ac:dyDescent="0.25">
      <c r="A227" s="8">
        <v>223</v>
      </c>
      <c r="B227" s="65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0</v>
      </c>
      <c r="H227" s="6">
        <v>0</v>
      </c>
      <c r="I227" s="6">
        <v>0</v>
      </c>
      <c r="J227" s="12">
        <f t="shared" si="9"/>
        <v>0</v>
      </c>
      <c r="K227" s="10">
        <v>6646</v>
      </c>
      <c r="L227" s="57" t="s">
        <v>1109</v>
      </c>
      <c r="M227" s="7">
        <f t="shared" si="10"/>
        <v>0</v>
      </c>
      <c r="N227" s="6" t="str">
        <f t="shared" si="11"/>
        <v>Silencioso</v>
      </c>
      <c r="R227" s="16"/>
      <c r="S227" s="56"/>
      <c r="V227" s="16"/>
    </row>
    <row r="228" spans="1:22" ht="15.75" x14ac:dyDescent="0.25">
      <c r="A228" s="8">
        <v>224</v>
      </c>
      <c r="B228" s="65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12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V228" s="16"/>
    </row>
    <row r="229" spans="1:22" ht="15.75" x14ac:dyDescent="0.25">
      <c r="A229" s="8">
        <v>225</v>
      </c>
      <c r="B229" s="65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12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R229" s="16"/>
      <c r="S229" s="56"/>
      <c r="V229" s="16"/>
    </row>
    <row r="230" spans="1:22" ht="15.75" x14ac:dyDescent="0.25">
      <c r="A230" s="8">
        <v>226</v>
      </c>
      <c r="B230" s="65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12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R230" s="16"/>
      <c r="S230" s="56"/>
      <c r="V230" s="16"/>
    </row>
    <row r="231" spans="1:22" ht="15.75" x14ac:dyDescent="0.25">
      <c r="A231" s="8">
        <v>227</v>
      </c>
      <c r="B231" s="65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12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R231" s="16"/>
      <c r="S231" s="56"/>
      <c r="V231" s="16"/>
    </row>
    <row r="232" spans="1:22" ht="15.75" x14ac:dyDescent="0.25">
      <c r="A232" s="8">
        <v>228</v>
      </c>
      <c r="B232" s="65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12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R232" s="16"/>
      <c r="S232" s="56"/>
      <c r="V232" s="16"/>
    </row>
    <row r="233" spans="1:22" ht="15.75" x14ac:dyDescent="0.25">
      <c r="A233" s="8">
        <v>229</v>
      </c>
      <c r="B233" s="65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12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R233" s="16"/>
      <c r="S233" s="56"/>
      <c r="V233" s="16"/>
    </row>
    <row r="234" spans="1:22" ht="15.75" x14ac:dyDescent="0.25">
      <c r="A234" s="8">
        <v>230</v>
      </c>
      <c r="B234" s="65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12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R234" s="16"/>
      <c r="S234" s="56"/>
      <c r="V234" s="16"/>
    </row>
    <row r="235" spans="1:22" ht="15.75" x14ac:dyDescent="0.25">
      <c r="A235" s="8">
        <v>231</v>
      </c>
      <c r="B235" s="65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0</v>
      </c>
      <c r="H235" s="6">
        <v>0</v>
      </c>
      <c r="I235" s="6">
        <v>0</v>
      </c>
      <c r="J235" s="12">
        <f t="shared" si="9"/>
        <v>0</v>
      </c>
      <c r="K235" s="10">
        <v>4960</v>
      </c>
      <c r="L235" s="57" t="s">
        <v>1109</v>
      </c>
      <c r="M235" s="7">
        <f t="shared" si="10"/>
        <v>0</v>
      </c>
      <c r="N235" s="6" t="str">
        <f t="shared" si="11"/>
        <v>Silencioso</v>
      </c>
      <c r="O235" s="9"/>
      <c r="P235" s="9"/>
      <c r="Q235" s="9"/>
      <c r="R235" s="16"/>
      <c r="S235" s="56"/>
      <c r="V235" s="16"/>
    </row>
    <row r="236" spans="1:22" ht="15.75" x14ac:dyDescent="0.25">
      <c r="A236" s="8">
        <v>232</v>
      </c>
      <c r="B236" s="65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12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R236" s="16"/>
      <c r="S236" s="56"/>
      <c r="V236" s="16"/>
    </row>
    <row r="237" spans="1:22" ht="15.75" x14ac:dyDescent="0.25">
      <c r="A237" s="8">
        <v>233</v>
      </c>
      <c r="B237" s="65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0</v>
      </c>
      <c r="H237" s="6">
        <v>0</v>
      </c>
      <c r="I237" s="6">
        <v>0</v>
      </c>
      <c r="J237" s="12">
        <f t="shared" si="9"/>
        <v>0</v>
      </c>
      <c r="K237" s="10">
        <v>79625</v>
      </c>
      <c r="L237" s="57" t="s">
        <v>1111</v>
      </c>
      <c r="M237" s="7">
        <f t="shared" si="10"/>
        <v>0</v>
      </c>
      <c r="N237" s="6" t="str">
        <f t="shared" si="11"/>
        <v>Silencioso</v>
      </c>
      <c r="R237" s="16"/>
      <c r="S237" s="56"/>
      <c r="V237" s="16"/>
    </row>
    <row r="238" spans="1:22" ht="15.75" x14ac:dyDescent="0.25">
      <c r="A238" s="8">
        <v>234</v>
      </c>
      <c r="B238" s="65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12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R238" s="16"/>
      <c r="S238" s="56"/>
      <c r="V238" s="16"/>
    </row>
    <row r="239" spans="1:22" ht="15.75" x14ac:dyDescent="0.25">
      <c r="A239" s="8">
        <v>235</v>
      </c>
      <c r="B239" s="65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12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R239" s="16"/>
      <c r="S239" s="56"/>
      <c r="V239" s="16"/>
    </row>
    <row r="240" spans="1:22" ht="15.75" x14ac:dyDescent="0.25">
      <c r="A240" s="8">
        <v>236</v>
      </c>
      <c r="B240" s="65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12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R240" s="16"/>
      <c r="S240" s="56"/>
      <c r="V240" s="16"/>
    </row>
    <row r="241" spans="1:22" ht="15.75" x14ac:dyDescent="0.25">
      <c r="A241" s="8">
        <v>237</v>
      </c>
      <c r="B241" s="65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0</v>
      </c>
      <c r="H241" s="6">
        <v>0</v>
      </c>
      <c r="I241" s="6">
        <v>0</v>
      </c>
      <c r="J241" s="12">
        <f t="shared" si="9"/>
        <v>0</v>
      </c>
      <c r="K241" s="10">
        <v>10291</v>
      </c>
      <c r="L241" s="57" t="s">
        <v>1109</v>
      </c>
      <c r="M241" s="7">
        <f t="shared" si="10"/>
        <v>0</v>
      </c>
      <c r="N241" s="6" t="str">
        <f t="shared" si="11"/>
        <v>Silencioso</v>
      </c>
      <c r="O241" s="9"/>
      <c r="P241" s="9"/>
      <c r="Q241" s="9"/>
      <c r="R241" s="16"/>
      <c r="S241" s="56"/>
      <c r="V241" s="16"/>
    </row>
    <row r="242" spans="1:22" ht="15.75" x14ac:dyDescent="0.25">
      <c r="A242" s="8">
        <v>238</v>
      </c>
      <c r="B242" s="65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12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R242" s="16"/>
      <c r="S242" s="56"/>
      <c r="V242" s="16"/>
    </row>
    <row r="243" spans="1:22" ht="15.75" x14ac:dyDescent="0.25">
      <c r="A243" s="8">
        <v>239</v>
      </c>
      <c r="B243" s="65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12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R243" s="16"/>
      <c r="S243" s="56"/>
      <c r="V243" s="16"/>
    </row>
    <row r="244" spans="1:22" ht="15.75" x14ac:dyDescent="0.25">
      <c r="A244" s="8">
        <v>240</v>
      </c>
      <c r="B244" s="65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12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R244" s="16"/>
      <c r="S244" s="56"/>
      <c r="V244" s="16"/>
    </row>
    <row r="245" spans="1:22" ht="15.75" x14ac:dyDescent="0.25">
      <c r="A245" s="8">
        <v>241</v>
      </c>
      <c r="B245" s="65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0</v>
      </c>
      <c r="I245" s="6">
        <v>0</v>
      </c>
      <c r="J245" s="12">
        <f t="shared" si="9"/>
        <v>0</v>
      </c>
      <c r="K245" s="10">
        <v>47617</v>
      </c>
      <c r="L245" s="57" t="s">
        <v>1110</v>
      </c>
      <c r="M245" s="7">
        <f t="shared" si="10"/>
        <v>0</v>
      </c>
      <c r="N245" s="6" t="str">
        <f t="shared" si="11"/>
        <v>Silencioso</v>
      </c>
      <c r="R245" s="16"/>
      <c r="S245" s="56"/>
      <c r="V245" s="16"/>
    </row>
    <row r="246" spans="1:22" ht="15.75" x14ac:dyDescent="0.25">
      <c r="A246" s="8">
        <v>242</v>
      </c>
      <c r="B246" s="65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12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R246" s="16"/>
      <c r="S246" s="56"/>
      <c r="V246" s="16"/>
    </row>
    <row r="247" spans="1:22" ht="15.75" x14ac:dyDescent="0.25">
      <c r="A247" s="8">
        <v>243</v>
      </c>
      <c r="B247" s="65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12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R247" s="16"/>
      <c r="S247" s="56"/>
      <c r="V247" s="16"/>
    </row>
    <row r="248" spans="1:22" ht="15.75" x14ac:dyDescent="0.25">
      <c r="A248" s="8">
        <v>244</v>
      </c>
      <c r="B248" s="65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12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R248" s="16"/>
      <c r="S248" s="56"/>
      <c r="V248" s="16"/>
    </row>
    <row r="249" spans="1:22" ht="15.75" x14ac:dyDescent="0.25">
      <c r="A249" s="8">
        <v>245</v>
      </c>
      <c r="B249" s="65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12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R249" s="16"/>
      <c r="S249" s="56"/>
      <c r="V249" s="16"/>
    </row>
    <row r="250" spans="1:22" ht="15.75" x14ac:dyDescent="0.25">
      <c r="A250" s="8">
        <v>246</v>
      </c>
      <c r="B250" s="65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0</v>
      </c>
      <c r="G250" s="6">
        <v>0</v>
      </c>
      <c r="H250" s="6">
        <v>0</v>
      </c>
      <c r="I250" s="6">
        <v>0</v>
      </c>
      <c r="J250" s="12">
        <f t="shared" si="9"/>
        <v>0</v>
      </c>
      <c r="K250" s="10">
        <v>4984</v>
      </c>
      <c r="L250" s="57" t="s">
        <v>1109</v>
      </c>
      <c r="M250" s="7">
        <f t="shared" si="10"/>
        <v>0</v>
      </c>
      <c r="N250" s="6" t="str">
        <f t="shared" si="11"/>
        <v>Silencioso</v>
      </c>
      <c r="R250" s="16"/>
      <c r="S250" s="56"/>
      <c r="V250" s="16"/>
    </row>
    <row r="251" spans="1:22" ht="15.75" x14ac:dyDescent="0.25">
      <c r="A251" s="8">
        <v>247</v>
      </c>
      <c r="B251" s="65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0</v>
      </c>
      <c r="H251" s="6">
        <v>0</v>
      </c>
      <c r="I251" s="6">
        <v>0</v>
      </c>
      <c r="J251" s="12">
        <f t="shared" si="9"/>
        <v>0</v>
      </c>
      <c r="K251" s="10">
        <v>7527</v>
      </c>
      <c r="L251" s="57" t="s">
        <v>1109</v>
      </c>
      <c r="M251" s="7">
        <f t="shared" si="10"/>
        <v>0</v>
      </c>
      <c r="N251" s="6" t="str">
        <f t="shared" si="11"/>
        <v>Silencioso</v>
      </c>
      <c r="R251" s="16"/>
      <c r="S251" s="56"/>
      <c r="V251" s="16"/>
    </row>
    <row r="252" spans="1:22" ht="15.75" x14ac:dyDescent="0.25">
      <c r="A252" s="8">
        <v>248</v>
      </c>
      <c r="B252" s="65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1</v>
      </c>
      <c r="G252" s="6">
        <v>0</v>
      </c>
      <c r="H252" s="6">
        <v>0</v>
      </c>
      <c r="I252" s="6">
        <v>0</v>
      </c>
      <c r="J252" s="12">
        <f t="shared" si="9"/>
        <v>1</v>
      </c>
      <c r="K252" s="10">
        <v>235977</v>
      </c>
      <c r="L252" s="57" t="s">
        <v>1112</v>
      </c>
      <c r="M252" s="7">
        <f t="shared" si="10"/>
        <v>0.42377011318899727</v>
      </c>
      <c r="N252" s="6" t="str">
        <f t="shared" si="11"/>
        <v>Baixa</v>
      </c>
      <c r="R252" s="16"/>
      <c r="S252" s="56"/>
      <c r="V252" s="16"/>
    </row>
    <row r="253" spans="1:22" ht="15.75" x14ac:dyDescent="0.25">
      <c r="A253" s="8">
        <v>249</v>
      </c>
      <c r="B253" s="65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12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R253" s="16"/>
      <c r="S253" s="56"/>
      <c r="V253" s="16"/>
    </row>
    <row r="254" spans="1:22" ht="15.75" x14ac:dyDescent="0.25">
      <c r="A254" s="8">
        <v>250</v>
      </c>
      <c r="B254" s="65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12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R254" s="16"/>
      <c r="S254" s="56"/>
      <c r="V254" s="16"/>
    </row>
    <row r="255" spans="1:22" ht="15.75" x14ac:dyDescent="0.25">
      <c r="A255" s="8">
        <v>251</v>
      </c>
      <c r="B255" s="65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12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R255" s="16"/>
      <c r="S255" s="56"/>
      <c r="V255" s="16"/>
    </row>
    <row r="256" spans="1:22" ht="15.75" x14ac:dyDescent="0.25">
      <c r="A256" s="8">
        <v>252</v>
      </c>
      <c r="B256" s="65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0</v>
      </c>
      <c r="G256" s="6">
        <v>0</v>
      </c>
      <c r="H256" s="6">
        <v>0</v>
      </c>
      <c r="I256" s="6">
        <v>0</v>
      </c>
      <c r="J256" s="12">
        <f t="shared" si="9"/>
        <v>0</v>
      </c>
      <c r="K256" s="10">
        <v>3699</v>
      </c>
      <c r="L256" s="57" t="s">
        <v>1109</v>
      </c>
      <c r="M256" s="7">
        <f t="shared" si="10"/>
        <v>0</v>
      </c>
      <c r="N256" s="6" t="str">
        <f t="shared" si="11"/>
        <v>Silencioso</v>
      </c>
      <c r="R256" s="16"/>
      <c r="S256" s="56"/>
      <c r="V256" s="16"/>
    </row>
    <row r="257" spans="1:22" ht="15.75" x14ac:dyDescent="0.25">
      <c r="A257" s="8">
        <v>253</v>
      </c>
      <c r="B257" s="65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12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R257" s="16"/>
      <c r="S257" s="56"/>
      <c r="V257" s="16"/>
    </row>
    <row r="258" spans="1:22" ht="15.75" x14ac:dyDescent="0.25">
      <c r="A258" s="8">
        <v>254</v>
      </c>
      <c r="B258" s="65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12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R258" s="16"/>
      <c r="S258" s="56"/>
      <c r="V258" s="16"/>
    </row>
    <row r="259" spans="1:22" ht="15.75" x14ac:dyDescent="0.25">
      <c r="A259" s="8">
        <v>255</v>
      </c>
      <c r="B259" s="65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12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R259" s="16"/>
      <c r="S259" s="56"/>
      <c r="V259" s="16"/>
    </row>
    <row r="260" spans="1:22" ht="15.75" x14ac:dyDescent="0.25">
      <c r="A260" s="8">
        <v>256</v>
      </c>
      <c r="B260" s="65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12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R260" s="16"/>
      <c r="S260" s="56"/>
      <c r="V260" s="16"/>
    </row>
    <row r="261" spans="1:22" ht="15.75" x14ac:dyDescent="0.25">
      <c r="A261" s="8">
        <v>257</v>
      </c>
      <c r="B261" s="65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0</v>
      </c>
      <c r="J261" s="12">
        <f t="shared" ref="J261:J324" si="12">F261+G261+H261+I261</f>
        <v>0</v>
      </c>
      <c r="K261" s="10">
        <v>6523</v>
      </c>
      <c r="L261" s="57" t="s">
        <v>1109</v>
      </c>
      <c r="M261" s="7">
        <f t="shared" ref="M261:M324" si="13">(J261/K261)*100000</f>
        <v>0</v>
      </c>
      <c r="N261" s="6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6"/>
      <c r="S261" s="56"/>
      <c r="V261" s="16"/>
    </row>
    <row r="262" spans="1:22" ht="15.75" x14ac:dyDescent="0.25">
      <c r="A262" s="8">
        <v>258</v>
      </c>
      <c r="B262" s="65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12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si="14"/>
        <v>Silencioso</v>
      </c>
      <c r="R262" s="16"/>
      <c r="S262" s="56"/>
      <c r="V262" s="16"/>
    </row>
    <row r="263" spans="1:22" ht="15.75" x14ac:dyDescent="0.25">
      <c r="A263" s="8">
        <v>259</v>
      </c>
      <c r="B263" s="65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12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R263" s="16"/>
      <c r="S263" s="56"/>
      <c r="V263" s="16"/>
    </row>
    <row r="264" spans="1:22" ht="15.75" x14ac:dyDescent="0.25">
      <c r="A264" s="8">
        <v>260</v>
      </c>
      <c r="B264" s="65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0</v>
      </c>
      <c r="H264" s="6">
        <v>0</v>
      </c>
      <c r="I264" s="6">
        <v>0</v>
      </c>
      <c r="J264" s="12">
        <f t="shared" si="12"/>
        <v>0</v>
      </c>
      <c r="K264" s="10">
        <v>13541</v>
      </c>
      <c r="L264" s="57" t="s">
        <v>1109</v>
      </c>
      <c r="M264" s="7">
        <f t="shared" si="13"/>
        <v>0</v>
      </c>
      <c r="N264" s="6" t="str">
        <f t="shared" si="14"/>
        <v>Silencioso</v>
      </c>
      <c r="R264" s="16"/>
      <c r="S264" s="56"/>
      <c r="V264" s="16"/>
    </row>
    <row r="265" spans="1:22" ht="15.75" x14ac:dyDescent="0.25">
      <c r="A265" s="8">
        <v>261</v>
      </c>
      <c r="B265" s="65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12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R265" s="16"/>
      <c r="S265" s="56"/>
      <c r="V265" s="16"/>
    </row>
    <row r="266" spans="1:22" ht="15.75" x14ac:dyDescent="0.25">
      <c r="A266" s="8">
        <v>262</v>
      </c>
      <c r="B266" s="65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12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V266" s="16"/>
    </row>
    <row r="267" spans="1:22" ht="15.75" x14ac:dyDescent="0.25">
      <c r="A267" s="8">
        <v>263</v>
      </c>
      <c r="B267" s="65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12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V267" s="16"/>
    </row>
    <row r="268" spans="1:22" ht="15.75" x14ac:dyDescent="0.25">
      <c r="A268" s="8">
        <v>264</v>
      </c>
      <c r="B268" s="65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12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R268" s="16"/>
      <c r="S268" s="56"/>
      <c r="V268" s="16"/>
    </row>
    <row r="269" spans="1:22" ht="15.75" x14ac:dyDescent="0.25">
      <c r="A269" s="8">
        <v>265</v>
      </c>
      <c r="B269" s="65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12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R269" s="16"/>
      <c r="S269" s="56"/>
      <c r="V269" s="16"/>
    </row>
    <row r="270" spans="1:22" ht="15.75" x14ac:dyDescent="0.25">
      <c r="A270" s="8">
        <v>266</v>
      </c>
      <c r="B270" s="65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0</v>
      </c>
      <c r="G270" s="6">
        <v>0</v>
      </c>
      <c r="H270" s="6">
        <v>0</v>
      </c>
      <c r="I270" s="6">
        <v>0</v>
      </c>
      <c r="J270" s="12">
        <f t="shared" si="12"/>
        <v>0</v>
      </c>
      <c r="K270" s="10">
        <v>11064</v>
      </c>
      <c r="L270" s="57" t="s">
        <v>1109</v>
      </c>
      <c r="M270" s="7">
        <f t="shared" si="13"/>
        <v>0</v>
      </c>
      <c r="N270" s="6" t="str">
        <f t="shared" si="14"/>
        <v>Silencioso</v>
      </c>
      <c r="R270" s="16"/>
      <c r="S270" s="56"/>
      <c r="V270" s="16"/>
    </row>
    <row r="271" spans="1:22" ht="15.75" x14ac:dyDescent="0.25">
      <c r="A271" s="8">
        <v>267</v>
      </c>
      <c r="B271" s="65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12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R271" s="16"/>
      <c r="S271" s="56"/>
      <c r="V271" s="16"/>
    </row>
    <row r="272" spans="1:22" ht="15.75" x14ac:dyDescent="0.25">
      <c r="A272" s="8">
        <v>268</v>
      </c>
      <c r="B272" s="65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12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R272" s="16"/>
      <c r="S272" s="56"/>
      <c r="V272" s="16"/>
    </row>
    <row r="273" spans="1:22" ht="15.75" x14ac:dyDescent="0.25">
      <c r="A273" s="8">
        <v>269</v>
      </c>
      <c r="B273" s="65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12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R273" s="16"/>
      <c r="S273" s="56"/>
      <c r="V273" s="16"/>
    </row>
    <row r="274" spans="1:22" ht="15.75" x14ac:dyDescent="0.25">
      <c r="A274" s="8">
        <v>270</v>
      </c>
      <c r="B274" s="65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12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R274" s="16"/>
      <c r="S274" s="56"/>
      <c r="V274" s="16"/>
    </row>
    <row r="275" spans="1:22" ht="15.75" x14ac:dyDescent="0.25">
      <c r="A275" s="8">
        <v>271</v>
      </c>
      <c r="B275" s="65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0</v>
      </c>
      <c r="G275" s="6">
        <v>0</v>
      </c>
      <c r="H275" s="6">
        <v>0</v>
      </c>
      <c r="I275" s="6">
        <v>0</v>
      </c>
      <c r="J275" s="12">
        <f t="shared" si="12"/>
        <v>0</v>
      </c>
      <c r="K275" s="10">
        <v>70200</v>
      </c>
      <c r="L275" s="57" t="s">
        <v>1111</v>
      </c>
      <c r="M275" s="7">
        <f t="shared" si="13"/>
        <v>0</v>
      </c>
      <c r="N275" s="6" t="str">
        <f t="shared" si="14"/>
        <v>Silencioso</v>
      </c>
      <c r="R275" s="16"/>
      <c r="S275" s="56"/>
      <c r="V275" s="16"/>
    </row>
    <row r="276" spans="1:22" ht="15.75" x14ac:dyDescent="0.25">
      <c r="A276" s="8">
        <v>272</v>
      </c>
      <c r="B276" s="65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12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R276" s="16"/>
      <c r="S276" s="56"/>
      <c r="V276" s="16"/>
    </row>
    <row r="277" spans="1:22" ht="15.75" x14ac:dyDescent="0.25">
      <c r="A277" s="8">
        <v>273</v>
      </c>
      <c r="B277" s="65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1</v>
      </c>
      <c r="H277" s="6">
        <v>0</v>
      </c>
      <c r="I277" s="6">
        <v>1</v>
      </c>
      <c r="J277" s="12">
        <f t="shared" si="12"/>
        <v>2</v>
      </c>
      <c r="K277" s="10">
        <v>31624</v>
      </c>
      <c r="L277" s="57" t="s">
        <v>1110</v>
      </c>
      <c r="M277" s="7">
        <f t="shared" si="13"/>
        <v>6.3243106501391342</v>
      </c>
      <c r="N277" s="6" t="str">
        <f t="shared" si="14"/>
        <v>Baixa</v>
      </c>
      <c r="R277" s="16"/>
      <c r="S277" s="56"/>
      <c r="V277" s="16"/>
    </row>
    <row r="278" spans="1:22" ht="15.75" x14ac:dyDescent="0.25">
      <c r="A278" s="8">
        <v>274</v>
      </c>
      <c r="B278" s="65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12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R278" s="16"/>
      <c r="S278" s="56"/>
      <c r="V278" s="16"/>
    </row>
    <row r="279" spans="1:22" ht="15.75" x14ac:dyDescent="0.25">
      <c r="A279" s="8">
        <v>275</v>
      </c>
      <c r="B279" s="65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12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R279" s="16"/>
      <c r="S279" s="56"/>
      <c r="V279" s="16"/>
    </row>
    <row r="280" spans="1:22" ht="15.75" x14ac:dyDescent="0.25">
      <c r="A280" s="8">
        <v>276</v>
      </c>
      <c r="B280" s="65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12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R280" s="16"/>
      <c r="S280" s="56"/>
      <c r="V280" s="16"/>
    </row>
    <row r="281" spans="1:22" ht="15.75" x14ac:dyDescent="0.25">
      <c r="A281" s="8">
        <v>277</v>
      </c>
      <c r="B281" s="65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12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R281" s="16"/>
      <c r="S281" s="56"/>
      <c r="V281" s="16"/>
    </row>
    <row r="282" spans="1:22" ht="15.75" x14ac:dyDescent="0.25">
      <c r="A282" s="8">
        <v>278</v>
      </c>
      <c r="B282" s="65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12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V282" s="16"/>
    </row>
    <row r="283" spans="1:22" ht="15.75" x14ac:dyDescent="0.25">
      <c r="A283" s="8">
        <v>279</v>
      </c>
      <c r="B283" s="65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12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R283" s="16"/>
      <c r="S283" s="56"/>
      <c r="V283" s="16"/>
    </row>
    <row r="284" spans="1:22" ht="15.75" x14ac:dyDescent="0.25">
      <c r="A284" s="8">
        <v>280</v>
      </c>
      <c r="B284" s="65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12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R284" s="16"/>
      <c r="S284" s="56"/>
      <c r="V284" s="16"/>
    </row>
    <row r="285" spans="1:22" ht="15.75" x14ac:dyDescent="0.25">
      <c r="A285" s="8">
        <v>281</v>
      </c>
      <c r="B285" s="65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12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R285" s="16"/>
      <c r="S285" s="56"/>
      <c r="V285" s="16"/>
    </row>
    <row r="286" spans="1:22" ht="15.75" x14ac:dyDescent="0.25">
      <c r="A286" s="8">
        <v>282</v>
      </c>
      <c r="B286" s="65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12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R286" s="16"/>
      <c r="S286" s="56"/>
      <c r="V286" s="16"/>
    </row>
    <row r="287" spans="1:22" ht="15.75" x14ac:dyDescent="0.25">
      <c r="A287" s="8">
        <v>283</v>
      </c>
      <c r="B287" s="65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12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R287" s="16"/>
      <c r="S287" s="56"/>
      <c r="V287" s="16"/>
    </row>
    <row r="288" spans="1:22" ht="15.75" x14ac:dyDescent="0.25">
      <c r="A288" s="8">
        <v>284</v>
      </c>
      <c r="B288" s="65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12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R288" s="16"/>
      <c r="S288" s="56"/>
      <c r="V288" s="16"/>
    </row>
    <row r="289" spans="1:22" ht="15.75" x14ac:dyDescent="0.25">
      <c r="A289" s="8">
        <v>285</v>
      </c>
      <c r="B289" s="65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12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R289" s="16"/>
      <c r="S289" s="56"/>
      <c r="V289" s="16"/>
    </row>
    <row r="290" spans="1:22" ht="15.75" x14ac:dyDescent="0.25">
      <c r="A290" s="8">
        <v>286</v>
      </c>
      <c r="B290" s="65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0</v>
      </c>
      <c r="H290" s="6">
        <v>0</v>
      </c>
      <c r="I290" s="6">
        <v>0</v>
      </c>
      <c r="J290" s="12">
        <f t="shared" si="12"/>
        <v>0</v>
      </c>
      <c r="K290" s="10">
        <v>15235</v>
      </c>
      <c r="L290" s="57" t="s">
        <v>1109</v>
      </c>
      <c r="M290" s="7">
        <f t="shared" si="13"/>
        <v>0</v>
      </c>
      <c r="N290" s="6" t="str">
        <f t="shared" si="14"/>
        <v>Silencioso</v>
      </c>
      <c r="O290" s="9"/>
      <c r="P290" s="9"/>
      <c r="Q290" s="9"/>
      <c r="R290" s="16"/>
      <c r="S290" s="56"/>
      <c r="V290" s="16"/>
    </row>
    <row r="291" spans="1:22" ht="15.75" x14ac:dyDescent="0.25">
      <c r="A291" s="8">
        <v>287</v>
      </c>
      <c r="B291" s="65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12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R291" s="16"/>
      <c r="S291" s="56"/>
      <c r="V291" s="16"/>
    </row>
    <row r="292" spans="1:22" ht="15.75" x14ac:dyDescent="0.25">
      <c r="A292" s="8">
        <v>288</v>
      </c>
      <c r="B292" s="65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12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R292" s="16"/>
      <c r="S292" s="56"/>
      <c r="V292" s="16"/>
    </row>
    <row r="293" spans="1:22" ht="15.75" x14ac:dyDescent="0.25">
      <c r="A293" s="8">
        <v>289</v>
      </c>
      <c r="B293" s="65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12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R293" s="16"/>
      <c r="S293" s="56"/>
      <c r="V293" s="16"/>
    </row>
    <row r="294" spans="1:22" ht="15.75" x14ac:dyDescent="0.25">
      <c r="A294" s="8">
        <v>290</v>
      </c>
      <c r="B294" s="65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12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R294" s="16"/>
      <c r="S294" s="56"/>
      <c r="V294" s="16"/>
    </row>
    <row r="295" spans="1:22" ht="15.75" x14ac:dyDescent="0.25">
      <c r="A295" s="8">
        <v>291</v>
      </c>
      <c r="B295" s="65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0</v>
      </c>
      <c r="G295" s="6">
        <v>0</v>
      </c>
      <c r="H295" s="6">
        <v>0</v>
      </c>
      <c r="I295" s="6">
        <v>0</v>
      </c>
      <c r="J295" s="12">
        <f t="shared" si="12"/>
        <v>0</v>
      </c>
      <c r="K295" s="10">
        <v>67540</v>
      </c>
      <c r="L295" s="57" t="s">
        <v>1110</v>
      </c>
      <c r="M295" s="7">
        <f t="shared" si="13"/>
        <v>0</v>
      </c>
      <c r="N295" s="6" t="str">
        <f t="shared" si="14"/>
        <v>Silencioso</v>
      </c>
      <c r="R295" s="16"/>
      <c r="S295" s="56"/>
      <c r="V295" s="16"/>
    </row>
    <row r="296" spans="1:22" ht="15.75" x14ac:dyDescent="0.25">
      <c r="A296" s="8">
        <v>292</v>
      </c>
      <c r="B296" s="65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12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R296" s="16"/>
      <c r="S296" s="56"/>
      <c r="V296" s="16"/>
    </row>
    <row r="297" spans="1:22" ht="15.75" x14ac:dyDescent="0.25">
      <c r="A297" s="8">
        <v>293</v>
      </c>
      <c r="B297" s="65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12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R297" s="16"/>
      <c r="S297" s="56"/>
      <c r="V297" s="16"/>
    </row>
    <row r="298" spans="1:22" ht="15.75" x14ac:dyDescent="0.25">
      <c r="A298" s="8">
        <v>294</v>
      </c>
      <c r="B298" s="65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12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R298" s="16"/>
      <c r="S298" s="56"/>
      <c r="V298" s="16"/>
    </row>
    <row r="299" spans="1:22" ht="15.75" x14ac:dyDescent="0.25">
      <c r="A299" s="8">
        <v>295</v>
      </c>
      <c r="B299" s="65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12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R299" s="16"/>
      <c r="S299" s="56"/>
      <c r="V299" s="16"/>
    </row>
    <row r="300" spans="1:22" ht="15.75" x14ac:dyDescent="0.25">
      <c r="A300" s="8">
        <v>296</v>
      </c>
      <c r="B300" s="65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12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R300" s="16"/>
      <c r="S300" s="56"/>
      <c r="V300" s="16"/>
    </row>
    <row r="301" spans="1:22" ht="15.75" x14ac:dyDescent="0.25">
      <c r="A301" s="8">
        <v>297</v>
      </c>
      <c r="B301" s="65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12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R301" s="16"/>
      <c r="S301" s="56"/>
      <c r="V301" s="16"/>
    </row>
    <row r="302" spans="1:22" ht="15.75" x14ac:dyDescent="0.25">
      <c r="A302" s="8">
        <v>298</v>
      </c>
      <c r="B302" s="65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12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V302" s="16"/>
    </row>
    <row r="303" spans="1:22" ht="15.75" x14ac:dyDescent="0.25">
      <c r="A303" s="8">
        <v>299</v>
      </c>
      <c r="B303" s="65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12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R303" s="16"/>
      <c r="S303" s="56"/>
      <c r="V303" s="16"/>
    </row>
    <row r="304" spans="1:22" ht="15.75" x14ac:dyDescent="0.25">
      <c r="A304" s="8">
        <v>300</v>
      </c>
      <c r="B304" s="65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12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R304" s="16"/>
      <c r="S304" s="56"/>
      <c r="V304" s="16"/>
    </row>
    <row r="305" spans="1:22" ht="15.75" x14ac:dyDescent="0.25">
      <c r="A305" s="8">
        <v>301</v>
      </c>
      <c r="B305" s="65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12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R305" s="16"/>
      <c r="S305" s="56"/>
      <c r="V305" s="16"/>
    </row>
    <row r="306" spans="1:22" ht="15.75" x14ac:dyDescent="0.25">
      <c r="A306" s="8">
        <v>302</v>
      </c>
      <c r="B306" s="65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0</v>
      </c>
      <c r="G306" s="6">
        <v>0</v>
      </c>
      <c r="H306" s="6">
        <v>0</v>
      </c>
      <c r="I306" s="6">
        <v>0</v>
      </c>
      <c r="J306" s="12">
        <f t="shared" si="12"/>
        <v>0</v>
      </c>
      <c r="K306" s="10">
        <v>17701</v>
      </c>
      <c r="L306" s="57" t="s">
        <v>1109</v>
      </c>
      <c r="M306" s="7">
        <f t="shared" si="13"/>
        <v>0</v>
      </c>
      <c r="N306" s="6" t="str">
        <f t="shared" si="14"/>
        <v>Silencioso</v>
      </c>
      <c r="R306" s="16"/>
      <c r="S306" s="56"/>
      <c r="V306" s="16"/>
    </row>
    <row r="307" spans="1:22" ht="15.75" x14ac:dyDescent="0.25">
      <c r="A307" s="8">
        <v>303</v>
      </c>
      <c r="B307" s="65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12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V307" s="16"/>
    </row>
    <row r="308" spans="1:22" ht="15.75" x14ac:dyDescent="0.25">
      <c r="A308" s="8">
        <v>304</v>
      </c>
      <c r="B308" s="65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0</v>
      </c>
      <c r="J308" s="12">
        <f t="shared" si="12"/>
        <v>0</v>
      </c>
      <c r="K308" s="10">
        <v>5441</v>
      </c>
      <c r="L308" s="57" t="s">
        <v>1109</v>
      </c>
      <c r="M308" s="7">
        <f t="shared" si="13"/>
        <v>0</v>
      </c>
      <c r="N308" s="6" t="str">
        <f t="shared" si="14"/>
        <v>Silencioso</v>
      </c>
      <c r="R308" s="16"/>
      <c r="S308" s="56"/>
      <c r="V308" s="16"/>
    </row>
    <row r="309" spans="1:22" ht="15.75" x14ac:dyDescent="0.25">
      <c r="A309" s="8">
        <v>305</v>
      </c>
      <c r="B309" s="65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2</v>
      </c>
      <c r="G309" s="6">
        <v>0</v>
      </c>
      <c r="H309" s="6">
        <v>0</v>
      </c>
      <c r="I309" s="6">
        <v>2</v>
      </c>
      <c r="J309" s="12">
        <f t="shared" si="12"/>
        <v>4</v>
      </c>
      <c r="K309" s="10">
        <v>58962</v>
      </c>
      <c r="L309" s="57" t="s">
        <v>1110</v>
      </c>
      <c r="M309" s="7">
        <f t="shared" si="13"/>
        <v>6.7840303924561587</v>
      </c>
      <c r="N309" s="6" t="str">
        <f t="shared" si="14"/>
        <v>Baixa</v>
      </c>
      <c r="R309" s="16"/>
      <c r="S309" s="56"/>
      <c r="V309" s="16"/>
    </row>
    <row r="310" spans="1:22" ht="15.75" x14ac:dyDescent="0.25">
      <c r="A310" s="8">
        <v>306</v>
      </c>
      <c r="B310" s="65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0</v>
      </c>
      <c r="H310" s="6">
        <v>0</v>
      </c>
      <c r="I310" s="6">
        <v>0</v>
      </c>
      <c r="J310" s="12">
        <f t="shared" si="12"/>
        <v>0</v>
      </c>
      <c r="K310" s="10">
        <v>4304</v>
      </c>
      <c r="L310" s="57" t="s">
        <v>1109</v>
      </c>
      <c r="M310" s="7">
        <f t="shared" si="13"/>
        <v>0</v>
      </c>
      <c r="N310" s="6" t="str">
        <f t="shared" si="14"/>
        <v>Silencioso</v>
      </c>
      <c r="R310" s="16"/>
      <c r="S310" s="56"/>
      <c r="V310" s="16"/>
    </row>
    <row r="311" spans="1:22" ht="15.75" x14ac:dyDescent="0.25">
      <c r="A311" s="8">
        <v>307</v>
      </c>
      <c r="B311" s="65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0</v>
      </c>
      <c r="H311" s="6">
        <v>0</v>
      </c>
      <c r="I311" s="6">
        <v>0</v>
      </c>
      <c r="J311" s="12">
        <f t="shared" si="12"/>
        <v>0</v>
      </c>
      <c r="K311" s="10">
        <v>6844</v>
      </c>
      <c r="L311" s="57" t="s">
        <v>1109</v>
      </c>
      <c r="M311" s="7">
        <f t="shared" si="13"/>
        <v>0</v>
      </c>
      <c r="N311" s="6" t="str">
        <f t="shared" si="14"/>
        <v>Silencioso</v>
      </c>
      <c r="R311" s="16"/>
      <c r="S311" s="56"/>
      <c r="V311" s="16"/>
    </row>
    <row r="312" spans="1:22" ht="15.75" x14ac:dyDescent="0.25">
      <c r="A312" s="8">
        <v>308</v>
      </c>
      <c r="B312" s="65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0</v>
      </c>
      <c r="G312" s="6">
        <v>1</v>
      </c>
      <c r="H312" s="6">
        <v>0</v>
      </c>
      <c r="I312" s="6">
        <v>0</v>
      </c>
      <c r="J312" s="12">
        <f t="shared" si="12"/>
        <v>1</v>
      </c>
      <c r="K312" s="10">
        <v>5122</v>
      </c>
      <c r="L312" s="57" t="s">
        <v>1109</v>
      </c>
      <c r="M312" s="7">
        <f t="shared" si="13"/>
        <v>19.52362358453729</v>
      </c>
      <c r="N312" s="6" t="str">
        <f t="shared" si="14"/>
        <v>Baixa</v>
      </c>
      <c r="O312" s="9"/>
      <c r="P312" s="9"/>
      <c r="Q312" s="9"/>
      <c r="R312" s="16"/>
      <c r="S312" s="56"/>
      <c r="V312" s="16"/>
    </row>
    <row r="313" spans="1:22" ht="15.75" x14ac:dyDescent="0.25">
      <c r="A313" s="8">
        <v>309</v>
      </c>
      <c r="B313" s="65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12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R313" s="16"/>
      <c r="S313" s="56"/>
      <c r="V313" s="16"/>
    </row>
    <row r="314" spans="1:22" ht="15.75" x14ac:dyDescent="0.25">
      <c r="A314" s="8">
        <v>310</v>
      </c>
      <c r="B314" s="65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12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R314" s="16"/>
      <c r="S314" s="56"/>
      <c r="V314" s="16"/>
    </row>
    <row r="315" spans="1:22" ht="15.75" x14ac:dyDescent="0.25">
      <c r="A315" s="8">
        <v>311</v>
      </c>
      <c r="B315" s="65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12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R315" s="16"/>
      <c r="S315" s="56"/>
      <c r="V315" s="16"/>
    </row>
    <row r="316" spans="1:22" ht="15.75" x14ac:dyDescent="0.25">
      <c r="A316" s="8">
        <v>312</v>
      </c>
      <c r="B316" s="65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12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R316" s="16"/>
      <c r="S316" s="56"/>
      <c r="V316" s="16"/>
    </row>
    <row r="317" spans="1:22" ht="15.75" x14ac:dyDescent="0.25">
      <c r="A317" s="8">
        <v>313</v>
      </c>
      <c r="B317" s="65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0</v>
      </c>
      <c r="I317" s="6">
        <v>0</v>
      </c>
      <c r="J317" s="12">
        <f t="shared" si="12"/>
        <v>0</v>
      </c>
      <c r="K317" s="10">
        <v>6145</v>
      </c>
      <c r="L317" s="57" t="s">
        <v>1109</v>
      </c>
      <c r="M317" s="7">
        <f t="shared" si="13"/>
        <v>0</v>
      </c>
      <c r="N317" s="6" t="str">
        <f t="shared" si="14"/>
        <v>Silencioso</v>
      </c>
      <c r="R317" s="16"/>
      <c r="S317" s="56"/>
      <c r="V317" s="16"/>
    </row>
    <row r="318" spans="1:22" ht="15.75" x14ac:dyDescent="0.25">
      <c r="A318" s="8">
        <v>314</v>
      </c>
      <c r="B318" s="65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0</v>
      </c>
      <c r="I318" s="6">
        <v>0</v>
      </c>
      <c r="J318" s="12">
        <f t="shared" si="12"/>
        <v>0</v>
      </c>
      <c r="K318" s="10">
        <v>11833</v>
      </c>
      <c r="L318" s="57" t="s">
        <v>1109</v>
      </c>
      <c r="M318" s="7">
        <f t="shared" si="13"/>
        <v>0</v>
      </c>
      <c r="N318" s="6" t="str">
        <f t="shared" si="14"/>
        <v>Silencioso</v>
      </c>
      <c r="R318" s="16"/>
      <c r="S318" s="56"/>
      <c r="V318" s="16"/>
    </row>
    <row r="319" spans="1:22" ht="15.75" x14ac:dyDescent="0.25">
      <c r="A319" s="8">
        <v>315</v>
      </c>
      <c r="B319" s="65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3</v>
      </c>
      <c r="G319" s="6">
        <v>1</v>
      </c>
      <c r="H319" s="6">
        <v>0</v>
      </c>
      <c r="I319" s="6">
        <v>0</v>
      </c>
      <c r="J319" s="12">
        <f t="shared" si="12"/>
        <v>4</v>
      </c>
      <c r="K319" s="10">
        <v>278685</v>
      </c>
      <c r="L319" s="57" t="s">
        <v>1112</v>
      </c>
      <c r="M319" s="7">
        <f t="shared" si="13"/>
        <v>1.4353122701257692</v>
      </c>
      <c r="N319" s="6" t="str">
        <f t="shared" si="14"/>
        <v>Baixa</v>
      </c>
      <c r="R319" s="16"/>
      <c r="S319" s="56"/>
      <c r="V319" s="16"/>
    </row>
    <row r="320" spans="1:22" ht="15.75" x14ac:dyDescent="0.25">
      <c r="A320" s="8">
        <v>316</v>
      </c>
      <c r="B320" s="65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12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R320" s="16"/>
      <c r="S320" s="56"/>
      <c r="V320" s="16"/>
    </row>
    <row r="321" spans="1:22" ht="15.75" x14ac:dyDescent="0.25">
      <c r="A321" s="8">
        <v>317</v>
      </c>
      <c r="B321" s="65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12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V321" s="16"/>
    </row>
    <row r="322" spans="1:22" ht="15.75" x14ac:dyDescent="0.25">
      <c r="A322" s="8">
        <v>318</v>
      </c>
      <c r="B322" s="65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0</v>
      </c>
      <c r="G322" s="6">
        <v>0</v>
      </c>
      <c r="H322" s="6">
        <v>0</v>
      </c>
      <c r="I322" s="6">
        <v>0</v>
      </c>
      <c r="J322" s="12">
        <f t="shared" si="12"/>
        <v>0</v>
      </c>
      <c r="K322" s="10">
        <v>34057</v>
      </c>
      <c r="L322" s="57" t="s">
        <v>1110</v>
      </c>
      <c r="M322" s="7">
        <f t="shared" si="13"/>
        <v>0</v>
      </c>
      <c r="N322" s="6" t="str">
        <f t="shared" si="14"/>
        <v>Silencioso</v>
      </c>
      <c r="R322" s="16"/>
      <c r="S322" s="56"/>
      <c r="V322" s="16"/>
    </row>
    <row r="323" spans="1:22" ht="15.75" x14ac:dyDescent="0.25">
      <c r="A323" s="8">
        <v>319</v>
      </c>
      <c r="B323" s="65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12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R323" s="16"/>
      <c r="S323" s="56"/>
      <c r="V323" s="16"/>
    </row>
    <row r="324" spans="1:22" ht="15.75" x14ac:dyDescent="0.25">
      <c r="A324" s="8">
        <v>320</v>
      </c>
      <c r="B324" s="65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12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R324" s="16"/>
      <c r="S324" s="56"/>
      <c r="V324" s="16"/>
    </row>
    <row r="325" spans="1:22" ht="15.75" x14ac:dyDescent="0.25">
      <c r="A325" s="8">
        <v>321</v>
      </c>
      <c r="B325" s="65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0</v>
      </c>
      <c r="I325" s="6">
        <v>0</v>
      </c>
      <c r="J325" s="12">
        <f t="shared" ref="J325:J388" si="15">F325+G325+H325+I325</f>
        <v>0</v>
      </c>
      <c r="K325" s="10">
        <v>4954</v>
      </c>
      <c r="L325" s="57" t="s">
        <v>1109</v>
      </c>
      <c r="M325" s="7">
        <f t="shared" ref="M325:M388" si="16">(J325/K325)*100000</f>
        <v>0</v>
      </c>
      <c r="N325" s="6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9"/>
      <c r="P325" s="9"/>
      <c r="Q325" s="9"/>
      <c r="R325" s="16"/>
      <c r="S325" s="56"/>
      <c r="V325" s="16"/>
    </row>
    <row r="326" spans="1:22" ht="15.75" x14ac:dyDescent="0.25">
      <c r="A326" s="8">
        <v>322</v>
      </c>
      <c r="B326" s="65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0</v>
      </c>
      <c r="G326" s="6">
        <v>0</v>
      </c>
      <c r="H326" s="6">
        <v>0</v>
      </c>
      <c r="I326" s="6">
        <v>0</v>
      </c>
      <c r="J326" s="12">
        <f t="shared" si="15"/>
        <v>0</v>
      </c>
      <c r="K326" s="10">
        <v>19025</v>
      </c>
      <c r="L326" s="57" t="s">
        <v>1109</v>
      </c>
      <c r="M326" s="7">
        <f t="shared" si="16"/>
        <v>0</v>
      </c>
      <c r="N326" s="6" t="str">
        <f t="shared" si="17"/>
        <v>Silencioso</v>
      </c>
      <c r="R326" s="16"/>
      <c r="S326" s="56"/>
      <c r="V326" s="16"/>
    </row>
    <row r="327" spans="1:22" ht="15.75" x14ac:dyDescent="0.25">
      <c r="A327" s="8">
        <v>323</v>
      </c>
      <c r="B327" s="65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12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V327" s="16"/>
    </row>
    <row r="328" spans="1:22" ht="15.75" x14ac:dyDescent="0.25">
      <c r="A328" s="8">
        <v>324</v>
      </c>
      <c r="B328" s="65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12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R328" s="16"/>
      <c r="S328" s="56"/>
      <c r="V328" s="16"/>
    </row>
    <row r="329" spans="1:22" ht="15.75" x14ac:dyDescent="0.25">
      <c r="A329" s="8">
        <v>325</v>
      </c>
      <c r="B329" s="65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0</v>
      </c>
      <c r="I329" s="6">
        <v>0</v>
      </c>
      <c r="J329" s="12">
        <f t="shared" si="15"/>
        <v>0</v>
      </c>
      <c r="K329" s="10">
        <v>6591</v>
      </c>
      <c r="L329" s="57" t="s">
        <v>1109</v>
      </c>
      <c r="M329" s="7">
        <f t="shared" si="16"/>
        <v>0</v>
      </c>
      <c r="N329" s="6" t="str">
        <f t="shared" si="17"/>
        <v>Silencioso</v>
      </c>
      <c r="O329" s="9"/>
      <c r="P329" s="9"/>
      <c r="Q329" s="9"/>
      <c r="R329" s="16"/>
      <c r="S329" s="56"/>
      <c r="V329" s="16"/>
    </row>
    <row r="330" spans="1:22" ht="15.75" x14ac:dyDescent="0.25">
      <c r="A330" s="8">
        <v>326</v>
      </c>
      <c r="B330" s="65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0</v>
      </c>
      <c r="G330" s="6">
        <v>0</v>
      </c>
      <c r="H330" s="6">
        <v>0</v>
      </c>
      <c r="I330" s="6">
        <v>0</v>
      </c>
      <c r="J330" s="12">
        <f t="shared" si="15"/>
        <v>0</v>
      </c>
      <c r="K330" s="10">
        <v>51750</v>
      </c>
      <c r="L330" s="57" t="s">
        <v>1110</v>
      </c>
      <c r="M330" s="7">
        <f t="shared" si="16"/>
        <v>0</v>
      </c>
      <c r="N330" s="6" t="str">
        <f t="shared" si="17"/>
        <v>Silencioso</v>
      </c>
      <c r="R330" s="16"/>
      <c r="S330" s="56"/>
      <c r="V330" s="16"/>
    </row>
    <row r="331" spans="1:22" ht="15.75" x14ac:dyDescent="0.25">
      <c r="A331" s="8">
        <v>327</v>
      </c>
      <c r="B331" s="65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0</v>
      </c>
      <c r="G331" s="6">
        <v>0</v>
      </c>
      <c r="H331" s="6">
        <v>0</v>
      </c>
      <c r="I331" s="6">
        <v>0</v>
      </c>
      <c r="J331" s="12">
        <f t="shared" si="15"/>
        <v>0</v>
      </c>
      <c r="K331" s="10">
        <v>7105</v>
      </c>
      <c r="L331" s="57" t="s">
        <v>1109</v>
      </c>
      <c r="M331" s="7">
        <f t="shared" si="16"/>
        <v>0</v>
      </c>
      <c r="N331" s="6" t="str">
        <f t="shared" si="17"/>
        <v>Silencioso</v>
      </c>
      <c r="R331" s="16"/>
      <c r="S331" s="56"/>
      <c r="V331" s="16"/>
    </row>
    <row r="332" spans="1:22" ht="15.75" x14ac:dyDescent="0.25">
      <c r="A332" s="8">
        <v>328</v>
      </c>
      <c r="B332" s="65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0</v>
      </c>
      <c r="I332" s="6">
        <v>0</v>
      </c>
      <c r="J332" s="12">
        <f t="shared" si="15"/>
        <v>0</v>
      </c>
      <c r="K332" s="10">
        <v>7971</v>
      </c>
      <c r="L332" s="57" t="s">
        <v>1109</v>
      </c>
      <c r="M332" s="7">
        <f t="shared" si="16"/>
        <v>0</v>
      </c>
      <c r="N332" s="6" t="str">
        <f t="shared" si="17"/>
        <v>Silencioso</v>
      </c>
      <c r="R332" s="16"/>
      <c r="S332" s="56"/>
      <c r="V332" s="16"/>
    </row>
    <row r="333" spans="1:22" ht="15.75" x14ac:dyDescent="0.25">
      <c r="A333" s="8">
        <v>329</v>
      </c>
      <c r="B333" s="65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12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R333" s="16"/>
      <c r="S333" s="56"/>
      <c r="V333" s="16"/>
    </row>
    <row r="334" spans="1:22" ht="15.75" x14ac:dyDescent="0.25">
      <c r="A334" s="8">
        <v>330</v>
      </c>
      <c r="B334" s="65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12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R334" s="16"/>
      <c r="S334" s="56"/>
      <c r="V334" s="16"/>
    </row>
    <row r="335" spans="1:22" ht="15.75" x14ac:dyDescent="0.25">
      <c r="A335" s="8">
        <v>331</v>
      </c>
      <c r="B335" s="65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12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R335" s="16"/>
      <c r="S335" s="56"/>
      <c r="V335" s="16"/>
    </row>
    <row r="336" spans="1:22" ht="15.75" x14ac:dyDescent="0.25">
      <c r="A336" s="8">
        <v>332</v>
      </c>
      <c r="B336" s="65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12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R336" s="16"/>
      <c r="S336" s="56"/>
      <c r="V336" s="16"/>
    </row>
    <row r="337" spans="1:22" ht="15.75" x14ac:dyDescent="0.25">
      <c r="A337" s="8">
        <v>333</v>
      </c>
      <c r="B337" s="65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12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R337" s="16"/>
      <c r="S337" s="56"/>
      <c r="V337" s="16"/>
    </row>
    <row r="338" spans="1:22" ht="15.75" x14ac:dyDescent="0.25">
      <c r="A338" s="8">
        <v>334</v>
      </c>
      <c r="B338" s="65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0</v>
      </c>
      <c r="G338" s="6">
        <v>0</v>
      </c>
      <c r="H338" s="6">
        <v>0</v>
      </c>
      <c r="I338" s="6">
        <v>0</v>
      </c>
      <c r="J338" s="12">
        <f t="shared" si="15"/>
        <v>0</v>
      </c>
      <c r="K338" s="10">
        <v>25035</v>
      </c>
      <c r="L338" s="57" t="s">
        <v>1110</v>
      </c>
      <c r="M338" s="7">
        <f t="shared" si="16"/>
        <v>0</v>
      </c>
      <c r="N338" s="6" t="str">
        <f t="shared" si="17"/>
        <v>Silencioso</v>
      </c>
      <c r="R338" s="16"/>
      <c r="S338" s="56"/>
      <c r="V338" s="16"/>
    </row>
    <row r="339" spans="1:22" ht="15.75" x14ac:dyDescent="0.25">
      <c r="A339" s="8">
        <v>335</v>
      </c>
      <c r="B339" s="65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12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V339" s="16"/>
    </row>
    <row r="340" spans="1:22" ht="15.75" x14ac:dyDescent="0.25">
      <c r="A340" s="8">
        <v>336</v>
      </c>
      <c r="B340" s="65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12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V340" s="16"/>
    </row>
    <row r="341" spans="1:22" ht="15.75" x14ac:dyDescent="0.25">
      <c r="A341" s="8">
        <v>337</v>
      </c>
      <c r="B341" s="65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12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R341" s="16"/>
      <c r="S341" s="56"/>
      <c r="V341" s="16"/>
    </row>
    <row r="342" spans="1:22" ht="15.75" x14ac:dyDescent="0.25">
      <c r="A342" s="8">
        <v>338</v>
      </c>
      <c r="B342" s="65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0</v>
      </c>
      <c r="G342" s="6">
        <v>0</v>
      </c>
      <c r="H342" s="6">
        <v>0</v>
      </c>
      <c r="I342" s="6">
        <v>0</v>
      </c>
      <c r="J342" s="12">
        <f t="shared" si="15"/>
        <v>0</v>
      </c>
      <c r="K342" s="10">
        <v>179015</v>
      </c>
      <c r="L342" s="57" t="s">
        <v>1112</v>
      </c>
      <c r="M342" s="7">
        <f t="shared" si="16"/>
        <v>0</v>
      </c>
      <c r="N342" s="6" t="str">
        <f t="shared" si="17"/>
        <v>Silencioso</v>
      </c>
      <c r="O342" s="9"/>
      <c r="P342" s="9"/>
      <c r="Q342" s="9"/>
      <c r="R342" s="16"/>
      <c r="S342" s="56"/>
      <c r="V342" s="16"/>
    </row>
    <row r="343" spans="1:22" ht="15.75" x14ac:dyDescent="0.25">
      <c r="A343" s="8">
        <v>339</v>
      </c>
      <c r="B343" s="65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12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R343" s="16"/>
      <c r="S343" s="56"/>
      <c r="V343" s="16"/>
    </row>
    <row r="344" spans="1:22" ht="15.75" x14ac:dyDescent="0.25">
      <c r="A344" s="8">
        <v>340</v>
      </c>
      <c r="B344" s="65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12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R344" s="16"/>
      <c r="S344" s="56"/>
      <c r="V344" s="16"/>
    </row>
    <row r="345" spans="1:22" ht="15.75" x14ac:dyDescent="0.25">
      <c r="A345" s="8">
        <v>341</v>
      </c>
      <c r="B345" s="65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12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V345" s="16"/>
    </row>
    <row r="346" spans="1:22" ht="15.75" x14ac:dyDescent="0.25">
      <c r="A346" s="8">
        <v>342</v>
      </c>
      <c r="B346" s="65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12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V346" s="16"/>
    </row>
    <row r="347" spans="1:22" ht="15.75" x14ac:dyDescent="0.25">
      <c r="A347" s="8">
        <v>343</v>
      </c>
      <c r="B347" s="65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0</v>
      </c>
      <c r="G347" s="6">
        <v>0</v>
      </c>
      <c r="H347" s="6">
        <v>0</v>
      </c>
      <c r="I347" s="6">
        <v>0</v>
      </c>
      <c r="J347" s="12">
        <f t="shared" si="15"/>
        <v>0</v>
      </c>
      <c r="K347" s="10">
        <v>10709</v>
      </c>
      <c r="L347" s="57" t="s">
        <v>1109</v>
      </c>
      <c r="M347" s="7">
        <f t="shared" si="16"/>
        <v>0</v>
      </c>
      <c r="N347" s="6" t="str">
        <f t="shared" si="17"/>
        <v>Silencioso</v>
      </c>
      <c r="R347" s="16"/>
      <c r="S347" s="56"/>
      <c r="V347" s="16"/>
    </row>
    <row r="348" spans="1:22" ht="15.75" x14ac:dyDescent="0.25">
      <c r="A348" s="8">
        <v>344</v>
      </c>
      <c r="B348" s="65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0</v>
      </c>
      <c r="G348" s="6">
        <v>0</v>
      </c>
      <c r="H348" s="6">
        <v>0</v>
      </c>
      <c r="I348" s="6">
        <v>0</v>
      </c>
      <c r="J348" s="12">
        <f t="shared" si="15"/>
        <v>0</v>
      </c>
      <c r="K348" s="10">
        <v>7971</v>
      </c>
      <c r="L348" s="57" t="s">
        <v>1109</v>
      </c>
      <c r="M348" s="7">
        <f t="shared" si="16"/>
        <v>0</v>
      </c>
      <c r="N348" s="6" t="str">
        <f t="shared" si="17"/>
        <v>Silencioso</v>
      </c>
      <c r="R348" s="16"/>
      <c r="S348" s="56"/>
      <c r="V348" s="16"/>
    </row>
    <row r="349" spans="1:22" ht="15.75" x14ac:dyDescent="0.25">
      <c r="A349" s="8">
        <v>345</v>
      </c>
      <c r="B349" s="65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12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R349" s="16"/>
      <c r="S349" s="56"/>
      <c r="V349" s="16"/>
    </row>
    <row r="350" spans="1:22" ht="15.75" x14ac:dyDescent="0.25">
      <c r="A350" s="8">
        <v>346</v>
      </c>
      <c r="B350" s="65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12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R350" s="16"/>
      <c r="S350" s="56"/>
      <c r="V350" s="16"/>
    </row>
    <row r="351" spans="1:22" ht="15.75" x14ac:dyDescent="0.25">
      <c r="A351" s="8">
        <v>347</v>
      </c>
      <c r="B351" s="65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12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R351" s="16"/>
      <c r="S351" s="56"/>
      <c r="V351" s="16"/>
    </row>
    <row r="352" spans="1:22" ht="15.75" x14ac:dyDescent="0.25">
      <c r="A352" s="8">
        <v>348</v>
      </c>
      <c r="B352" s="65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12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R352" s="16"/>
      <c r="S352" s="56"/>
      <c r="V352" s="16"/>
    </row>
    <row r="353" spans="1:22" ht="15.75" x14ac:dyDescent="0.25">
      <c r="A353" s="8">
        <v>349</v>
      </c>
      <c r="B353" s="65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12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R353" s="16"/>
      <c r="S353" s="56"/>
      <c r="V353" s="16"/>
    </row>
    <row r="354" spans="1:22" ht="15.75" x14ac:dyDescent="0.25">
      <c r="A354" s="8">
        <v>350</v>
      </c>
      <c r="B354" s="65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12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R354" s="16"/>
      <c r="S354" s="56"/>
      <c r="V354" s="16"/>
    </row>
    <row r="355" spans="1:22" ht="15.75" x14ac:dyDescent="0.25">
      <c r="A355" s="8">
        <v>351</v>
      </c>
      <c r="B355" s="65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12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V355" s="16"/>
    </row>
    <row r="356" spans="1:22" ht="15.75" x14ac:dyDescent="0.25">
      <c r="A356" s="8">
        <v>352</v>
      </c>
      <c r="B356" s="65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12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R356" s="16"/>
      <c r="S356" s="56"/>
      <c r="V356" s="16"/>
    </row>
    <row r="357" spans="1:22" ht="15.75" x14ac:dyDescent="0.25">
      <c r="A357" s="8">
        <v>353</v>
      </c>
      <c r="B357" s="65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12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V357" s="16"/>
    </row>
    <row r="358" spans="1:22" ht="15.75" x14ac:dyDescent="0.25">
      <c r="A358" s="8">
        <v>354</v>
      </c>
      <c r="B358" s="65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12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R358" s="16"/>
      <c r="S358" s="56"/>
      <c r="V358" s="16"/>
    </row>
    <row r="359" spans="1:22" ht="15.75" x14ac:dyDescent="0.25">
      <c r="A359" s="8">
        <v>355</v>
      </c>
      <c r="B359" s="65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0</v>
      </c>
      <c r="G359" s="6">
        <v>0</v>
      </c>
      <c r="H359" s="6">
        <v>0</v>
      </c>
      <c r="I359" s="6">
        <v>0</v>
      </c>
      <c r="J359" s="12">
        <f t="shared" si="15"/>
        <v>0</v>
      </c>
      <c r="K359" s="10">
        <v>18438</v>
      </c>
      <c r="L359" s="57" t="s">
        <v>1109</v>
      </c>
      <c r="M359" s="7">
        <f t="shared" si="16"/>
        <v>0</v>
      </c>
      <c r="N359" s="6" t="str">
        <f t="shared" si="17"/>
        <v>Silencioso</v>
      </c>
      <c r="O359" s="9"/>
      <c r="P359" s="9"/>
      <c r="Q359" s="9"/>
      <c r="R359" s="16"/>
      <c r="S359" s="56"/>
      <c r="V359" s="16"/>
    </row>
    <row r="360" spans="1:22" ht="15.75" x14ac:dyDescent="0.25">
      <c r="A360" s="8">
        <v>356</v>
      </c>
      <c r="B360" s="65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12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R360" s="16"/>
      <c r="S360" s="56"/>
      <c r="V360" s="16"/>
    </row>
    <row r="361" spans="1:22" ht="15.75" x14ac:dyDescent="0.25">
      <c r="A361" s="8">
        <v>357</v>
      </c>
      <c r="B361" s="65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3</v>
      </c>
      <c r="G361" s="6">
        <v>2</v>
      </c>
      <c r="H361" s="6">
        <v>2</v>
      </c>
      <c r="I361" s="6">
        <v>0</v>
      </c>
      <c r="J361" s="12">
        <f t="shared" si="15"/>
        <v>7</v>
      </c>
      <c r="K361" s="10">
        <v>261344</v>
      </c>
      <c r="L361" s="57" t="s">
        <v>1112</v>
      </c>
      <c r="M361" s="7">
        <f t="shared" si="16"/>
        <v>2.6784621035876084</v>
      </c>
      <c r="N361" s="6" t="str">
        <f t="shared" si="17"/>
        <v>Baixa</v>
      </c>
      <c r="R361" s="16"/>
      <c r="S361" s="56"/>
      <c r="V361" s="16"/>
    </row>
    <row r="362" spans="1:22" ht="15.75" x14ac:dyDescent="0.25">
      <c r="A362" s="8">
        <v>358</v>
      </c>
      <c r="B362" s="65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0</v>
      </c>
      <c r="I362" s="6">
        <v>0</v>
      </c>
      <c r="J362" s="12">
        <f t="shared" si="15"/>
        <v>0</v>
      </c>
      <c r="K362" s="10">
        <v>4217</v>
      </c>
      <c r="L362" s="57" t="s">
        <v>1109</v>
      </c>
      <c r="M362" s="7">
        <f t="shared" si="16"/>
        <v>0</v>
      </c>
      <c r="N362" s="6" t="str">
        <f t="shared" si="17"/>
        <v>Silencioso</v>
      </c>
      <c r="R362" s="16"/>
      <c r="S362" s="56"/>
      <c r="V362" s="16"/>
    </row>
    <row r="363" spans="1:22" ht="15.75" x14ac:dyDescent="0.25">
      <c r="A363" s="8">
        <v>359</v>
      </c>
      <c r="B363" s="65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12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V363" s="16"/>
    </row>
    <row r="364" spans="1:22" ht="15.75" x14ac:dyDescent="0.25">
      <c r="A364" s="8">
        <v>360</v>
      </c>
      <c r="B364" s="65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12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R364" s="16"/>
      <c r="S364" s="56"/>
      <c r="V364" s="16"/>
    </row>
    <row r="365" spans="1:22" ht="15.75" x14ac:dyDescent="0.25">
      <c r="A365" s="8">
        <v>361</v>
      </c>
      <c r="B365" s="65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0</v>
      </c>
      <c r="G365" s="6">
        <v>0</v>
      </c>
      <c r="H365" s="6">
        <v>0</v>
      </c>
      <c r="I365" s="6">
        <v>0</v>
      </c>
      <c r="J365" s="12">
        <f t="shared" si="15"/>
        <v>0</v>
      </c>
      <c r="K365" s="10">
        <v>119186</v>
      </c>
      <c r="L365" s="57" t="s">
        <v>1112</v>
      </c>
      <c r="M365" s="7">
        <f t="shared" si="16"/>
        <v>0</v>
      </c>
      <c r="N365" s="6" t="str">
        <f t="shared" si="17"/>
        <v>Silencioso</v>
      </c>
      <c r="R365" s="16"/>
      <c r="S365" s="56"/>
      <c r="V365" s="16"/>
    </row>
    <row r="366" spans="1:22" ht="15.75" x14ac:dyDescent="0.25">
      <c r="A366" s="8">
        <v>362</v>
      </c>
      <c r="B366" s="65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12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R366" s="16"/>
      <c r="S366" s="56"/>
      <c r="V366" s="16"/>
    </row>
    <row r="367" spans="1:22" ht="15.75" x14ac:dyDescent="0.25">
      <c r="A367" s="8">
        <v>363</v>
      </c>
      <c r="B367" s="65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12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R367" s="16"/>
      <c r="S367" s="56"/>
      <c r="V367" s="16"/>
    </row>
    <row r="368" spans="1:22" ht="15.75" x14ac:dyDescent="0.25">
      <c r="A368" s="8">
        <v>364</v>
      </c>
      <c r="B368" s="65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12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V368" s="16"/>
    </row>
    <row r="369" spans="1:22" ht="15.75" x14ac:dyDescent="0.25">
      <c r="A369" s="8">
        <v>365</v>
      </c>
      <c r="B369" s="65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12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R369" s="16"/>
      <c r="S369" s="56"/>
      <c r="V369" s="16"/>
    </row>
    <row r="370" spans="1:22" ht="15.75" x14ac:dyDescent="0.25">
      <c r="A370" s="8">
        <v>366</v>
      </c>
      <c r="B370" s="65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0</v>
      </c>
      <c r="J370" s="12">
        <f t="shared" si="15"/>
        <v>0</v>
      </c>
      <c r="K370" s="10">
        <v>13278</v>
      </c>
      <c r="L370" s="57" t="s">
        <v>1109</v>
      </c>
      <c r="M370" s="7">
        <f t="shared" si="16"/>
        <v>0</v>
      </c>
      <c r="N370" s="6" t="str">
        <f t="shared" si="17"/>
        <v>Silencioso</v>
      </c>
      <c r="R370" s="16"/>
      <c r="S370" s="56"/>
      <c r="V370" s="16"/>
    </row>
    <row r="371" spans="1:22" ht="15.75" x14ac:dyDescent="0.25">
      <c r="A371" s="8">
        <v>367</v>
      </c>
      <c r="B371" s="65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0</v>
      </c>
      <c r="G371" s="6">
        <v>0</v>
      </c>
      <c r="H371" s="6">
        <v>0</v>
      </c>
      <c r="I371" s="6">
        <v>0</v>
      </c>
      <c r="J371" s="12">
        <f t="shared" si="15"/>
        <v>0</v>
      </c>
      <c r="K371" s="10">
        <v>12681</v>
      </c>
      <c r="L371" s="57" t="s">
        <v>1109</v>
      </c>
      <c r="M371" s="7">
        <f t="shared" si="16"/>
        <v>0</v>
      </c>
      <c r="N371" s="6" t="str">
        <f t="shared" si="17"/>
        <v>Silencioso</v>
      </c>
      <c r="R371" s="16"/>
      <c r="S371" s="56"/>
      <c r="V371" s="16"/>
    </row>
    <row r="372" spans="1:22" ht="15.75" x14ac:dyDescent="0.25">
      <c r="A372" s="8">
        <v>368</v>
      </c>
      <c r="B372" s="65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0</v>
      </c>
      <c r="G372" s="6">
        <v>0</v>
      </c>
      <c r="H372" s="6">
        <v>0</v>
      </c>
      <c r="I372" s="6">
        <v>0</v>
      </c>
      <c r="J372" s="12">
        <f t="shared" si="15"/>
        <v>0</v>
      </c>
      <c r="K372" s="10">
        <v>96389</v>
      </c>
      <c r="L372" s="57" t="s">
        <v>1111</v>
      </c>
      <c r="M372" s="7">
        <f t="shared" si="16"/>
        <v>0</v>
      </c>
      <c r="N372" s="6" t="str">
        <f t="shared" si="17"/>
        <v>Silencioso</v>
      </c>
      <c r="R372" s="16"/>
      <c r="S372" s="56"/>
      <c r="V372" s="16"/>
    </row>
    <row r="373" spans="1:22" ht="15.75" x14ac:dyDescent="0.25">
      <c r="A373" s="8">
        <v>369</v>
      </c>
      <c r="B373" s="65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12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R373" s="16"/>
      <c r="S373" s="56"/>
      <c r="V373" s="16"/>
    </row>
    <row r="374" spans="1:22" ht="15.75" x14ac:dyDescent="0.25">
      <c r="A374" s="8">
        <v>370</v>
      </c>
      <c r="B374" s="65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12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R374" s="16"/>
      <c r="S374" s="56"/>
      <c r="V374" s="16"/>
    </row>
    <row r="375" spans="1:22" ht="15.75" x14ac:dyDescent="0.25">
      <c r="A375" s="8">
        <v>371</v>
      </c>
      <c r="B375" s="65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0</v>
      </c>
      <c r="H375" s="6">
        <v>0</v>
      </c>
      <c r="I375" s="6">
        <v>0</v>
      </c>
      <c r="J375" s="12">
        <f t="shared" si="15"/>
        <v>0</v>
      </c>
      <c r="K375" s="10">
        <v>23212</v>
      </c>
      <c r="L375" s="57" t="s">
        <v>1109</v>
      </c>
      <c r="M375" s="7">
        <f t="shared" si="16"/>
        <v>0</v>
      </c>
      <c r="N375" s="6" t="str">
        <f t="shared" si="17"/>
        <v>Silencioso</v>
      </c>
      <c r="O375" s="9"/>
      <c r="P375" s="9"/>
      <c r="Q375" s="9"/>
      <c r="R375" s="16"/>
      <c r="S375" s="56"/>
      <c r="V375" s="16"/>
    </row>
    <row r="376" spans="1:22" ht="15.75" x14ac:dyDescent="0.25">
      <c r="A376" s="8">
        <v>372</v>
      </c>
      <c r="B376" s="65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12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R376" s="16"/>
      <c r="S376" s="56"/>
      <c r="V376" s="16"/>
    </row>
    <row r="377" spans="1:22" ht="15.75" x14ac:dyDescent="0.25">
      <c r="A377" s="8">
        <v>373</v>
      </c>
      <c r="B377" s="65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12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R377" s="16"/>
      <c r="S377" s="56"/>
      <c r="V377" s="16"/>
    </row>
    <row r="378" spans="1:22" ht="15.75" x14ac:dyDescent="0.25">
      <c r="A378" s="8">
        <v>374</v>
      </c>
      <c r="B378" s="65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12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R378" s="16"/>
      <c r="S378" s="56"/>
      <c r="V378" s="16"/>
    </row>
    <row r="379" spans="1:22" ht="15.75" x14ac:dyDescent="0.25">
      <c r="A379" s="8">
        <v>375</v>
      </c>
      <c r="B379" s="65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12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R379" s="16"/>
      <c r="S379" s="56"/>
      <c r="V379" s="16"/>
    </row>
    <row r="380" spans="1:22" ht="15.75" x14ac:dyDescent="0.25">
      <c r="A380" s="8">
        <v>376</v>
      </c>
      <c r="B380" s="65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12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R380" s="16"/>
      <c r="S380" s="56"/>
      <c r="V380" s="16"/>
    </row>
    <row r="381" spans="1:22" ht="15.75" x14ac:dyDescent="0.25">
      <c r="A381" s="8">
        <v>377</v>
      </c>
      <c r="B381" s="65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0</v>
      </c>
      <c r="H381" s="6">
        <v>0</v>
      </c>
      <c r="I381" s="6">
        <v>0</v>
      </c>
      <c r="J381" s="12">
        <f t="shared" si="15"/>
        <v>0</v>
      </c>
      <c r="K381" s="10">
        <v>21096</v>
      </c>
      <c r="L381" s="57" t="s">
        <v>1109</v>
      </c>
      <c r="M381" s="7">
        <f t="shared" si="16"/>
        <v>0</v>
      </c>
      <c r="N381" s="6" t="str">
        <f t="shared" si="17"/>
        <v>Silencioso</v>
      </c>
      <c r="R381" s="16"/>
      <c r="S381" s="56"/>
      <c r="V381" s="16"/>
    </row>
    <row r="382" spans="1:22" ht="15.75" x14ac:dyDescent="0.25">
      <c r="A382" s="8">
        <v>378</v>
      </c>
      <c r="B382" s="65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0</v>
      </c>
      <c r="H382" s="6">
        <v>0</v>
      </c>
      <c r="I382" s="6">
        <v>0</v>
      </c>
      <c r="J382" s="12">
        <f t="shared" si="15"/>
        <v>0</v>
      </c>
      <c r="K382" s="10">
        <v>15102</v>
      </c>
      <c r="L382" s="57" t="s">
        <v>1109</v>
      </c>
      <c r="M382" s="7">
        <f t="shared" si="16"/>
        <v>0</v>
      </c>
      <c r="N382" s="6" t="str">
        <f t="shared" si="17"/>
        <v>Silencioso</v>
      </c>
      <c r="R382" s="16"/>
      <c r="S382" s="56"/>
      <c r="V382" s="16"/>
    </row>
    <row r="383" spans="1:22" ht="15.75" x14ac:dyDescent="0.25">
      <c r="A383" s="8">
        <v>379</v>
      </c>
      <c r="B383" s="65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0</v>
      </c>
      <c r="G383" s="6">
        <v>0</v>
      </c>
      <c r="H383" s="6">
        <v>0</v>
      </c>
      <c r="I383" s="6">
        <v>0</v>
      </c>
      <c r="J383" s="12">
        <f t="shared" si="15"/>
        <v>0</v>
      </c>
      <c r="K383" s="10">
        <v>21763</v>
      </c>
      <c r="L383" s="57" t="s">
        <v>1109</v>
      </c>
      <c r="M383" s="7">
        <f t="shared" si="16"/>
        <v>0</v>
      </c>
      <c r="N383" s="6" t="str">
        <f t="shared" si="17"/>
        <v>Silencioso</v>
      </c>
      <c r="R383" s="16"/>
      <c r="S383" s="56"/>
      <c r="V383" s="16"/>
    </row>
    <row r="384" spans="1:22" ht="15.75" x14ac:dyDescent="0.25">
      <c r="A384" s="8">
        <v>380</v>
      </c>
      <c r="B384" s="65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12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R384" s="16"/>
      <c r="S384" s="56"/>
      <c r="V384" s="16"/>
    </row>
    <row r="385" spans="1:22" ht="15.75" x14ac:dyDescent="0.25">
      <c r="A385" s="8">
        <v>381</v>
      </c>
      <c r="B385" s="65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0</v>
      </c>
      <c r="J385" s="12">
        <f t="shared" si="15"/>
        <v>0</v>
      </c>
      <c r="K385" s="10">
        <v>11037</v>
      </c>
      <c r="L385" s="57" t="s">
        <v>1109</v>
      </c>
      <c r="M385" s="7">
        <f t="shared" si="16"/>
        <v>0</v>
      </c>
      <c r="N385" s="6" t="str">
        <f t="shared" si="17"/>
        <v>Silencioso</v>
      </c>
      <c r="R385" s="16"/>
      <c r="S385" s="56"/>
      <c r="V385" s="16"/>
    </row>
    <row r="386" spans="1:22" ht="15.75" x14ac:dyDescent="0.25">
      <c r="A386" s="8">
        <v>382</v>
      </c>
      <c r="B386" s="65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0</v>
      </c>
      <c r="G386" s="6">
        <v>0</v>
      </c>
      <c r="H386" s="6">
        <v>0</v>
      </c>
      <c r="I386" s="6">
        <v>0</v>
      </c>
      <c r="J386" s="12">
        <f t="shared" si="15"/>
        <v>0</v>
      </c>
      <c r="K386" s="10">
        <v>16014</v>
      </c>
      <c r="L386" s="57" t="s">
        <v>1109</v>
      </c>
      <c r="M386" s="7">
        <f t="shared" si="16"/>
        <v>0</v>
      </c>
      <c r="N386" s="6" t="str">
        <f t="shared" si="17"/>
        <v>Silencioso</v>
      </c>
      <c r="R386" s="16"/>
      <c r="S386" s="56"/>
      <c r="V386" s="16"/>
    </row>
    <row r="387" spans="1:22" ht="15.75" x14ac:dyDescent="0.25">
      <c r="A387" s="8">
        <v>383</v>
      </c>
      <c r="B387" s="65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1</v>
      </c>
      <c r="G387" s="6">
        <v>0</v>
      </c>
      <c r="H387" s="6">
        <v>0</v>
      </c>
      <c r="I387" s="6">
        <v>0</v>
      </c>
      <c r="J387" s="12">
        <f t="shared" si="15"/>
        <v>1</v>
      </c>
      <c r="K387" s="10">
        <v>92561</v>
      </c>
      <c r="L387" s="57" t="s">
        <v>1111</v>
      </c>
      <c r="M387" s="7">
        <f t="shared" si="16"/>
        <v>1.0803686217737494</v>
      </c>
      <c r="N387" s="6" t="str">
        <f t="shared" si="17"/>
        <v>Baixa</v>
      </c>
      <c r="R387" s="16"/>
      <c r="S387" s="56"/>
      <c r="V387" s="16"/>
    </row>
    <row r="388" spans="1:22" ht="15.75" x14ac:dyDescent="0.25">
      <c r="A388" s="8">
        <v>384</v>
      </c>
      <c r="B388" s="65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12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R388" s="16"/>
      <c r="S388" s="56"/>
      <c r="V388" s="16"/>
    </row>
    <row r="389" spans="1:22" ht="15.75" x14ac:dyDescent="0.25">
      <c r="A389" s="8">
        <v>385</v>
      </c>
      <c r="B389" s="65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0</v>
      </c>
      <c r="H389" s="6">
        <v>0</v>
      </c>
      <c r="I389" s="6">
        <v>0</v>
      </c>
      <c r="J389" s="12">
        <f t="shared" ref="J389:J452" si="18">F389+G389+H389+I389</f>
        <v>0</v>
      </c>
      <c r="K389" s="10">
        <v>14956</v>
      </c>
      <c r="L389" s="57" t="s">
        <v>1109</v>
      </c>
      <c r="M389" s="7">
        <f t="shared" ref="M389:M452" si="19">(J389/K389)*100000</f>
        <v>0</v>
      </c>
      <c r="N389" s="6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6"/>
      <c r="S389" s="56"/>
      <c r="V389" s="16"/>
    </row>
    <row r="390" spans="1:22" ht="15.75" x14ac:dyDescent="0.25">
      <c r="A390" s="8">
        <v>386</v>
      </c>
      <c r="B390" s="65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0</v>
      </c>
      <c r="G390" s="6">
        <v>0</v>
      </c>
      <c r="H390" s="6">
        <v>0</v>
      </c>
      <c r="I390" s="6">
        <v>0</v>
      </c>
      <c r="J390" s="12">
        <f t="shared" si="18"/>
        <v>0</v>
      </c>
      <c r="K390" s="10">
        <v>6039</v>
      </c>
      <c r="L390" s="57" t="s">
        <v>1109</v>
      </c>
      <c r="M390" s="7">
        <f t="shared" si="19"/>
        <v>0</v>
      </c>
      <c r="N390" s="6" t="str">
        <f t="shared" si="20"/>
        <v>Silencioso</v>
      </c>
      <c r="R390" s="16"/>
      <c r="S390" s="56"/>
      <c r="V390" s="16"/>
    </row>
    <row r="391" spans="1:22" ht="15.75" x14ac:dyDescent="0.25">
      <c r="A391" s="8">
        <v>387</v>
      </c>
      <c r="B391" s="65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0</v>
      </c>
      <c r="G391" s="6">
        <v>0</v>
      </c>
      <c r="H391" s="6">
        <v>1</v>
      </c>
      <c r="I391" s="6">
        <v>0</v>
      </c>
      <c r="J391" s="12">
        <f t="shared" si="18"/>
        <v>1</v>
      </c>
      <c r="K391" s="10">
        <v>104067</v>
      </c>
      <c r="L391" s="57" t="s">
        <v>1112</v>
      </c>
      <c r="M391" s="7">
        <f t="shared" si="19"/>
        <v>0.96091940768927719</v>
      </c>
      <c r="N391" s="6" t="str">
        <f t="shared" si="20"/>
        <v>Baixa</v>
      </c>
      <c r="R391" s="16"/>
      <c r="S391" s="56"/>
      <c r="V391" s="16"/>
    </row>
    <row r="392" spans="1:22" ht="15.75" x14ac:dyDescent="0.25">
      <c r="A392" s="8">
        <v>388</v>
      </c>
      <c r="B392" s="65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12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R392" s="16"/>
      <c r="S392" s="56"/>
      <c r="V392" s="16"/>
    </row>
    <row r="393" spans="1:22" ht="15.75" x14ac:dyDescent="0.25">
      <c r="A393" s="8">
        <v>389</v>
      </c>
      <c r="B393" s="65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0</v>
      </c>
      <c r="G393" s="6">
        <v>0</v>
      </c>
      <c r="H393" s="6">
        <v>0</v>
      </c>
      <c r="I393" s="6">
        <v>0</v>
      </c>
      <c r="J393" s="12">
        <f t="shared" si="18"/>
        <v>0</v>
      </c>
      <c r="K393" s="10">
        <v>38822</v>
      </c>
      <c r="L393" s="57" t="s">
        <v>1110</v>
      </c>
      <c r="M393" s="7">
        <f t="shared" si="19"/>
        <v>0</v>
      </c>
      <c r="N393" s="6" t="str">
        <f t="shared" si="20"/>
        <v>Silencioso</v>
      </c>
      <c r="R393" s="16"/>
      <c r="S393" s="56"/>
      <c r="V393" s="16"/>
    </row>
    <row r="394" spans="1:22" ht="15.75" x14ac:dyDescent="0.25">
      <c r="A394" s="8">
        <v>390</v>
      </c>
      <c r="B394" s="65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12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R394" s="16"/>
      <c r="S394" s="56"/>
      <c r="V394" s="16"/>
    </row>
    <row r="395" spans="1:22" ht="15.75" x14ac:dyDescent="0.25">
      <c r="A395" s="8">
        <v>391</v>
      </c>
      <c r="B395" s="65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0</v>
      </c>
      <c r="G395" s="6">
        <v>0</v>
      </c>
      <c r="H395" s="6">
        <v>0</v>
      </c>
      <c r="I395" s="6">
        <v>0</v>
      </c>
      <c r="J395" s="12">
        <f t="shared" si="18"/>
        <v>0</v>
      </c>
      <c r="K395" s="10">
        <v>19858</v>
      </c>
      <c r="L395" s="57" t="s">
        <v>1109</v>
      </c>
      <c r="M395" s="7">
        <f t="shared" si="19"/>
        <v>0</v>
      </c>
      <c r="N395" s="6" t="str">
        <f t="shared" si="20"/>
        <v>Silencioso</v>
      </c>
      <c r="R395" s="16"/>
      <c r="S395" s="56"/>
      <c r="V395" s="16"/>
    </row>
    <row r="396" spans="1:22" ht="15.75" x14ac:dyDescent="0.25">
      <c r="A396" s="8">
        <v>392</v>
      </c>
      <c r="B396" s="65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12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V396" s="16"/>
    </row>
    <row r="397" spans="1:22" ht="15.75" x14ac:dyDescent="0.25">
      <c r="A397" s="8">
        <v>393</v>
      </c>
      <c r="B397" s="65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0</v>
      </c>
      <c r="J397" s="12">
        <f t="shared" si="18"/>
        <v>0</v>
      </c>
      <c r="K397" s="10">
        <v>7681</v>
      </c>
      <c r="L397" s="57" t="s">
        <v>1109</v>
      </c>
      <c r="M397" s="7">
        <f t="shared" si="19"/>
        <v>0</v>
      </c>
      <c r="N397" s="6" t="str">
        <f t="shared" si="20"/>
        <v>Silencioso</v>
      </c>
      <c r="R397" s="16"/>
      <c r="S397" s="56"/>
      <c r="V397" s="16"/>
    </row>
    <row r="398" spans="1:22" ht="15.75" x14ac:dyDescent="0.25">
      <c r="A398" s="8">
        <v>394</v>
      </c>
      <c r="B398" s="65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0</v>
      </c>
      <c r="J398" s="12">
        <f t="shared" si="18"/>
        <v>0</v>
      </c>
      <c r="K398" s="10">
        <v>25684</v>
      </c>
      <c r="L398" s="57" t="s">
        <v>1110</v>
      </c>
      <c r="M398" s="7">
        <f t="shared" si="19"/>
        <v>0</v>
      </c>
      <c r="N398" s="6" t="str">
        <f t="shared" si="20"/>
        <v>Silencioso</v>
      </c>
      <c r="R398" s="16"/>
      <c r="S398" s="56"/>
      <c r="V398" s="16"/>
    </row>
    <row r="399" spans="1:22" ht="15.75" x14ac:dyDescent="0.25">
      <c r="A399" s="8">
        <v>395</v>
      </c>
      <c r="B399" s="65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0</v>
      </c>
      <c r="G399" s="6">
        <v>0</v>
      </c>
      <c r="H399" s="6">
        <v>0</v>
      </c>
      <c r="I399" s="6">
        <v>0</v>
      </c>
      <c r="J399" s="12">
        <f t="shared" si="18"/>
        <v>0</v>
      </c>
      <c r="K399" s="10">
        <v>3124</v>
      </c>
      <c r="L399" s="57" t="s">
        <v>1109</v>
      </c>
      <c r="M399" s="7">
        <f t="shared" si="19"/>
        <v>0</v>
      </c>
      <c r="N399" s="6" t="str">
        <f t="shared" si="20"/>
        <v>Silencioso</v>
      </c>
      <c r="O399" s="9"/>
      <c r="P399" s="9"/>
      <c r="Q399" s="9"/>
      <c r="R399" s="16"/>
      <c r="S399" s="56"/>
      <c r="V399" s="16"/>
    </row>
    <row r="400" spans="1:22" ht="15.75" x14ac:dyDescent="0.25">
      <c r="A400" s="8">
        <v>396</v>
      </c>
      <c r="B400" s="65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0</v>
      </c>
      <c r="G400" s="6">
        <v>0</v>
      </c>
      <c r="H400" s="6">
        <v>0</v>
      </c>
      <c r="I400" s="6">
        <v>0</v>
      </c>
      <c r="J400" s="12">
        <f t="shared" si="18"/>
        <v>0</v>
      </c>
      <c r="K400" s="10">
        <v>38413</v>
      </c>
      <c r="L400" s="57" t="s">
        <v>1110</v>
      </c>
      <c r="M400" s="7">
        <f t="shared" si="19"/>
        <v>0</v>
      </c>
      <c r="N400" s="6" t="str">
        <f t="shared" si="20"/>
        <v>Silencioso</v>
      </c>
      <c r="R400" s="16"/>
      <c r="S400" s="56"/>
      <c r="V400" s="16"/>
    </row>
    <row r="401" spans="1:22" ht="15.75" x14ac:dyDescent="0.25">
      <c r="A401" s="8">
        <v>397</v>
      </c>
      <c r="B401" s="65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12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R401" s="16"/>
      <c r="S401" s="56"/>
      <c r="V401" s="16"/>
    </row>
    <row r="402" spans="1:22" ht="15.75" x14ac:dyDescent="0.25">
      <c r="A402" s="8">
        <v>398</v>
      </c>
      <c r="B402" s="65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0</v>
      </c>
      <c r="G402" s="6">
        <v>0</v>
      </c>
      <c r="H402" s="6">
        <v>0</v>
      </c>
      <c r="I402" s="6">
        <v>0</v>
      </c>
      <c r="J402" s="12">
        <f t="shared" si="18"/>
        <v>0</v>
      </c>
      <c r="K402" s="10">
        <v>71265</v>
      </c>
      <c r="L402" s="57" t="s">
        <v>1111</v>
      </c>
      <c r="M402" s="7">
        <f t="shared" si="19"/>
        <v>0</v>
      </c>
      <c r="N402" s="6" t="str">
        <f t="shared" si="20"/>
        <v>Silencioso</v>
      </c>
      <c r="R402" s="16"/>
      <c r="S402" s="56"/>
      <c r="V402" s="16"/>
    </row>
    <row r="403" spans="1:22" ht="15.75" x14ac:dyDescent="0.25">
      <c r="A403" s="8">
        <v>399</v>
      </c>
      <c r="B403" s="65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0</v>
      </c>
      <c r="J403" s="12">
        <f t="shared" si="18"/>
        <v>0</v>
      </c>
      <c r="K403" s="10">
        <v>67628</v>
      </c>
      <c r="L403" s="57" t="s">
        <v>1110</v>
      </c>
      <c r="M403" s="7">
        <f t="shared" si="19"/>
        <v>0</v>
      </c>
      <c r="N403" s="6" t="str">
        <f t="shared" si="20"/>
        <v>Silencioso</v>
      </c>
      <c r="R403" s="16"/>
      <c r="S403" s="56"/>
      <c r="V403" s="16"/>
    </row>
    <row r="404" spans="1:22" ht="15.75" x14ac:dyDescent="0.25">
      <c r="A404" s="8">
        <v>400</v>
      </c>
      <c r="B404" s="65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12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R404" s="16"/>
      <c r="S404" s="56"/>
      <c r="V404" s="16"/>
    </row>
    <row r="405" spans="1:22" ht="15.75" x14ac:dyDescent="0.25">
      <c r="A405" s="8">
        <v>401</v>
      </c>
      <c r="B405" s="65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12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R405" s="16"/>
      <c r="S405" s="56"/>
      <c r="V405" s="16"/>
    </row>
    <row r="406" spans="1:22" ht="15.75" x14ac:dyDescent="0.25">
      <c r="A406" s="8">
        <v>402</v>
      </c>
      <c r="B406" s="65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12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R406" s="16"/>
      <c r="S406" s="56"/>
      <c r="V406" s="16"/>
    </row>
    <row r="407" spans="1:22" ht="15.75" x14ac:dyDescent="0.25">
      <c r="A407" s="8">
        <v>403</v>
      </c>
      <c r="B407" s="65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0</v>
      </c>
      <c r="G407" s="6">
        <v>0</v>
      </c>
      <c r="H407" s="6">
        <v>0</v>
      </c>
      <c r="I407" s="6">
        <v>0</v>
      </c>
      <c r="J407" s="12">
        <f t="shared" si="18"/>
        <v>0</v>
      </c>
      <c r="K407" s="10">
        <v>7645</v>
      </c>
      <c r="L407" s="57" t="s">
        <v>1109</v>
      </c>
      <c r="M407" s="7">
        <f t="shared" si="19"/>
        <v>0</v>
      </c>
      <c r="N407" s="6" t="str">
        <f t="shared" si="20"/>
        <v>Silencioso</v>
      </c>
      <c r="R407" s="16"/>
      <c r="S407" s="56"/>
      <c r="V407" s="16"/>
    </row>
    <row r="408" spans="1:22" ht="15.75" x14ac:dyDescent="0.25">
      <c r="A408" s="8">
        <v>404</v>
      </c>
      <c r="B408" s="65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12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R408" s="16"/>
      <c r="S408" s="56"/>
      <c r="V408" s="16"/>
    </row>
    <row r="409" spans="1:22" ht="15.75" x14ac:dyDescent="0.25">
      <c r="A409" s="8">
        <v>405</v>
      </c>
      <c r="B409" s="65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12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R409" s="16"/>
      <c r="S409" s="56"/>
      <c r="V409" s="16"/>
    </row>
    <row r="410" spans="1:22" ht="15.75" x14ac:dyDescent="0.25">
      <c r="A410" s="8">
        <v>406</v>
      </c>
      <c r="B410" s="65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12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R410" s="16"/>
      <c r="S410" s="56"/>
      <c r="V410" s="16"/>
    </row>
    <row r="411" spans="1:22" ht="15.75" x14ac:dyDescent="0.25">
      <c r="A411" s="8">
        <v>407</v>
      </c>
      <c r="B411" s="65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0</v>
      </c>
      <c r="G411" s="6">
        <v>0</v>
      </c>
      <c r="H411" s="6">
        <v>0</v>
      </c>
      <c r="I411" s="6">
        <v>0</v>
      </c>
      <c r="J411" s="12">
        <f t="shared" si="18"/>
        <v>0</v>
      </c>
      <c r="K411" s="10">
        <v>25305</v>
      </c>
      <c r="L411" s="57" t="s">
        <v>1110</v>
      </c>
      <c r="M411" s="7">
        <f t="shared" si="19"/>
        <v>0</v>
      </c>
      <c r="N411" s="6" t="str">
        <f t="shared" si="20"/>
        <v>Silencioso</v>
      </c>
      <c r="R411" s="16"/>
      <c r="S411" s="56"/>
      <c r="V411" s="16"/>
    </row>
    <row r="412" spans="1:22" ht="15.75" x14ac:dyDescent="0.25">
      <c r="A412" s="8">
        <v>408</v>
      </c>
      <c r="B412" s="65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12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R412" s="16"/>
      <c r="S412" s="56"/>
      <c r="V412" s="16"/>
    </row>
    <row r="413" spans="1:22" ht="15.75" x14ac:dyDescent="0.25">
      <c r="A413" s="8">
        <v>409</v>
      </c>
      <c r="B413" s="65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12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R413" s="16"/>
      <c r="S413" s="56"/>
      <c r="V413" s="16"/>
    </row>
    <row r="414" spans="1:22" ht="15.75" x14ac:dyDescent="0.25">
      <c r="A414" s="8">
        <v>410</v>
      </c>
      <c r="B414" s="65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12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R414" s="16"/>
      <c r="S414" s="56"/>
      <c r="V414" s="16"/>
    </row>
    <row r="415" spans="1:22" ht="15.75" x14ac:dyDescent="0.25">
      <c r="A415" s="8">
        <v>411</v>
      </c>
      <c r="B415" s="65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0</v>
      </c>
      <c r="G415" s="6">
        <v>0</v>
      </c>
      <c r="H415" s="6">
        <v>0</v>
      </c>
      <c r="I415" s="6">
        <v>0</v>
      </c>
      <c r="J415" s="12">
        <f t="shared" si="18"/>
        <v>0</v>
      </c>
      <c r="K415" s="10">
        <v>79387</v>
      </c>
      <c r="L415" s="57" t="s">
        <v>1111</v>
      </c>
      <c r="M415" s="7">
        <f t="shared" si="19"/>
        <v>0</v>
      </c>
      <c r="N415" s="6" t="str">
        <f t="shared" si="20"/>
        <v>Silencioso</v>
      </c>
      <c r="O415" s="9"/>
      <c r="P415" s="9"/>
      <c r="Q415" s="9"/>
      <c r="R415" s="16"/>
      <c r="S415" s="56"/>
      <c r="V415" s="16"/>
    </row>
    <row r="416" spans="1:22" ht="15.75" x14ac:dyDescent="0.25">
      <c r="A416" s="8">
        <v>412</v>
      </c>
      <c r="B416" s="65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12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V416" s="16"/>
    </row>
    <row r="417" spans="1:22" ht="15.75" x14ac:dyDescent="0.25">
      <c r="A417" s="8">
        <v>413</v>
      </c>
      <c r="B417" s="65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12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R417" s="16"/>
      <c r="S417" s="56"/>
      <c r="V417" s="16"/>
    </row>
    <row r="418" spans="1:22" ht="15.75" x14ac:dyDescent="0.25">
      <c r="A418" s="8">
        <v>414</v>
      </c>
      <c r="B418" s="65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0</v>
      </c>
      <c r="G418" s="6">
        <v>0</v>
      </c>
      <c r="H418" s="6">
        <v>0</v>
      </c>
      <c r="I418" s="6">
        <v>0</v>
      </c>
      <c r="J418" s="12">
        <f t="shared" si="18"/>
        <v>0</v>
      </c>
      <c r="K418" s="10">
        <v>10780</v>
      </c>
      <c r="L418" s="57" t="s">
        <v>1109</v>
      </c>
      <c r="M418" s="7">
        <f t="shared" si="19"/>
        <v>0</v>
      </c>
      <c r="N418" s="6" t="str">
        <f t="shared" si="20"/>
        <v>Silencioso</v>
      </c>
      <c r="R418" s="16"/>
      <c r="S418" s="56"/>
      <c r="V418" s="16"/>
    </row>
    <row r="419" spans="1:22" ht="15.75" x14ac:dyDescent="0.25">
      <c r="A419" s="8">
        <v>415</v>
      </c>
      <c r="B419" s="65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12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R419" s="16"/>
      <c r="S419" s="56"/>
      <c r="V419" s="16"/>
    </row>
    <row r="420" spans="1:22" ht="15.75" x14ac:dyDescent="0.25">
      <c r="A420" s="8">
        <v>416</v>
      </c>
      <c r="B420" s="65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12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R420" s="16"/>
      <c r="S420" s="56"/>
      <c r="V420" s="16"/>
    </row>
    <row r="421" spans="1:22" ht="15.75" x14ac:dyDescent="0.25">
      <c r="A421" s="8">
        <v>417</v>
      </c>
      <c r="B421" s="65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12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R421" s="16"/>
      <c r="S421" s="56"/>
      <c r="V421" s="16"/>
    </row>
    <row r="422" spans="1:22" ht="15.75" x14ac:dyDescent="0.25">
      <c r="A422" s="8">
        <v>418</v>
      </c>
      <c r="B422" s="65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0</v>
      </c>
      <c r="G422" s="6">
        <v>0</v>
      </c>
      <c r="H422" s="6">
        <v>0</v>
      </c>
      <c r="I422" s="6">
        <v>0</v>
      </c>
      <c r="J422" s="12">
        <f t="shared" si="18"/>
        <v>0</v>
      </c>
      <c r="K422" s="10">
        <v>26484</v>
      </c>
      <c r="L422" s="57" t="s">
        <v>1110</v>
      </c>
      <c r="M422" s="7">
        <f t="shared" si="19"/>
        <v>0</v>
      </c>
      <c r="N422" s="6" t="str">
        <f t="shared" si="20"/>
        <v>Silencioso</v>
      </c>
      <c r="R422" s="16"/>
      <c r="S422" s="56"/>
      <c r="V422" s="16"/>
    </row>
    <row r="423" spans="1:22" ht="15.75" x14ac:dyDescent="0.25">
      <c r="A423" s="8">
        <v>419</v>
      </c>
      <c r="B423" s="65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1</v>
      </c>
      <c r="G423" s="6">
        <v>0</v>
      </c>
      <c r="H423" s="6">
        <v>0</v>
      </c>
      <c r="I423" s="6">
        <v>0</v>
      </c>
      <c r="J423" s="12">
        <f t="shared" si="18"/>
        <v>1</v>
      </c>
      <c r="K423" s="10">
        <v>564310</v>
      </c>
      <c r="L423" s="57" t="s">
        <v>1113</v>
      </c>
      <c r="M423" s="7">
        <f t="shared" si="19"/>
        <v>0.17720756321879819</v>
      </c>
      <c r="N423" s="6" t="str">
        <f t="shared" si="20"/>
        <v>Baixa</v>
      </c>
      <c r="R423" s="16"/>
      <c r="S423" s="56"/>
      <c r="V423" s="16"/>
    </row>
    <row r="424" spans="1:22" ht="15.75" x14ac:dyDescent="0.25">
      <c r="A424" s="8">
        <v>420</v>
      </c>
      <c r="B424" s="65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12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R424" s="16"/>
      <c r="S424" s="56"/>
      <c r="V424" s="16"/>
    </row>
    <row r="425" spans="1:22" ht="15.75" x14ac:dyDescent="0.25">
      <c r="A425" s="8">
        <v>421</v>
      </c>
      <c r="B425" s="65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12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R425" s="16"/>
      <c r="S425" s="56"/>
      <c r="V425" s="16"/>
    </row>
    <row r="426" spans="1:22" ht="15.75" x14ac:dyDescent="0.25">
      <c r="A426" s="8">
        <v>422</v>
      </c>
      <c r="B426" s="65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0</v>
      </c>
      <c r="G426" s="6">
        <v>0</v>
      </c>
      <c r="H426" s="6">
        <v>0</v>
      </c>
      <c r="I426" s="6">
        <v>0</v>
      </c>
      <c r="J426" s="12">
        <f t="shared" si="18"/>
        <v>0</v>
      </c>
      <c r="K426" s="10">
        <v>5733</v>
      </c>
      <c r="L426" s="57" t="s">
        <v>1109</v>
      </c>
      <c r="M426" s="7">
        <f t="shared" si="19"/>
        <v>0</v>
      </c>
      <c r="N426" s="6" t="str">
        <f t="shared" si="20"/>
        <v>Silencioso</v>
      </c>
      <c r="R426" s="16"/>
      <c r="S426" s="56"/>
      <c r="V426" s="16"/>
    </row>
    <row r="427" spans="1:22" ht="15.75" x14ac:dyDescent="0.25">
      <c r="A427" s="8">
        <v>423</v>
      </c>
      <c r="B427" s="65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12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R427" s="16"/>
      <c r="S427" s="56"/>
      <c r="V427" s="16"/>
    </row>
    <row r="428" spans="1:22" ht="15.75" x14ac:dyDescent="0.25">
      <c r="A428" s="8">
        <v>424</v>
      </c>
      <c r="B428" s="65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0</v>
      </c>
      <c r="J428" s="12">
        <f t="shared" si="18"/>
        <v>0</v>
      </c>
      <c r="K428" s="10">
        <v>7627</v>
      </c>
      <c r="L428" s="57" t="s">
        <v>1109</v>
      </c>
      <c r="M428" s="7">
        <f t="shared" si="19"/>
        <v>0</v>
      </c>
      <c r="N428" s="6" t="str">
        <f t="shared" si="20"/>
        <v>Silencioso</v>
      </c>
      <c r="R428" s="16"/>
      <c r="S428" s="56"/>
      <c r="V428" s="16"/>
    </row>
    <row r="429" spans="1:22" ht="15.75" x14ac:dyDescent="0.25">
      <c r="A429" s="8">
        <v>425</v>
      </c>
      <c r="B429" s="65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0</v>
      </c>
      <c r="H429" s="6">
        <v>0</v>
      </c>
      <c r="I429" s="6">
        <v>0</v>
      </c>
      <c r="J429" s="12">
        <f t="shared" si="18"/>
        <v>0</v>
      </c>
      <c r="K429" s="10">
        <v>51601</v>
      </c>
      <c r="L429" s="57" t="s">
        <v>1110</v>
      </c>
      <c r="M429" s="7">
        <f t="shared" si="19"/>
        <v>0</v>
      </c>
      <c r="N429" s="6" t="str">
        <f t="shared" si="20"/>
        <v>Silencioso</v>
      </c>
      <c r="O429" s="9"/>
      <c r="P429" s="9"/>
      <c r="Q429" s="9"/>
      <c r="R429" s="16"/>
      <c r="S429" s="56"/>
      <c r="V429" s="16"/>
    </row>
    <row r="430" spans="1:22" ht="15.75" x14ac:dyDescent="0.25">
      <c r="A430" s="8">
        <v>426</v>
      </c>
      <c r="B430" s="65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12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R430" s="16"/>
      <c r="S430" s="56"/>
      <c r="V430" s="16"/>
    </row>
    <row r="431" spans="1:22" ht="15.75" x14ac:dyDescent="0.25">
      <c r="A431" s="8">
        <v>427</v>
      </c>
      <c r="B431" s="65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12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R431" s="16"/>
      <c r="S431" s="56"/>
      <c r="V431" s="16"/>
    </row>
    <row r="432" spans="1:22" ht="15.75" x14ac:dyDescent="0.25">
      <c r="A432" s="8">
        <v>428</v>
      </c>
      <c r="B432" s="65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0</v>
      </c>
      <c r="I432" s="6">
        <v>0</v>
      </c>
      <c r="J432" s="12">
        <f t="shared" si="18"/>
        <v>0</v>
      </c>
      <c r="K432" s="10">
        <v>17991</v>
      </c>
      <c r="L432" s="57" t="s">
        <v>1109</v>
      </c>
      <c r="M432" s="7">
        <f t="shared" si="19"/>
        <v>0</v>
      </c>
      <c r="N432" s="6" t="str">
        <f t="shared" si="20"/>
        <v>Silencioso</v>
      </c>
      <c r="R432" s="16"/>
      <c r="S432" s="56"/>
      <c r="V432" s="16"/>
    </row>
    <row r="433" spans="1:22" ht="15.75" x14ac:dyDescent="0.25">
      <c r="A433" s="8">
        <v>429</v>
      </c>
      <c r="B433" s="65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0</v>
      </c>
      <c r="G433" s="6">
        <v>0</v>
      </c>
      <c r="H433" s="6">
        <v>0</v>
      </c>
      <c r="I433" s="6">
        <v>0</v>
      </c>
      <c r="J433" s="12">
        <f t="shared" si="18"/>
        <v>0</v>
      </c>
      <c r="K433" s="10">
        <v>9454</v>
      </c>
      <c r="L433" s="57" t="s">
        <v>1109</v>
      </c>
      <c r="M433" s="7">
        <f t="shared" si="19"/>
        <v>0</v>
      </c>
      <c r="N433" s="6" t="str">
        <f t="shared" si="20"/>
        <v>Silencioso</v>
      </c>
      <c r="O433" s="9"/>
      <c r="P433" s="9"/>
      <c r="Q433" s="9"/>
      <c r="R433" s="16"/>
      <c r="S433" s="56"/>
      <c r="V433" s="16"/>
    </row>
    <row r="434" spans="1:22" ht="15.75" x14ac:dyDescent="0.25">
      <c r="A434" s="8">
        <v>430</v>
      </c>
      <c r="B434" s="65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0</v>
      </c>
      <c r="G434" s="6">
        <v>0</v>
      </c>
      <c r="H434" s="6">
        <v>0</v>
      </c>
      <c r="I434" s="6">
        <v>0</v>
      </c>
      <c r="J434" s="12">
        <f t="shared" si="18"/>
        <v>0</v>
      </c>
      <c r="K434" s="10">
        <v>63359</v>
      </c>
      <c r="L434" s="57" t="s">
        <v>1110</v>
      </c>
      <c r="M434" s="7">
        <f t="shared" si="19"/>
        <v>0</v>
      </c>
      <c r="N434" s="6" t="str">
        <f t="shared" si="20"/>
        <v>Silencioso</v>
      </c>
      <c r="O434" s="9"/>
      <c r="P434" s="9"/>
      <c r="Q434" s="9"/>
      <c r="R434" s="16"/>
      <c r="S434" s="56"/>
      <c r="V434" s="16"/>
    </row>
    <row r="435" spans="1:22" ht="15.75" x14ac:dyDescent="0.25">
      <c r="A435" s="8">
        <v>431</v>
      </c>
      <c r="B435" s="65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12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R435" s="16"/>
      <c r="S435" s="56"/>
      <c r="V435" s="16"/>
    </row>
    <row r="436" spans="1:22" ht="15.75" x14ac:dyDescent="0.25">
      <c r="A436" s="8">
        <v>432</v>
      </c>
      <c r="B436" s="65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12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R436" s="16"/>
      <c r="S436" s="56"/>
      <c r="V436" s="16"/>
    </row>
    <row r="437" spans="1:22" ht="15.75" x14ac:dyDescent="0.25">
      <c r="A437" s="8">
        <v>433</v>
      </c>
      <c r="B437" s="65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12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R437" s="16"/>
      <c r="S437" s="56"/>
      <c r="V437" s="16"/>
    </row>
    <row r="438" spans="1:22" ht="15.75" x14ac:dyDescent="0.25">
      <c r="A438" s="8">
        <v>434</v>
      </c>
      <c r="B438" s="65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12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R438" s="16"/>
      <c r="S438" s="56"/>
      <c r="V438" s="16"/>
    </row>
    <row r="439" spans="1:22" ht="15.75" x14ac:dyDescent="0.25">
      <c r="A439" s="8">
        <v>435</v>
      </c>
      <c r="B439" s="65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0</v>
      </c>
      <c r="G439" s="6">
        <v>0</v>
      </c>
      <c r="H439" s="6">
        <v>0</v>
      </c>
      <c r="I439" s="6">
        <v>0</v>
      </c>
      <c r="J439" s="12">
        <f t="shared" si="18"/>
        <v>0</v>
      </c>
      <c r="K439" s="10">
        <v>6522</v>
      </c>
      <c r="L439" s="57" t="s">
        <v>1109</v>
      </c>
      <c r="M439" s="7">
        <f t="shared" si="19"/>
        <v>0</v>
      </c>
      <c r="N439" s="6" t="str">
        <f t="shared" si="20"/>
        <v>Silencioso</v>
      </c>
      <c r="O439" s="9"/>
      <c r="P439" s="9"/>
      <c r="Q439" s="9"/>
      <c r="R439" s="16"/>
      <c r="S439" s="56"/>
      <c r="V439" s="16"/>
    </row>
    <row r="440" spans="1:22" ht="15.75" x14ac:dyDescent="0.25">
      <c r="A440" s="8">
        <v>436</v>
      </c>
      <c r="B440" s="65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12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R440" s="16"/>
      <c r="S440" s="56"/>
      <c r="V440" s="16"/>
    </row>
    <row r="441" spans="1:22" ht="15.75" x14ac:dyDescent="0.25">
      <c r="A441" s="8">
        <v>437</v>
      </c>
      <c r="B441" s="65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12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R441" s="16"/>
      <c r="S441" s="56"/>
      <c r="V441" s="16"/>
    </row>
    <row r="442" spans="1:22" ht="15.75" x14ac:dyDescent="0.25">
      <c r="A442" s="8">
        <v>438</v>
      </c>
      <c r="B442" s="65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12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R442" s="16"/>
      <c r="S442" s="56"/>
      <c r="V442" s="16"/>
    </row>
    <row r="443" spans="1:22" ht="15.75" x14ac:dyDescent="0.25">
      <c r="A443" s="8">
        <v>439</v>
      </c>
      <c r="B443" s="65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0</v>
      </c>
      <c r="G443" s="6">
        <v>0</v>
      </c>
      <c r="H443" s="6">
        <v>0</v>
      </c>
      <c r="I443" s="6">
        <v>0</v>
      </c>
      <c r="J443" s="12">
        <f t="shared" si="18"/>
        <v>0</v>
      </c>
      <c r="K443" s="10">
        <v>52532</v>
      </c>
      <c r="L443" s="57" t="s">
        <v>1110</v>
      </c>
      <c r="M443" s="7">
        <f t="shared" si="19"/>
        <v>0</v>
      </c>
      <c r="N443" s="6" t="str">
        <f t="shared" si="20"/>
        <v>Silencioso</v>
      </c>
      <c r="R443" s="16"/>
      <c r="S443" s="56"/>
      <c r="V443" s="16"/>
    </row>
    <row r="444" spans="1:22" ht="15.75" x14ac:dyDescent="0.25">
      <c r="A444" s="8">
        <v>440</v>
      </c>
      <c r="B444" s="65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12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R444" s="16"/>
      <c r="S444" s="56"/>
      <c r="V444" s="16"/>
    </row>
    <row r="445" spans="1:22" ht="15.75" x14ac:dyDescent="0.25">
      <c r="A445" s="8">
        <v>441</v>
      </c>
      <c r="B445" s="65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12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R445" s="16"/>
      <c r="S445" s="56"/>
      <c r="V445" s="16"/>
    </row>
    <row r="446" spans="1:22" ht="15.75" x14ac:dyDescent="0.25">
      <c r="A446" s="8">
        <v>442</v>
      </c>
      <c r="B446" s="65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0</v>
      </c>
      <c r="G446" s="6">
        <v>0</v>
      </c>
      <c r="H446" s="6">
        <v>0</v>
      </c>
      <c r="I446" s="6">
        <v>0</v>
      </c>
      <c r="J446" s="12">
        <f t="shared" si="18"/>
        <v>0</v>
      </c>
      <c r="K446" s="10">
        <v>7481</v>
      </c>
      <c r="L446" s="57" t="s">
        <v>1109</v>
      </c>
      <c r="M446" s="7">
        <f t="shared" si="19"/>
        <v>0</v>
      </c>
      <c r="N446" s="6" t="str">
        <f t="shared" si="20"/>
        <v>Silencioso</v>
      </c>
      <c r="O446" s="9"/>
      <c r="P446" s="9"/>
      <c r="Q446" s="9"/>
      <c r="R446" s="16"/>
      <c r="S446" s="56"/>
      <c r="V446" s="16"/>
    </row>
    <row r="447" spans="1:22" ht="15.75" x14ac:dyDescent="0.25">
      <c r="A447" s="8">
        <v>443</v>
      </c>
      <c r="B447" s="65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0</v>
      </c>
      <c r="G447" s="6">
        <v>0</v>
      </c>
      <c r="H447" s="6">
        <v>0</v>
      </c>
      <c r="I447" s="6">
        <v>0</v>
      </c>
      <c r="J447" s="12">
        <f t="shared" si="18"/>
        <v>0</v>
      </c>
      <c r="K447" s="10">
        <v>9008</v>
      </c>
      <c r="L447" s="57" t="s">
        <v>1109</v>
      </c>
      <c r="M447" s="7">
        <f t="shared" si="19"/>
        <v>0</v>
      </c>
      <c r="N447" s="6" t="str">
        <f t="shared" si="20"/>
        <v>Silencioso</v>
      </c>
      <c r="R447" s="16"/>
      <c r="S447" s="56"/>
      <c r="V447" s="16"/>
    </row>
    <row r="448" spans="1:22" ht="15.75" x14ac:dyDescent="0.25">
      <c r="A448" s="8">
        <v>444</v>
      </c>
      <c r="B448" s="65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12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R448" s="16"/>
      <c r="S448" s="56"/>
      <c r="V448" s="16"/>
    </row>
    <row r="449" spans="1:22" ht="15.75" x14ac:dyDescent="0.25">
      <c r="A449" s="8">
        <v>445</v>
      </c>
      <c r="B449" s="65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12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V449" s="16"/>
    </row>
    <row r="450" spans="1:22" ht="15.75" x14ac:dyDescent="0.25">
      <c r="A450" s="8">
        <v>446</v>
      </c>
      <c r="B450" s="65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12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R450" s="16"/>
      <c r="S450" s="56"/>
      <c r="V450" s="16"/>
    </row>
    <row r="451" spans="1:22" ht="15.75" x14ac:dyDescent="0.25">
      <c r="A451" s="8">
        <v>447</v>
      </c>
      <c r="B451" s="65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0</v>
      </c>
      <c r="G451" s="6">
        <v>0</v>
      </c>
      <c r="H451" s="6">
        <v>0</v>
      </c>
      <c r="I451" s="6">
        <v>0</v>
      </c>
      <c r="J451" s="12">
        <f t="shared" si="18"/>
        <v>0</v>
      </c>
      <c r="K451" s="10">
        <v>18172</v>
      </c>
      <c r="L451" s="57" t="s">
        <v>1109</v>
      </c>
      <c r="M451" s="7">
        <f t="shared" si="19"/>
        <v>0</v>
      </c>
      <c r="N451" s="6" t="str">
        <f t="shared" si="20"/>
        <v>Silencioso</v>
      </c>
      <c r="O451" s="9"/>
      <c r="P451" s="9"/>
      <c r="Q451" s="9"/>
      <c r="R451" s="16"/>
      <c r="S451" s="56"/>
      <c r="V451" s="16"/>
    </row>
    <row r="452" spans="1:22" ht="15.75" x14ac:dyDescent="0.25">
      <c r="A452" s="8">
        <v>448</v>
      </c>
      <c r="B452" s="65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0</v>
      </c>
      <c r="H452" s="6">
        <v>0</v>
      </c>
      <c r="I452" s="6">
        <v>0</v>
      </c>
      <c r="J452" s="12">
        <f t="shared" si="18"/>
        <v>0</v>
      </c>
      <c r="K452" s="10">
        <v>7110</v>
      </c>
      <c r="L452" s="57" t="s">
        <v>1109</v>
      </c>
      <c r="M452" s="7">
        <f t="shared" si="19"/>
        <v>0</v>
      </c>
      <c r="N452" s="6" t="str">
        <f t="shared" si="20"/>
        <v>Silencioso</v>
      </c>
      <c r="R452" s="16"/>
      <c r="S452" s="56"/>
      <c r="V452" s="16"/>
    </row>
    <row r="453" spans="1:22" ht="15.75" x14ac:dyDescent="0.25">
      <c r="A453" s="8">
        <v>449</v>
      </c>
      <c r="B453" s="65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12">
        <f t="shared" ref="J453:J516" si="21">F453+G453+H453+I453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6"/>
      <c r="S453" s="56"/>
      <c r="V453" s="16"/>
    </row>
    <row r="454" spans="1:22" ht="15.75" x14ac:dyDescent="0.25">
      <c r="A454" s="8">
        <v>450</v>
      </c>
      <c r="B454" s="65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12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si="23"/>
        <v>Silencioso</v>
      </c>
      <c r="R454" s="16"/>
      <c r="S454" s="56"/>
      <c r="V454" s="16"/>
    </row>
    <row r="455" spans="1:22" ht="15.75" x14ac:dyDescent="0.25">
      <c r="A455" s="8">
        <v>451</v>
      </c>
      <c r="B455" s="65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0</v>
      </c>
      <c r="J455" s="12">
        <f t="shared" si="21"/>
        <v>0</v>
      </c>
      <c r="K455" s="10">
        <v>18700</v>
      </c>
      <c r="L455" s="57" t="s">
        <v>1109</v>
      </c>
      <c r="M455" s="7">
        <f t="shared" si="22"/>
        <v>0</v>
      </c>
      <c r="N455" s="6" t="str">
        <f t="shared" si="23"/>
        <v>Silencioso</v>
      </c>
      <c r="R455" s="16"/>
      <c r="S455" s="56"/>
      <c r="V455" s="16"/>
    </row>
    <row r="456" spans="1:22" ht="15.75" x14ac:dyDescent="0.25">
      <c r="A456" s="8">
        <v>452</v>
      </c>
      <c r="B456" s="65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12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V456" s="16"/>
    </row>
    <row r="457" spans="1:22" ht="15.75" x14ac:dyDescent="0.25">
      <c r="A457" s="8">
        <v>453</v>
      </c>
      <c r="B457" s="65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12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V457" s="16"/>
    </row>
    <row r="458" spans="1:22" ht="15.75" x14ac:dyDescent="0.25">
      <c r="A458" s="8">
        <v>454</v>
      </c>
      <c r="B458" s="65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0</v>
      </c>
      <c r="G458" s="6">
        <v>0</v>
      </c>
      <c r="H458" s="6">
        <v>0</v>
      </c>
      <c r="I458" s="6">
        <v>0</v>
      </c>
      <c r="J458" s="12">
        <f t="shared" si="21"/>
        <v>0</v>
      </c>
      <c r="K458" s="10">
        <v>89256</v>
      </c>
      <c r="L458" s="57" t="s">
        <v>1111</v>
      </c>
      <c r="M458" s="7">
        <f t="shared" si="22"/>
        <v>0</v>
      </c>
      <c r="N458" s="6" t="str">
        <f t="shared" si="23"/>
        <v>Silencioso</v>
      </c>
      <c r="R458" s="16"/>
      <c r="S458" s="56"/>
      <c r="V458" s="16"/>
    </row>
    <row r="459" spans="1:22" ht="15.75" x14ac:dyDescent="0.25">
      <c r="A459" s="8">
        <v>455</v>
      </c>
      <c r="B459" s="65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0</v>
      </c>
      <c r="G459" s="6">
        <v>0</v>
      </c>
      <c r="H459" s="6">
        <v>0</v>
      </c>
      <c r="I459" s="6">
        <v>0</v>
      </c>
      <c r="J459" s="12">
        <f t="shared" si="21"/>
        <v>0</v>
      </c>
      <c r="K459" s="10">
        <v>22608</v>
      </c>
      <c r="L459" s="57" t="s">
        <v>1109</v>
      </c>
      <c r="M459" s="7">
        <f t="shared" si="22"/>
        <v>0</v>
      </c>
      <c r="N459" s="6" t="str">
        <f t="shared" si="23"/>
        <v>Silencioso</v>
      </c>
      <c r="R459" s="16"/>
      <c r="S459" s="56"/>
      <c r="V459" s="16"/>
    </row>
    <row r="460" spans="1:22" ht="15.75" x14ac:dyDescent="0.25">
      <c r="A460" s="8">
        <v>456</v>
      </c>
      <c r="B460" s="65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0</v>
      </c>
      <c r="G460" s="6">
        <v>0</v>
      </c>
      <c r="H460" s="6">
        <v>0</v>
      </c>
      <c r="I460" s="6">
        <v>0</v>
      </c>
      <c r="J460" s="12">
        <f t="shared" si="21"/>
        <v>0</v>
      </c>
      <c r="K460" s="10">
        <v>27640</v>
      </c>
      <c r="L460" s="57" t="s">
        <v>1110</v>
      </c>
      <c r="M460" s="7">
        <f t="shared" si="22"/>
        <v>0</v>
      </c>
      <c r="N460" s="6" t="str">
        <f t="shared" si="23"/>
        <v>Silencioso</v>
      </c>
      <c r="R460" s="16"/>
      <c r="S460" s="56"/>
      <c r="V460" s="16"/>
    </row>
    <row r="461" spans="1:22" ht="15.75" x14ac:dyDescent="0.25">
      <c r="A461" s="8">
        <v>457</v>
      </c>
      <c r="B461" s="65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12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R461" s="16"/>
      <c r="S461" s="56"/>
      <c r="V461" s="16"/>
    </row>
    <row r="462" spans="1:22" ht="15.75" x14ac:dyDescent="0.25">
      <c r="A462" s="8">
        <v>458</v>
      </c>
      <c r="B462" s="65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12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V462" s="16"/>
    </row>
    <row r="463" spans="1:22" ht="15.75" x14ac:dyDescent="0.25">
      <c r="A463" s="8">
        <v>459</v>
      </c>
      <c r="B463" s="65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12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R463" s="16"/>
      <c r="S463" s="56"/>
      <c r="V463" s="16"/>
    </row>
    <row r="464" spans="1:22" ht="15.75" x14ac:dyDescent="0.25">
      <c r="A464" s="8">
        <v>460</v>
      </c>
      <c r="B464" s="65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12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R464" s="16"/>
      <c r="S464" s="56"/>
      <c r="V464" s="16"/>
    </row>
    <row r="465" spans="1:22" ht="15.75" x14ac:dyDescent="0.25">
      <c r="A465" s="8">
        <v>461</v>
      </c>
      <c r="B465" s="65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0</v>
      </c>
      <c r="I465" s="6">
        <v>0</v>
      </c>
      <c r="J465" s="12">
        <f t="shared" si="21"/>
        <v>0</v>
      </c>
      <c r="K465" s="10">
        <v>4134</v>
      </c>
      <c r="L465" s="57" t="s">
        <v>1109</v>
      </c>
      <c r="M465" s="7">
        <f t="shared" si="22"/>
        <v>0</v>
      </c>
      <c r="N465" s="6" t="str">
        <f t="shared" si="23"/>
        <v>Silencioso</v>
      </c>
      <c r="R465" s="16"/>
      <c r="S465" s="56"/>
      <c r="V465" s="16"/>
    </row>
    <row r="466" spans="1:22" ht="15.75" x14ac:dyDescent="0.25">
      <c r="A466" s="8">
        <v>462</v>
      </c>
      <c r="B466" s="65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0</v>
      </c>
      <c r="J466" s="12">
        <f t="shared" si="21"/>
        <v>0</v>
      </c>
      <c r="K466" s="10">
        <v>15207</v>
      </c>
      <c r="L466" s="57" t="s">
        <v>1109</v>
      </c>
      <c r="M466" s="7">
        <f t="shared" si="22"/>
        <v>0</v>
      </c>
      <c r="N466" s="6" t="str">
        <f t="shared" si="23"/>
        <v>Silencioso</v>
      </c>
      <c r="O466" s="9"/>
      <c r="P466" s="9"/>
      <c r="Q466" s="9"/>
      <c r="R466" s="16"/>
      <c r="S466" s="56"/>
      <c r="V466" s="16"/>
    </row>
    <row r="467" spans="1:22" ht="15.75" x14ac:dyDescent="0.25">
      <c r="A467" s="8">
        <v>463</v>
      </c>
      <c r="B467" s="65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12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V467" s="16"/>
    </row>
    <row r="468" spans="1:22" ht="15.75" x14ac:dyDescent="0.25">
      <c r="A468" s="8">
        <v>464</v>
      </c>
      <c r="B468" s="65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12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V468" s="16"/>
    </row>
    <row r="469" spans="1:22" ht="15.75" x14ac:dyDescent="0.25">
      <c r="A469" s="8">
        <v>465</v>
      </c>
      <c r="B469" s="65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12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R469" s="16"/>
      <c r="S469" s="56"/>
      <c r="V469" s="16"/>
    </row>
    <row r="470" spans="1:22" ht="15.75" x14ac:dyDescent="0.25">
      <c r="A470" s="8">
        <v>466</v>
      </c>
      <c r="B470" s="65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0</v>
      </c>
      <c r="H470" s="6">
        <v>0</v>
      </c>
      <c r="I470" s="6">
        <v>0</v>
      </c>
      <c r="J470" s="12">
        <f t="shared" si="21"/>
        <v>0</v>
      </c>
      <c r="K470" s="10">
        <v>13330</v>
      </c>
      <c r="L470" s="57" t="s">
        <v>1109</v>
      </c>
      <c r="M470" s="7">
        <f t="shared" si="22"/>
        <v>0</v>
      </c>
      <c r="N470" s="6" t="str">
        <f t="shared" si="23"/>
        <v>Silencioso</v>
      </c>
      <c r="O470" s="9"/>
      <c r="P470" s="9"/>
      <c r="Q470" s="9"/>
      <c r="R470" s="16"/>
      <c r="S470" s="56"/>
      <c r="V470" s="16"/>
    </row>
    <row r="471" spans="1:22" ht="15.75" x14ac:dyDescent="0.25">
      <c r="A471" s="8">
        <v>467</v>
      </c>
      <c r="B471" s="65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12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V471" s="16"/>
    </row>
    <row r="472" spans="1:22" ht="15.75" x14ac:dyDescent="0.25">
      <c r="A472" s="8">
        <v>468</v>
      </c>
      <c r="B472" s="65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12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V472" s="16"/>
    </row>
    <row r="473" spans="1:22" ht="15.75" x14ac:dyDescent="0.25">
      <c r="A473" s="8">
        <v>469</v>
      </c>
      <c r="B473" s="65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12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R473" s="16"/>
      <c r="S473" s="56"/>
      <c r="V473" s="16"/>
    </row>
    <row r="474" spans="1:22" ht="15.75" x14ac:dyDescent="0.25">
      <c r="A474" s="8">
        <v>470</v>
      </c>
      <c r="B474" s="65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12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R474" s="16"/>
      <c r="S474" s="56"/>
      <c r="V474" s="16"/>
    </row>
    <row r="475" spans="1:22" ht="15.75" x14ac:dyDescent="0.25">
      <c r="A475" s="8">
        <v>471</v>
      </c>
      <c r="B475" s="65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12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R475" s="16"/>
      <c r="S475" s="56"/>
      <c r="V475" s="16"/>
    </row>
    <row r="476" spans="1:22" ht="15.75" x14ac:dyDescent="0.25">
      <c r="A476" s="8">
        <v>472</v>
      </c>
      <c r="B476" s="65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12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R476" s="16"/>
      <c r="S476" s="56"/>
      <c r="V476" s="16"/>
    </row>
    <row r="477" spans="1:22" ht="15.75" x14ac:dyDescent="0.25">
      <c r="A477" s="8">
        <v>473</v>
      </c>
      <c r="B477" s="65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0</v>
      </c>
      <c r="H477" s="6">
        <v>0</v>
      </c>
      <c r="I477" s="6">
        <v>0</v>
      </c>
      <c r="J477" s="12">
        <f t="shared" si="21"/>
        <v>0</v>
      </c>
      <c r="K477" s="10">
        <v>11050</v>
      </c>
      <c r="L477" s="57" t="s">
        <v>1109</v>
      </c>
      <c r="M477" s="7">
        <f t="shared" si="22"/>
        <v>0</v>
      </c>
      <c r="N477" s="6" t="str">
        <f t="shared" si="23"/>
        <v>Silencioso</v>
      </c>
      <c r="R477" s="16"/>
      <c r="S477" s="56"/>
      <c r="V477" s="16"/>
    </row>
    <row r="478" spans="1:22" ht="15.75" x14ac:dyDescent="0.25">
      <c r="A478" s="8">
        <v>474</v>
      </c>
      <c r="B478" s="65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12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R478" s="16"/>
      <c r="S478" s="56"/>
      <c r="V478" s="16"/>
    </row>
    <row r="479" spans="1:22" ht="15.75" x14ac:dyDescent="0.25">
      <c r="A479" s="8">
        <v>475</v>
      </c>
      <c r="B479" s="65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0</v>
      </c>
      <c r="I479" s="6">
        <v>0</v>
      </c>
      <c r="J479" s="12">
        <f t="shared" si="21"/>
        <v>0</v>
      </c>
      <c r="K479" s="10">
        <v>12508</v>
      </c>
      <c r="L479" s="57" t="s">
        <v>1109</v>
      </c>
      <c r="M479" s="7">
        <f t="shared" si="22"/>
        <v>0</v>
      </c>
      <c r="N479" s="6" t="str">
        <f t="shared" si="23"/>
        <v>Silencioso</v>
      </c>
      <c r="O479" s="9"/>
      <c r="P479" s="9"/>
      <c r="Q479" s="9"/>
      <c r="R479" s="16"/>
      <c r="S479" s="56"/>
      <c r="V479" s="16"/>
    </row>
    <row r="480" spans="1:22" ht="15.75" x14ac:dyDescent="0.25">
      <c r="A480" s="8">
        <v>476</v>
      </c>
      <c r="B480" s="65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0</v>
      </c>
      <c r="H480" s="6">
        <v>0</v>
      </c>
      <c r="I480" s="6">
        <v>0</v>
      </c>
      <c r="J480" s="12">
        <f t="shared" si="21"/>
        <v>0</v>
      </c>
      <c r="K480" s="10">
        <v>37473</v>
      </c>
      <c r="L480" s="57" t="s">
        <v>1110</v>
      </c>
      <c r="M480" s="7">
        <f t="shared" si="22"/>
        <v>0</v>
      </c>
      <c r="N480" s="6" t="str">
        <f t="shared" si="23"/>
        <v>Silencioso</v>
      </c>
      <c r="R480" s="16"/>
      <c r="S480" s="56"/>
      <c r="V480" s="16"/>
    </row>
    <row r="481" spans="1:22" ht="15.75" x14ac:dyDescent="0.25">
      <c r="A481" s="8">
        <v>477</v>
      </c>
      <c r="B481" s="65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12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R481" s="16"/>
      <c r="S481" s="56"/>
      <c r="V481" s="16"/>
    </row>
    <row r="482" spans="1:22" ht="15.75" x14ac:dyDescent="0.25">
      <c r="A482" s="8">
        <v>478</v>
      </c>
      <c r="B482" s="65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12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R482" s="16"/>
      <c r="S482" s="56"/>
      <c r="V482" s="16"/>
    </row>
    <row r="483" spans="1:22" ht="15.75" x14ac:dyDescent="0.25">
      <c r="A483" s="8">
        <v>479</v>
      </c>
      <c r="B483" s="65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0</v>
      </c>
      <c r="J483" s="12">
        <f t="shared" si="21"/>
        <v>0</v>
      </c>
      <c r="K483" s="10">
        <v>20882</v>
      </c>
      <c r="L483" s="57" t="s">
        <v>1109</v>
      </c>
      <c r="M483" s="7">
        <f t="shared" si="22"/>
        <v>0</v>
      </c>
      <c r="N483" s="6" t="str">
        <f t="shared" si="23"/>
        <v>Silencioso</v>
      </c>
      <c r="R483" s="16"/>
      <c r="S483" s="56"/>
      <c r="V483" s="16"/>
    </row>
    <row r="484" spans="1:22" ht="15.75" x14ac:dyDescent="0.25">
      <c r="A484" s="8">
        <v>480</v>
      </c>
      <c r="B484" s="65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12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R484" s="16"/>
      <c r="S484" s="56"/>
      <c r="V484" s="16"/>
    </row>
    <row r="485" spans="1:22" ht="15.75" x14ac:dyDescent="0.25">
      <c r="A485" s="8">
        <v>481</v>
      </c>
      <c r="B485" s="65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2</v>
      </c>
      <c r="H485" s="6">
        <v>0</v>
      </c>
      <c r="I485" s="6">
        <v>0</v>
      </c>
      <c r="J485" s="12">
        <f t="shared" si="21"/>
        <v>2</v>
      </c>
      <c r="K485" s="10">
        <v>10720</v>
      </c>
      <c r="L485" s="57" t="s">
        <v>1109</v>
      </c>
      <c r="M485" s="7">
        <f t="shared" si="22"/>
        <v>18.656716417910449</v>
      </c>
      <c r="N485" s="6" t="str">
        <f t="shared" si="23"/>
        <v>Baixa</v>
      </c>
      <c r="R485" s="16"/>
      <c r="S485" s="56"/>
      <c r="V485" s="16"/>
    </row>
    <row r="486" spans="1:22" ht="15.75" x14ac:dyDescent="0.25">
      <c r="A486" s="8">
        <v>482</v>
      </c>
      <c r="B486" s="65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12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R486" s="16"/>
      <c r="S486" s="56"/>
      <c r="V486" s="16"/>
    </row>
    <row r="487" spans="1:22" ht="15.75" x14ac:dyDescent="0.25">
      <c r="A487" s="8">
        <v>483</v>
      </c>
      <c r="B487" s="65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0</v>
      </c>
      <c r="G487" s="6">
        <v>0</v>
      </c>
      <c r="H487" s="6">
        <v>0</v>
      </c>
      <c r="I487" s="6">
        <v>0</v>
      </c>
      <c r="J487" s="12">
        <f t="shared" si="21"/>
        <v>0</v>
      </c>
      <c r="K487" s="10">
        <v>31471</v>
      </c>
      <c r="L487" s="57" t="s">
        <v>1110</v>
      </c>
      <c r="M487" s="7">
        <f t="shared" si="22"/>
        <v>0</v>
      </c>
      <c r="N487" s="6" t="str">
        <f t="shared" si="23"/>
        <v>Silencioso</v>
      </c>
      <c r="R487" s="16"/>
      <c r="S487" s="56"/>
      <c r="V487" s="16"/>
    </row>
    <row r="488" spans="1:22" ht="15.75" x14ac:dyDescent="0.25">
      <c r="A488" s="8">
        <v>484</v>
      </c>
      <c r="B488" s="65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12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R488" s="16"/>
      <c r="S488" s="56"/>
      <c r="V488" s="16"/>
    </row>
    <row r="489" spans="1:22" ht="15.75" x14ac:dyDescent="0.25">
      <c r="A489" s="8">
        <v>485</v>
      </c>
      <c r="B489" s="65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0</v>
      </c>
      <c r="G489" s="6">
        <v>0</v>
      </c>
      <c r="H489" s="6">
        <v>0</v>
      </c>
      <c r="I489" s="6">
        <v>0</v>
      </c>
      <c r="J489" s="12">
        <f t="shared" si="21"/>
        <v>0</v>
      </c>
      <c r="K489" s="10">
        <v>13557</v>
      </c>
      <c r="L489" s="57" t="s">
        <v>1109</v>
      </c>
      <c r="M489" s="7">
        <f t="shared" si="22"/>
        <v>0</v>
      </c>
      <c r="N489" s="6" t="str">
        <f t="shared" si="23"/>
        <v>Silencioso</v>
      </c>
      <c r="O489" s="9"/>
      <c r="P489" s="9"/>
      <c r="Q489" s="9"/>
      <c r="R489" s="16"/>
      <c r="S489" s="56"/>
      <c r="V489" s="16"/>
    </row>
    <row r="490" spans="1:22" ht="15.75" x14ac:dyDescent="0.25">
      <c r="A490" s="8">
        <v>486</v>
      </c>
      <c r="B490" s="65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12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R490" s="16"/>
      <c r="S490" s="56"/>
      <c r="V490" s="16"/>
    </row>
    <row r="491" spans="1:22" ht="15.75" x14ac:dyDescent="0.25">
      <c r="A491" s="8">
        <v>487</v>
      </c>
      <c r="B491" s="65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0</v>
      </c>
      <c r="G491" s="6">
        <v>0</v>
      </c>
      <c r="H491" s="6">
        <v>0</v>
      </c>
      <c r="I491" s="6">
        <v>0</v>
      </c>
      <c r="J491" s="12">
        <f t="shared" si="21"/>
        <v>0</v>
      </c>
      <c r="K491" s="10">
        <v>14913</v>
      </c>
      <c r="L491" s="57" t="s">
        <v>1109</v>
      </c>
      <c r="M491" s="7">
        <f t="shared" si="22"/>
        <v>0</v>
      </c>
      <c r="N491" s="6" t="str">
        <f t="shared" si="23"/>
        <v>Silencioso</v>
      </c>
      <c r="R491" s="16"/>
      <c r="S491" s="56"/>
      <c r="V491" s="16"/>
    </row>
    <row r="492" spans="1:22" ht="15.75" x14ac:dyDescent="0.25">
      <c r="A492" s="8">
        <v>488</v>
      </c>
      <c r="B492" s="65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0</v>
      </c>
      <c r="G492" s="6">
        <v>0</v>
      </c>
      <c r="H492" s="6">
        <v>0</v>
      </c>
      <c r="I492" s="6">
        <v>0</v>
      </c>
      <c r="J492" s="12">
        <f t="shared" si="21"/>
        <v>0</v>
      </c>
      <c r="K492" s="10">
        <v>4861</v>
      </c>
      <c r="L492" s="57" t="s">
        <v>1109</v>
      </c>
      <c r="M492" s="7">
        <f t="shared" si="22"/>
        <v>0</v>
      </c>
      <c r="N492" s="6" t="str">
        <f t="shared" si="23"/>
        <v>Silencioso</v>
      </c>
      <c r="O492" s="9"/>
      <c r="P492" s="9"/>
      <c r="Q492" s="9"/>
      <c r="R492" s="16"/>
      <c r="S492" s="56"/>
      <c r="V492" s="16"/>
    </row>
    <row r="493" spans="1:22" ht="15.75" x14ac:dyDescent="0.25">
      <c r="A493" s="8">
        <v>489</v>
      </c>
      <c r="B493" s="65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12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R493" s="16"/>
      <c r="S493" s="56"/>
      <c r="V493" s="16"/>
    </row>
    <row r="494" spans="1:22" ht="15.75" x14ac:dyDescent="0.25">
      <c r="A494" s="8">
        <v>490</v>
      </c>
      <c r="B494" s="65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12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R494" s="16"/>
      <c r="S494" s="56"/>
      <c r="V494" s="16"/>
    </row>
    <row r="495" spans="1:22" ht="15.75" x14ac:dyDescent="0.25">
      <c r="A495" s="8">
        <v>491</v>
      </c>
      <c r="B495" s="65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0</v>
      </c>
      <c r="H495" s="6">
        <v>0</v>
      </c>
      <c r="I495" s="6">
        <v>0</v>
      </c>
      <c r="J495" s="12">
        <f t="shared" si="21"/>
        <v>0</v>
      </c>
      <c r="K495" s="10">
        <v>2240</v>
      </c>
      <c r="L495" s="57" t="s">
        <v>1109</v>
      </c>
      <c r="M495" s="7">
        <f t="shared" si="22"/>
        <v>0</v>
      </c>
      <c r="N495" s="6" t="str">
        <f t="shared" si="23"/>
        <v>Silencioso</v>
      </c>
      <c r="R495" s="16"/>
      <c r="S495" s="56"/>
      <c r="V495" s="16"/>
    </row>
    <row r="496" spans="1:22" ht="15.75" x14ac:dyDescent="0.25">
      <c r="A496" s="8">
        <v>492</v>
      </c>
      <c r="B496" s="65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12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V496" s="16"/>
    </row>
    <row r="497" spans="1:22" ht="15.75" x14ac:dyDescent="0.25">
      <c r="A497" s="8">
        <v>493</v>
      </c>
      <c r="B497" s="65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0</v>
      </c>
      <c r="G497" s="6">
        <v>0</v>
      </c>
      <c r="H497" s="6">
        <v>0</v>
      </c>
      <c r="I497" s="6">
        <v>0</v>
      </c>
      <c r="J497" s="12">
        <f t="shared" si="21"/>
        <v>0</v>
      </c>
      <c r="K497" s="10">
        <v>15012</v>
      </c>
      <c r="L497" s="57" t="s">
        <v>1109</v>
      </c>
      <c r="M497" s="7">
        <f t="shared" si="22"/>
        <v>0</v>
      </c>
      <c r="N497" s="6" t="str">
        <f t="shared" si="23"/>
        <v>Silencioso</v>
      </c>
      <c r="O497" s="9"/>
      <c r="P497" s="9"/>
      <c r="Q497" s="9"/>
      <c r="R497" s="16"/>
      <c r="S497" s="56"/>
      <c r="V497" s="16"/>
    </row>
    <row r="498" spans="1:22" ht="15.75" x14ac:dyDescent="0.25">
      <c r="A498" s="8">
        <v>494</v>
      </c>
      <c r="B498" s="65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0</v>
      </c>
      <c r="H498" s="6">
        <v>0</v>
      </c>
      <c r="I498" s="6">
        <v>0</v>
      </c>
      <c r="J498" s="12">
        <f t="shared" si="21"/>
        <v>0</v>
      </c>
      <c r="K498" s="10">
        <v>20999</v>
      </c>
      <c r="L498" s="57" t="s">
        <v>1109</v>
      </c>
      <c r="M498" s="7">
        <f t="shared" si="22"/>
        <v>0</v>
      </c>
      <c r="N498" s="6" t="str">
        <f t="shared" si="23"/>
        <v>Silencioso</v>
      </c>
      <c r="R498" s="16"/>
      <c r="S498" s="56"/>
      <c r="V498" s="16"/>
    </row>
    <row r="499" spans="1:22" ht="15.75" x14ac:dyDescent="0.25">
      <c r="A499" s="8">
        <v>495</v>
      </c>
      <c r="B499" s="65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0</v>
      </c>
      <c r="H499" s="6">
        <v>0</v>
      </c>
      <c r="I499" s="6">
        <v>0</v>
      </c>
      <c r="J499" s="12">
        <f t="shared" si="21"/>
        <v>0</v>
      </c>
      <c r="K499" s="10">
        <v>21017</v>
      </c>
      <c r="L499" s="57" t="s">
        <v>1109</v>
      </c>
      <c r="M499" s="7">
        <f t="shared" si="22"/>
        <v>0</v>
      </c>
      <c r="N499" s="6" t="str">
        <f t="shared" si="23"/>
        <v>Silencioso</v>
      </c>
      <c r="R499" s="16"/>
      <c r="S499" s="56"/>
      <c r="V499" s="16"/>
    </row>
    <row r="500" spans="1:22" ht="15.75" x14ac:dyDescent="0.25">
      <c r="A500" s="8">
        <v>496</v>
      </c>
      <c r="B500" s="65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0</v>
      </c>
      <c r="G500" s="6">
        <v>0</v>
      </c>
      <c r="H500" s="6">
        <v>0</v>
      </c>
      <c r="I500" s="6">
        <v>0</v>
      </c>
      <c r="J500" s="12">
        <f t="shared" si="21"/>
        <v>0</v>
      </c>
      <c r="K500" s="10">
        <v>13180</v>
      </c>
      <c r="L500" s="57" t="s">
        <v>1109</v>
      </c>
      <c r="M500" s="7">
        <f t="shared" si="22"/>
        <v>0</v>
      </c>
      <c r="N500" s="6" t="str">
        <f t="shared" si="23"/>
        <v>Silencioso</v>
      </c>
      <c r="R500" s="16"/>
      <c r="S500" s="56"/>
      <c r="V500" s="16"/>
    </row>
    <row r="501" spans="1:22" ht="15.75" x14ac:dyDescent="0.25">
      <c r="A501" s="8">
        <v>497</v>
      </c>
      <c r="B501" s="65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0</v>
      </c>
      <c r="G501" s="6">
        <v>0</v>
      </c>
      <c r="H501" s="6">
        <v>0</v>
      </c>
      <c r="I501" s="6">
        <v>0</v>
      </c>
      <c r="J501" s="12">
        <f t="shared" si="21"/>
        <v>0</v>
      </c>
      <c r="K501" s="10">
        <v>47682</v>
      </c>
      <c r="L501" s="57" t="s">
        <v>1110</v>
      </c>
      <c r="M501" s="7">
        <f t="shared" si="22"/>
        <v>0</v>
      </c>
      <c r="N501" s="6" t="str">
        <f t="shared" si="23"/>
        <v>Silencioso</v>
      </c>
      <c r="R501" s="16"/>
      <c r="S501" s="56"/>
      <c r="V501" s="16"/>
    </row>
    <row r="502" spans="1:22" ht="15.75" x14ac:dyDescent="0.25">
      <c r="A502" s="8">
        <v>498</v>
      </c>
      <c r="B502" s="65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12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R502" s="16"/>
      <c r="S502" s="56"/>
      <c r="V502" s="16"/>
    </row>
    <row r="503" spans="1:22" ht="15.75" x14ac:dyDescent="0.25">
      <c r="A503" s="8">
        <v>499</v>
      </c>
      <c r="B503" s="65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12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R503" s="16"/>
      <c r="S503" s="56"/>
      <c r="V503" s="16"/>
    </row>
    <row r="504" spans="1:22" ht="15.75" x14ac:dyDescent="0.25">
      <c r="A504" s="8">
        <v>500</v>
      </c>
      <c r="B504" s="65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12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R504" s="16"/>
      <c r="S504" s="56"/>
      <c r="V504" s="16"/>
    </row>
    <row r="505" spans="1:22" ht="15.75" x14ac:dyDescent="0.25">
      <c r="A505" s="8">
        <v>501</v>
      </c>
      <c r="B505" s="65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0</v>
      </c>
      <c r="G505" s="6">
        <v>0</v>
      </c>
      <c r="H505" s="6">
        <v>1</v>
      </c>
      <c r="I505" s="6">
        <v>0</v>
      </c>
      <c r="J505" s="12">
        <f t="shared" si="21"/>
        <v>1</v>
      </c>
      <c r="K505" s="10">
        <v>404804</v>
      </c>
      <c r="L505" s="57" t="s">
        <v>1113</v>
      </c>
      <c r="M505" s="7">
        <f t="shared" si="22"/>
        <v>0.24703313208367508</v>
      </c>
      <c r="N505" s="6" t="str">
        <f t="shared" si="23"/>
        <v>Baixa</v>
      </c>
      <c r="R505" s="16"/>
      <c r="S505" s="56"/>
      <c r="V505" s="16"/>
    </row>
    <row r="506" spans="1:22" ht="15.75" x14ac:dyDescent="0.25">
      <c r="A506" s="8">
        <v>502</v>
      </c>
      <c r="B506" s="65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12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R506" s="16"/>
      <c r="S506" s="56"/>
      <c r="V506" s="16"/>
    </row>
    <row r="507" spans="1:22" ht="15.75" x14ac:dyDescent="0.25">
      <c r="A507" s="8">
        <v>503</v>
      </c>
      <c r="B507" s="65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0</v>
      </c>
      <c r="G507" s="6">
        <v>0</v>
      </c>
      <c r="H507" s="6">
        <v>0</v>
      </c>
      <c r="I507" s="6">
        <v>0</v>
      </c>
      <c r="J507" s="12">
        <f t="shared" si="21"/>
        <v>0</v>
      </c>
      <c r="K507" s="10">
        <v>8815</v>
      </c>
      <c r="L507" s="57" t="s">
        <v>1109</v>
      </c>
      <c r="M507" s="7">
        <f t="shared" si="22"/>
        <v>0</v>
      </c>
      <c r="N507" s="6" t="str">
        <f t="shared" si="23"/>
        <v>Silencioso</v>
      </c>
      <c r="R507" s="16"/>
      <c r="S507" s="56"/>
      <c r="V507" s="16"/>
    </row>
    <row r="508" spans="1:22" ht="15.75" x14ac:dyDescent="0.25">
      <c r="A508" s="8">
        <v>504</v>
      </c>
      <c r="B508" s="65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12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R508" s="16"/>
      <c r="S508" s="56"/>
      <c r="V508" s="16"/>
    </row>
    <row r="509" spans="1:22" ht="15.75" x14ac:dyDescent="0.25">
      <c r="A509" s="8">
        <v>505</v>
      </c>
      <c r="B509" s="65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12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R509" s="16"/>
      <c r="S509" s="56"/>
      <c r="V509" s="16"/>
    </row>
    <row r="510" spans="1:22" ht="15.75" x14ac:dyDescent="0.25">
      <c r="A510" s="8">
        <v>506</v>
      </c>
      <c r="B510" s="65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12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R510" s="16"/>
      <c r="S510" s="56"/>
      <c r="V510" s="16"/>
    </row>
    <row r="511" spans="1:22" ht="15.75" x14ac:dyDescent="0.25">
      <c r="A511" s="8">
        <v>507</v>
      </c>
      <c r="B511" s="65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0</v>
      </c>
      <c r="H511" s="6">
        <v>0</v>
      </c>
      <c r="I511" s="6">
        <v>0</v>
      </c>
      <c r="J511" s="12">
        <f t="shared" si="21"/>
        <v>0</v>
      </c>
      <c r="K511" s="10">
        <v>108113</v>
      </c>
      <c r="L511" s="57" t="s">
        <v>1112</v>
      </c>
      <c r="M511" s="7">
        <f t="shared" si="22"/>
        <v>0</v>
      </c>
      <c r="N511" s="6" t="str">
        <f t="shared" si="23"/>
        <v>Silencioso</v>
      </c>
      <c r="R511" s="16"/>
      <c r="S511" s="56"/>
      <c r="V511" s="16"/>
    </row>
    <row r="512" spans="1:22" ht="15.75" x14ac:dyDescent="0.25">
      <c r="A512" s="8">
        <v>508</v>
      </c>
      <c r="B512" s="65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0</v>
      </c>
      <c r="J512" s="12">
        <f t="shared" si="21"/>
        <v>0</v>
      </c>
      <c r="K512" s="10">
        <v>26997</v>
      </c>
      <c r="L512" s="57" t="s">
        <v>1110</v>
      </c>
      <c r="M512" s="7">
        <f t="shared" si="22"/>
        <v>0</v>
      </c>
      <c r="N512" s="6" t="str">
        <f t="shared" si="23"/>
        <v>Silencioso</v>
      </c>
      <c r="R512" s="16"/>
      <c r="S512" s="56"/>
      <c r="V512" s="16"/>
    </row>
    <row r="513" spans="1:22" ht="15.75" x14ac:dyDescent="0.25">
      <c r="A513" s="8">
        <v>509</v>
      </c>
      <c r="B513" s="65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12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R513" s="16"/>
      <c r="S513" s="56"/>
      <c r="V513" s="16"/>
    </row>
    <row r="514" spans="1:22" ht="15.75" x14ac:dyDescent="0.25">
      <c r="A514" s="8">
        <v>510</v>
      </c>
      <c r="B514" s="65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0</v>
      </c>
      <c r="G514" s="6">
        <v>0</v>
      </c>
      <c r="H514" s="6">
        <v>0</v>
      </c>
      <c r="I514" s="6">
        <v>0</v>
      </c>
      <c r="J514" s="12">
        <f t="shared" si="21"/>
        <v>0</v>
      </c>
      <c r="K514" s="10">
        <v>3219</v>
      </c>
      <c r="L514" s="57" t="s">
        <v>1109</v>
      </c>
      <c r="M514" s="7">
        <f t="shared" si="22"/>
        <v>0</v>
      </c>
      <c r="N514" s="6" t="str">
        <f t="shared" si="23"/>
        <v>Silencioso</v>
      </c>
      <c r="R514" s="16"/>
      <c r="S514" s="56"/>
      <c r="V514" s="16"/>
    </row>
    <row r="515" spans="1:22" ht="15.75" x14ac:dyDescent="0.25">
      <c r="A515" s="8">
        <v>511</v>
      </c>
      <c r="B515" s="65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0</v>
      </c>
      <c r="G515" s="6">
        <v>0</v>
      </c>
      <c r="H515" s="6">
        <v>0</v>
      </c>
      <c r="I515" s="6">
        <v>0</v>
      </c>
      <c r="J515" s="12">
        <f t="shared" si="21"/>
        <v>0</v>
      </c>
      <c r="K515" s="10">
        <v>40839</v>
      </c>
      <c r="L515" s="57" t="s">
        <v>1110</v>
      </c>
      <c r="M515" s="7">
        <f t="shared" si="22"/>
        <v>0</v>
      </c>
      <c r="N515" s="6" t="str">
        <f t="shared" si="23"/>
        <v>Silencioso</v>
      </c>
      <c r="R515" s="16"/>
      <c r="S515" s="56"/>
      <c r="V515" s="16"/>
    </row>
    <row r="516" spans="1:22" ht="15.75" x14ac:dyDescent="0.25">
      <c r="A516" s="8">
        <v>512</v>
      </c>
      <c r="B516" s="65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0</v>
      </c>
      <c r="G516" s="6">
        <v>0</v>
      </c>
      <c r="H516" s="6">
        <v>0</v>
      </c>
      <c r="I516" s="6">
        <v>0</v>
      </c>
      <c r="J516" s="12">
        <f t="shared" si="21"/>
        <v>0</v>
      </c>
      <c r="K516" s="10">
        <v>6939</v>
      </c>
      <c r="L516" s="57" t="s">
        <v>1109</v>
      </c>
      <c r="M516" s="7">
        <f t="shared" si="22"/>
        <v>0</v>
      </c>
      <c r="N516" s="6" t="str">
        <f t="shared" si="23"/>
        <v>Silencioso</v>
      </c>
      <c r="R516" s="16"/>
      <c r="S516" s="56"/>
      <c r="V516" s="16"/>
    </row>
    <row r="517" spans="1:22" ht="15.75" x14ac:dyDescent="0.25">
      <c r="A517" s="8">
        <v>513</v>
      </c>
      <c r="B517" s="65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12">
        <f t="shared" ref="J517:J580" si="24">F517+G517+H517+I517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6"/>
      <c r="S517" s="56"/>
      <c r="V517" s="16"/>
    </row>
    <row r="518" spans="1:22" ht="15.75" x14ac:dyDescent="0.25">
      <c r="A518" s="8">
        <v>514</v>
      </c>
      <c r="B518" s="65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12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si="26"/>
        <v>Silencioso</v>
      </c>
      <c r="R518" s="16"/>
      <c r="S518" s="56"/>
      <c r="V518" s="16"/>
    </row>
    <row r="519" spans="1:22" ht="15.75" x14ac:dyDescent="0.25">
      <c r="A519" s="8">
        <v>515</v>
      </c>
      <c r="B519" s="65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12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R519" s="16"/>
      <c r="S519" s="56"/>
      <c r="V519" s="16"/>
    </row>
    <row r="520" spans="1:22" ht="15.75" x14ac:dyDescent="0.25">
      <c r="A520" s="8">
        <v>516</v>
      </c>
      <c r="B520" s="65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0</v>
      </c>
      <c r="I520" s="6">
        <v>0</v>
      </c>
      <c r="J520" s="12">
        <f t="shared" si="24"/>
        <v>0</v>
      </c>
      <c r="K520" s="10">
        <v>26709</v>
      </c>
      <c r="L520" s="57" t="s">
        <v>1110</v>
      </c>
      <c r="M520" s="7">
        <f t="shared" si="25"/>
        <v>0</v>
      </c>
      <c r="N520" s="6" t="str">
        <f t="shared" si="26"/>
        <v>Silencioso</v>
      </c>
      <c r="R520" s="16"/>
      <c r="S520" s="56"/>
      <c r="V520" s="16"/>
    </row>
    <row r="521" spans="1:22" ht="15.75" x14ac:dyDescent="0.25">
      <c r="A521" s="8">
        <v>517</v>
      </c>
      <c r="B521" s="65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12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R521" s="16"/>
      <c r="S521" s="56"/>
      <c r="V521" s="16"/>
    </row>
    <row r="522" spans="1:22" ht="15.75" x14ac:dyDescent="0.25">
      <c r="A522" s="8">
        <v>518</v>
      </c>
      <c r="B522" s="65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12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R522" s="16"/>
      <c r="S522" s="56"/>
      <c r="V522" s="16"/>
    </row>
    <row r="523" spans="1:22" ht="15.75" x14ac:dyDescent="0.25">
      <c r="A523" s="8">
        <v>519</v>
      </c>
      <c r="B523" s="65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12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R523" s="16"/>
      <c r="S523" s="56"/>
      <c r="V523" s="16"/>
    </row>
    <row r="524" spans="1:22" ht="15.75" x14ac:dyDescent="0.25">
      <c r="A524" s="8">
        <v>520</v>
      </c>
      <c r="B524" s="65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0</v>
      </c>
      <c r="G524" s="6">
        <v>1</v>
      </c>
      <c r="H524" s="6">
        <v>0</v>
      </c>
      <c r="I524" s="6">
        <v>0</v>
      </c>
      <c r="J524" s="12">
        <f t="shared" si="24"/>
        <v>1</v>
      </c>
      <c r="K524" s="10">
        <v>93577</v>
      </c>
      <c r="L524" s="57" t="s">
        <v>1111</v>
      </c>
      <c r="M524" s="7">
        <f t="shared" si="25"/>
        <v>1.0686386612094851</v>
      </c>
      <c r="N524" s="6" t="str">
        <f t="shared" si="26"/>
        <v>Baixa</v>
      </c>
      <c r="R524" s="16"/>
      <c r="S524" s="56"/>
      <c r="V524" s="16"/>
    </row>
    <row r="525" spans="1:22" ht="15.75" x14ac:dyDescent="0.25">
      <c r="A525" s="8">
        <v>521</v>
      </c>
      <c r="B525" s="65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0</v>
      </c>
      <c r="G525" s="6">
        <v>0</v>
      </c>
      <c r="H525" s="6">
        <v>0</v>
      </c>
      <c r="I525" s="6">
        <v>0</v>
      </c>
      <c r="J525" s="12">
        <f t="shared" si="24"/>
        <v>0</v>
      </c>
      <c r="K525" s="10">
        <v>3627</v>
      </c>
      <c r="L525" s="57" t="s">
        <v>1109</v>
      </c>
      <c r="M525" s="7">
        <f t="shared" si="25"/>
        <v>0</v>
      </c>
      <c r="N525" s="6" t="str">
        <f t="shared" si="26"/>
        <v>Silencioso</v>
      </c>
      <c r="R525" s="16"/>
      <c r="S525" s="56"/>
      <c r="V525" s="16"/>
    </row>
    <row r="526" spans="1:22" ht="15.75" x14ac:dyDescent="0.25">
      <c r="A526" s="8">
        <v>522</v>
      </c>
      <c r="B526" s="65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0</v>
      </c>
      <c r="H526" s="6">
        <v>0</v>
      </c>
      <c r="I526" s="6">
        <v>0</v>
      </c>
      <c r="J526" s="12">
        <f t="shared" si="24"/>
        <v>0</v>
      </c>
      <c r="K526" s="10">
        <v>15280</v>
      </c>
      <c r="L526" s="57" t="s">
        <v>1109</v>
      </c>
      <c r="M526" s="7">
        <f t="shared" si="25"/>
        <v>0</v>
      </c>
      <c r="N526" s="6" t="str">
        <f t="shared" si="26"/>
        <v>Silencioso</v>
      </c>
      <c r="R526" s="16"/>
      <c r="S526" s="56"/>
      <c r="V526" s="16"/>
    </row>
    <row r="527" spans="1:22" ht="15.75" x14ac:dyDescent="0.25">
      <c r="A527" s="8">
        <v>523</v>
      </c>
      <c r="B527" s="65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12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V527" s="16"/>
    </row>
    <row r="528" spans="1:22" ht="15.75" x14ac:dyDescent="0.25">
      <c r="A528" s="8">
        <v>524</v>
      </c>
      <c r="B528" s="65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12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R528" s="16"/>
      <c r="S528" s="56"/>
      <c r="V528" s="16"/>
    </row>
    <row r="529" spans="1:22" ht="15.75" x14ac:dyDescent="0.25">
      <c r="A529" s="8">
        <v>525</v>
      </c>
      <c r="B529" s="65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0</v>
      </c>
      <c r="G529" s="6">
        <v>0</v>
      </c>
      <c r="H529" s="6">
        <v>0</v>
      </c>
      <c r="I529" s="6">
        <v>0</v>
      </c>
      <c r="J529" s="12">
        <f t="shared" si="24"/>
        <v>0</v>
      </c>
      <c r="K529" s="10">
        <v>99770</v>
      </c>
      <c r="L529" s="57" t="s">
        <v>1111</v>
      </c>
      <c r="M529" s="7">
        <f t="shared" si="25"/>
        <v>0</v>
      </c>
      <c r="N529" s="6" t="str">
        <f t="shared" si="26"/>
        <v>Silencioso</v>
      </c>
      <c r="R529" s="16"/>
      <c r="S529" s="56"/>
      <c r="V529" s="16"/>
    </row>
    <row r="530" spans="1:22" ht="15.75" x14ac:dyDescent="0.25">
      <c r="A530" s="8">
        <v>526</v>
      </c>
      <c r="B530" s="65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0</v>
      </c>
      <c r="H530" s="6">
        <v>0</v>
      </c>
      <c r="I530" s="6">
        <v>0</v>
      </c>
      <c r="J530" s="12">
        <f t="shared" si="24"/>
        <v>0</v>
      </c>
      <c r="K530" s="10">
        <v>5718</v>
      </c>
      <c r="L530" s="57" t="s">
        <v>1109</v>
      </c>
      <c r="M530" s="7">
        <f t="shared" si="25"/>
        <v>0</v>
      </c>
      <c r="N530" s="6" t="str">
        <f t="shared" si="26"/>
        <v>Silencioso</v>
      </c>
      <c r="R530" s="16"/>
      <c r="S530" s="56"/>
      <c r="V530" s="16"/>
    </row>
    <row r="531" spans="1:22" ht="15.75" x14ac:dyDescent="0.25">
      <c r="A531" s="8">
        <v>527</v>
      </c>
      <c r="B531" s="65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12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R531" s="16"/>
      <c r="S531" s="56"/>
      <c r="V531" s="16"/>
    </row>
    <row r="532" spans="1:22" ht="15.75" x14ac:dyDescent="0.25">
      <c r="A532" s="8">
        <v>528</v>
      </c>
      <c r="B532" s="65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0</v>
      </c>
      <c r="G532" s="6">
        <v>0</v>
      </c>
      <c r="H532" s="6">
        <v>0</v>
      </c>
      <c r="I532" s="6">
        <v>0</v>
      </c>
      <c r="J532" s="12">
        <f t="shared" si="24"/>
        <v>0</v>
      </c>
      <c r="K532" s="10">
        <v>10731</v>
      </c>
      <c r="L532" s="57" t="s">
        <v>1109</v>
      </c>
      <c r="M532" s="7">
        <f t="shared" si="25"/>
        <v>0</v>
      </c>
      <c r="N532" s="6" t="str">
        <f t="shared" si="26"/>
        <v>Silencioso</v>
      </c>
      <c r="R532" s="16"/>
      <c r="S532" s="56"/>
      <c r="V532" s="16"/>
    </row>
    <row r="533" spans="1:22" ht="15.75" x14ac:dyDescent="0.25">
      <c r="A533" s="8">
        <v>529</v>
      </c>
      <c r="B533" s="65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0</v>
      </c>
      <c r="G533" s="6">
        <v>0</v>
      </c>
      <c r="H533" s="6">
        <v>0</v>
      </c>
      <c r="I533" s="6">
        <v>0</v>
      </c>
      <c r="J533" s="12">
        <f t="shared" si="24"/>
        <v>0</v>
      </c>
      <c r="K533" s="10">
        <v>5273</v>
      </c>
      <c r="L533" s="57" t="s">
        <v>1109</v>
      </c>
      <c r="M533" s="7">
        <f t="shared" si="25"/>
        <v>0</v>
      </c>
      <c r="N533" s="6" t="str">
        <f t="shared" si="26"/>
        <v>Silencioso</v>
      </c>
      <c r="R533" s="16"/>
      <c r="S533" s="56"/>
      <c r="V533" s="16"/>
    </row>
    <row r="534" spans="1:22" ht="15.75" x14ac:dyDescent="0.25">
      <c r="A534" s="8">
        <v>530</v>
      </c>
      <c r="B534" s="65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12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R534" s="16"/>
      <c r="S534" s="56"/>
      <c r="V534" s="16"/>
    </row>
    <row r="535" spans="1:22" ht="15.75" x14ac:dyDescent="0.25">
      <c r="A535" s="8">
        <v>531</v>
      </c>
      <c r="B535" s="65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12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R535" s="16"/>
      <c r="S535" s="56"/>
      <c r="V535" s="16"/>
    </row>
    <row r="536" spans="1:22" ht="15.75" x14ac:dyDescent="0.25">
      <c r="A536" s="8">
        <v>532</v>
      </c>
      <c r="B536" s="65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12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R536" s="16"/>
      <c r="S536" s="56"/>
      <c r="V536" s="16"/>
    </row>
    <row r="537" spans="1:22" ht="15.75" x14ac:dyDescent="0.25">
      <c r="A537" s="8">
        <v>533</v>
      </c>
      <c r="B537" s="65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1</v>
      </c>
      <c r="G537" s="6">
        <v>0</v>
      </c>
      <c r="H537" s="6">
        <v>0</v>
      </c>
      <c r="I537" s="6">
        <v>0</v>
      </c>
      <c r="J537" s="12">
        <f t="shared" si="24"/>
        <v>1</v>
      </c>
      <c r="K537" s="10">
        <v>41529</v>
      </c>
      <c r="L537" s="57" t="s">
        <v>1110</v>
      </c>
      <c r="M537" s="7">
        <f t="shared" si="25"/>
        <v>2.407955886248164</v>
      </c>
      <c r="N537" s="6" t="str">
        <f t="shared" si="26"/>
        <v>Baixa</v>
      </c>
      <c r="R537" s="16"/>
      <c r="S537" s="56"/>
      <c r="V537" s="16"/>
    </row>
    <row r="538" spans="1:22" ht="15.75" x14ac:dyDescent="0.25">
      <c r="A538" s="8">
        <v>534</v>
      </c>
      <c r="B538" s="65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12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R538" s="16"/>
      <c r="S538" s="56"/>
      <c r="V538" s="16"/>
    </row>
    <row r="539" spans="1:22" ht="15.75" x14ac:dyDescent="0.25">
      <c r="A539" s="8">
        <v>535</v>
      </c>
      <c r="B539" s="65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0</v>
      </c>
      <c r="H539" s="6">
        <v>0</v>
      </c>
      <c r="I539" s="6">
        <v>0</v>
      </c>
      <c r="J539" s="12">
        <f t="shared" si="24"/>
        <v>0</v>
      </c>
      <c r="K539" s="10">
        <v>3144</v>
      </c>
      <c r="L539" s="57" t="s">
        <v>1109</v>
      </c>
      <c r="M539" s="7">
        <f t="shared" si="25"/>
        <v>0</v>
      </c>
      <c r="N539" s="6" t="str">
        <f t="shared" si="26"/>
        <v>Silencioso</v>
      </c>
      <c r="R539" s="16"/>
      <c r="S539" s="56"/>
      <c r="V539" s="16"/>
    </row>
    <row r="540" spans="1:22" ht="15.75" x14ac:dyDescent="0.25">
      <c r="A540" s="8">
        <v>536</v>
      </c>
      <c r="B540" s="65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12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R540" s="16"/>
      <c r="S540" s="56"/>
      <c r="V540" s="16"/>
    </row>
    <row r="541" spans="1:22" ht="15.75" x14ac:dyDescent="0.25">
      <c r="A541" s="8">
        <v>537</v>
      </c>
      <c r="B541" s="65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12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R541" s="16"/>
      <c r="S541" s="56"/>
      <c r="V541" s="16"/>
    </row>
    <row r="542" spans="1:22" ht="15.75" x14ac:dyDescent="0.25">
      <c r="A542" s="8">
        <v>538</v>
      </c>
      <c r="B542" s="65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12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V542" s="16"/>
    </row>
    <row r="543" spans="1:22" ht="15.75" x14ac:dyDescent="0.25">
      <c r="A543" s="8">
        <v>539</v>
      </c>
      <c r="B543" s="65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12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R543" s="16"/>
      <c r="S543" s="56"/>
      <c r="V543" s="16"/>
    </row>
    <row r="544" spans="1:22" ht="15.75" x14ac:dyDescent="0.25">
      <c r="A544" s="8">
        <v>540</v>
      </c>
      <c r="B544" s="65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12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R544" s="16"/>
      <c r="S544" s="56"/>
      <c r="V544" s="16"/>
    </row>
    <row r="545" spans="1:22" ht="15.75" x14ac:dyDescent="0.25">
      <c r="A545" s="8">
        <v>541</v>
      </c>
      <c r="B545" s="65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0</v>
      </c>
      <c r="G545" s="6">
        <v>0</v>
      </c>
      <c r="H545" s="6">
        <v>0</v>
      </c>
      <c r="I545" s="6">
        <v>0</v>
      </c>
      <c r="J545" s="12">
        <f t="shared" si="24"/>
        <v>0</v>
      </c>
      <c r="K545" s="10">
        <v>5954</v>
      </c>
      <c r="L545" s="57" t="s">
        <v>1109</v>
      </c>
      <c r="M545" s="7">
        <f t="shared" si="25"/>
        <v>0</v>
      </c>
      <c r="N545" s="6" t="str">
        <f t="shared" si="26"/>
        <v>Silencioso</v>
      </c>
      <c r="R545" s="16"/>
      <c r="S545" s="56"/>
      <c r="V545" s="16"/>
    </row>
    <row r="546" spans="1:22" ht="15.75" x14ac:dyDescent="0.25">
      <c r="A546" s="8">
        <v>542</v>
      </c>
      <c r="B546" s="65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12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V546" s="16"/>
    </row>
    <row r="547" spans="1:22" ht="15.75" x14ac:dyDescent="0.25">
      <c r="A547" s="8">
        <v>543</v>
      </c>
      <c r="B547" s="65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0</v>
      </c>
      <c r="G547" s="6">
        <v>0</v>
      </c>
      <c r="H547" s="6">
        <v>0</v>
      </c>
      <c r="I547" s="6">
        <v>0</v>
      </c>
      <c r="J547" s="12">
        <f t="shared" si="24"/>
        <v>0</v>
      </c>
      <c r="K547" s="10">
        <v>20052</v>
      </c>
      <c r="L547" s="57" t="s">
        <v>1109</v>
      </c>
      <c r="M547" s="7">
        <f t="shared" si="25"/>
        <v>0</v>
      </c>
      <c r="N547" s="6" t="str">
        <f t="shared" si="26"/>
        <v>Silencioso</v>
      </c>
      <c r="R547" s="16"/>
      <c r="S547" s="56"/>
      <c r="V547" s="16"/>
    </row>
    <row r="548" spans="1:22" ht="15.75" x14ac:dyDescent="0.25">
      <c r="A548" s="8">
        <v>544</v>
      </c>
      <c r="B548" s="65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0</v>
      </c>
      <c r="H548" s="6">
        <v>0</v>
      </c>
      <c r="I548" s="6">
        <v>0</v>
      </c>
      <c r="J548" s="12">
        <f t="shared" si="24"/>
        <v>0</v>
      </c>
      <c r="K548" s="10">
        <v>6084</v>
      </c>
      <c r="L548" s="57" t="s">
        <v>1109</v>
      </c>
      <c r="M548" s="7">
        <f t="shared" si="25"/>
        <v>0</v>
      </c>
      <c r="N548" s="6" t="str">
        <f t="shared" si="26"/>
        <v>Silencioso</v>
      </c>
      <c r="O548" s="9"/>
      <c r="P548" s="9"/>
      <c r="Q548" s="9"/>
      <c r="R548" s="16"/>
      <c r="S548" s="56"/>
      <c r="V548" s="16"/>
    </row>
    <row r="549" spans="1:22" ht="15.75" x14ac:dyDescent="0.25">
      <c r="A549" s="8">
        <v>545</v>
      </c>
      <c r="B549" s="65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0</v>
      </c>
      <c r="J549" s="12">
        <f t="shared" si="24"/>
        <v>0</v>
      </c>
      <c r="K549" s="10">
        <v>4510</v>
      </c>
      <c r="L549" s="57" t="s">
        <v>1109</v>
      </c>
      <c r="M549" s="7">
        <f t="shared" si="25"/>
        <v>0</v>
      </c>
      <c r="N549" s="6" t="str">
        <f t="shared" si="26"/>
        <v>Silencioso</v>
      </c>
      <c r="O549" s="9"/>
      <c r="P549" s="9"/>
      <c r="Q549" s="9"/>
      <c r="R549" s="16"/>
      <c r="S549" s="56"/>
      <c r="V549" s="16"/>
    </row>
    <row r="550" spans="1:22" ht="15.75" x14ac:dyDescent="0.25">
      <c r="A550" s="8">
        <v>546</v>
      </c>
      <c r="B550" s="65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0</v>
      </c>
      <c r="G550" s="6">
        <v>0</v>
      </c>
      <c r="H550" s="6">
        <v>0</v>
      </c>
      <c r="I550" s="6">
        <v>0</v>
      </c>
      <c r="J550" s="12">
        <f t="shared" si="24"/>
        <v>0</v>
      </c>
      <c r="K550" s="10">
        <v>8270</v>
      </c>
      <c r="L550" s="57" t="s">
        <v>1109</v>
      </c>
      <c r="M550" s="7">
        <f t="shared" si="25"/>
        <v>0</v>
      </c>
      <c r="N550" s="6" t="str">
        <f t="shared" si="26"/>
        <v>Silencioso</v>
      </c>
      <c r="R550" s="16"/>
      <c r="S550" s="56"/>
      <c r="V550" s="16"/>
    </row>
    <row r="551" spans="1:22" ht="15.75" x14ac:dyDescent="0.25">
      <c r="A551" s="8">
        <v>547</v>
      </c>
      <c r="B551" s="65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12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R551" s="16"/>
      <c r="S551" s="56"/>
      <c r="V551" s="16"/>
    </row>
    <row r="552" spans="1:22" ht="15.75" x14ac:dyDescent="0.25">
      <c r="A552" s="8">
        <v>548</v>
      </c>
      <c r="B552" s="65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12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R552" s="16"/>
      <c r="S552" s="56"/>
      <c r="V552" s="16"/>
    </row>
    <row r="553" spans="1:22" ht="15.75" x14ac:dyDescent="0.25">
      <c r="A553" s="8">
        <v>549</v>
      </c>
      <c r="B553" s="65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12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R553" s="16"/>
      <c r="S553" s="56"/>
      <c r="V553" s="16"/>
    </row>
    <row r="554" spans="1:22" ht="15.75" x14ac:dyDescent="0.25">
      <c r="A554" s="8">
        <v>550</v>
      </c>
      <c r="B554" s="65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0</v>
      </c>
      <c r="G554" s="6">
        <v>0</v>
      </c>
      <c r="H554" s="6">
        <v>0</v>
      </c>
      <c r="I554" s="6">
        <v>0</v>
      </c>
      <c r="J554" s="12">
        <f t="shared" si="24"/>
        <v>0</v>
      </c>
      <c r="K554" s="10">
        <v>15543</v>
      </c>
      <c r="L554" s="57" t="s">
        <v>1109</v>
      </c>
      <c r="M554" s="7">
        <f t="shared" si="25"/>
        <v>0</v>
      </c>
      <c r="N554" s="6" t="str">
        <f t="shared" si="26"/>
        <v>Silencioso</v>
      </c>
      <c r="R554" s="16"/>
      <c r="S554" s="56"/>
      <c r="V554" s="16"/>
    </row>
    <row r="555" spans="1:22" ht="15.75" x14ac:dyDescent="0.25">
      <c r="A555" s="8">
        <v>551</v>
      </c>
      <c r="B555" s="65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0</v>
      </c>
      <c r="G555" s="6">
        <v>0</v>
      </c>
      <c r="H555" s="6">
        <v>0</v>
      </c>
      <c r="I555" s="6">
        <v>0</v>
      </c>
      <c r="J555" s="12">
        <f t="shared" si="24"/>
        <v>0</v>
      </c>
      <c r="K555" s="10">
        <v>93101</v>
      </c>
      <c r="L555" s="57" t="s">
        <v>1111</v>
      </c>
      <c r="M555" s="7">
        <f t="shared" si="25"/>
        <v>0</v>
      </c>
      <c r="N555" s="6" t="str">
        <f t="shared" si="26"/>
        <v>Silencioso</v>
      </c>
      <c r="R555" s="16"/>
      <c r="S555" s="56"/>
      <c r="V555" s="16"/>
    </row>
    <row r="556" spans="1:22" ht="15.75" x14ac:dyDescent="0.25">
      <c r="A556" s="8">
        <v>552</v>
      </c>
      <c r="B556" s="65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0</v>
      </c>
      <c r="G556" s="6">
        <v>0</v>
      </c>
      <c r="H556" s="6">
        <v>0</v>
      </c>
      <c r="I556" s="6">
        <v>0</v>
      </c>
      <c r="J556" s="12">
        <f t="shared" si="24"/>
        <v>0</v>
      </c>
      <c r="K556" s="10">
        <v>92430</v>
      </c>
      <c r="L556" s="57" t="s">
        <v>1111</v>
      </c>
      <c r="M556" s="7">
        <f t="shared" si="25"/>
        <v>0</v>
      </c>
      <c r="N556" s="6" t="str">
        <f t="shared" si="26"/>
        <v>Silencioso</v>
      </c>
      <c r="R556" s="16"/>
      <c r="S556" s="56"/>
      <c r="V556" s="16"/>
    </row>
    <row r="557" spans="1:22" ht="15.75" x14ac:dyDescent="0.25">
      <c r="A557" s="8">
        <v>553</v>
      </c>
      <c r="B557" s="65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12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R557" s="16"/>
      <c r="S557" s="56"/>
      <c r="V557" s="16"/>
    </row>
    <row r="558" spans="1:22" ht="15.75" x14ac:dyDescent="0.25">
      <c r="A558" s="8">
        <v>554</v>
      </c>
      <c r="B558" s="65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12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R558" s="16"/>
      <c r="S558" s="56"/>
      <c r="V558" s="16"/>
    </row>
    <row r="559" spans="1:22" ht="15.75" x14ac:dyDescent="0.25">
      <c r="A559" s="8">
        <v>555</v>
      </c>
      <c r="B559" s="65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0</v>
      </c>
      <c r="G559" s="6">
        <v>0</v>
      </c>
      <c r="H559" s="6">
        <v>0</v>
      </c>
      <c r="I559" s="6">
        <v>0</v>
      </c>
      <c r="J559" s="12">
        <f t="shared" si="24"/>
        <v>0</v>
      </c>
      <c r="K559" s="10">
        <v>24375</v>
      </c>
      <c r="L559" s="57" t="s">
        <v>1109</v>
      </c>
      <c r="M559" s="7">
        <f t="shared" si="25"/>
        <v>0</v>
      </c>
      <c r="N559" s="6" t="str">
        <f t="shared" si="26"/>
        <v>Silencioso</v>
      </c>
      <c r="R559" s="16"/>
      <c r="S559" s="56"/>
      <c r="V559" s="16"/>
    </row>
    <row r="560" spans="1:22" ht="15.75" x14ac:dyDescent="0.25">
      <c r="A560" s="8">
        <v>556</v>
      </c>
      <c r="B560" s="65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12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R560" s="16"/>
      <c r="S560" s="56"/>
      <c r="V560" s="16"/>
    </row>
    <row r="561" spans="1:22" ht="15.75" x14ac:dyDescent="0.25">
      <c r="A561" s="8">
        <v>557</v>
      </c>
      <c r="B561" s="65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0</v>
      </c>
      <c r="I561" s="6">
        <v>0</v>
      </c>
      <c r="J561" s="12">
        <f t="shared" si="24"/>
        <v>0</v>
      </c>
      <c r="K561" s="10">
        <v>8112</v>
      </c>
      <c r="L561" s="57" t="s">
        <v>1109</v>
      </c>
      <c r="M561" s="7">
        <f t="shared" si="25"/>
        <v>0</v>
      </c>
      <c r="N561" s="6" t="str">
        <f t="shared" si="26"/>
        <v>Silencioso</v>
      </c>
      <c r="R561" s="16"/>
      <c r="S561" s="56"/>
      <c r="V561" s="16"/>
    </row>
    <row r="562" spans="1:22" ht="15.75" x14ac:dyDescent="0.25">
      <c r="A562" s="8">
        <v>558</v>
      </c>
      <c r="B562" s="65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12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R562" s="16"/>
      <c r="S562" s="56"/>
      <c r="V562" s="16"/>
    </row>
    <row r="563" spans="1:22" ht="15.75" x14ac:dyDescent="0.25">
      <c r="A563" s="8">
        <v>559</v>
      </c>
      <c r="B563" s="65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12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R563" s="16"/>
      <c r="S563" s="56"/>
      <c r="V563" s="16"/>
    </row>
    <row r="564" spans="1:22" ht="15.75" x14ac:dyDescent="0.25">
      <c r="A564" s="8">
        <v>560</v>
      </c>
      <c r="B564" s="65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2</v>
      </c>
      <c r="G564" s="6">
        <v>0</v>
      </c>
      <c r="H564" s="6">
        <v>0</v>
      </c>
      <c r="I564" s="6">
        <v>0</v>
      </c>
      <c r="J564" s="12">
        <f t="shared" si="24"/>
        <v>2</v>
      </c>
      <c r="K564" s="10">
        <v>113998</v>
      </c>
      <c r="L564" s="57" t="s">
        <v>1112</v>
      </c>
      <c r="M564" s="7">
        <f t="shared" si="25"/>
        <v>1.754416744153406</v>
      </c>
      <c r="N564" s="6" t="str">
        <f t="shared" si="26"/>
        <v>Baixa</v>
      </c>
      <c r="R564" s="16"/>
      <c r="S564" s="56"/>
      <c r="V564" s="16"/>
    </row>
    <row r="565" spans="1:22" ht="15.75" x14ac:dyDescent="0.25">
      <c r="A565" s="8">
        <v>561</v>
      </c>
      <c r="B565" s="65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12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R565" s="16"/>
      <c r="S565" s="56"/>
      <c r="V565" s="16"/>
    </row>
    <row r="566" spans="1:22" ht="15.75" x14ac:dyDescent="0.25">
      <c r="A566" s="8">
        <v>562</v>
      </c>
      <c r="B566" s="65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0</v>
      </c>
      <c r="G566" s="6">
        <v>0</v>
      </c>
      <c r="H566" s="6">
        <v>0</v>
      </c>
      <c r="I566" s="6">
        <v>0</v>
      </c>
      <c r="J566" s="12">
        <f t="shared" si="24"/>
        <v>0</v>
      </c>
      <c r="K566" s="10">
        <v>150833</v>
      </c>
      <c r="L566" s="57" t="s">
        <v>1112</v>
      </c>
      <c r="M566" s="7">
        <f t="shared" si="25"/>
        <v>0</v>
      </c>
      <c r="N566" s="6" t="str">
        <f t="shared" si="26"/>
        <v>Silencioso</v>
      </c>
      <c r="O566" s="9"/>
      <c r="P566" s="9"/>
      <c r="Q566" s="9"/>
      <c r="R566" s="16"/>
      <c r="S566" s="56"/>
      <c r="V566" s="16"/>
    </row>
    <row r="567" spans="1:22" ht="15.75" x14ac:dyDescent="0.25">
      <c r="A567" s="8">
        <v>563</v>
      </c>
      <c r="B567" s="65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0</v>
      </c>
      <c r="G567" s="6">
        <v>0</v>
      </c>
      <c r="H567" s="6">
        <v>0</v>
      </c>
      <c r="I567" s="6">
        <v>0</v>
      </c>
      <c r="J567" s="12">
        <f t="shared" si="24"/>
        <v>0</v>
      </c>
      <c r="K567" s="10">
        <v>90041</v>
      </c>
      <c r="L567" s="57" t="s">
        <v>1111</v>
      </c>
      <c r="M567" s="7">
        <f t="shared" si="25"/>
        <v>0</v>
      </c>
      <c r="N567" s="6" t="str">
        <f t="shared" si="26"/>
        <v>Silencioso</v>
      </c>
      <c r="R567" s="16"/>
      <c r="S567" s="56"/>
      <c r="V567" s="16"/>
    </row>
    <row r="568" spans="1:22" ht="15.75" x14ac:dyDescent="0.25">
      <c r="A568" s="8">
        <v>564</v>
      </c>
      <c r="B568" s="65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12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R568" s="16"/>
      <c r="S568" s="56"/>
      <c r="V568" s="16"/>
    </row>
    <row r="569" spans="1:22" ht="15.75" x14ac:dyDescent="0.25">
      <c r="A569" s="8">
        <v>565</v>
      </c>
      <c r="B569" s="65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12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R569" s="16"/>
      <c r="S569" s="56"/>
      <c r="V569" s="16"/>
    </row>
    <row r="570" spans="1:22" ht="15.75" x14ac:dyDescent="0.25">
      <c r="A570" s="8">
        <v>566</v>
      </c>
      <c r="B570" s="65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12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R570" s="16"/>
      <c r="S570" s="56"/>
      <c r="V570" s="16"/>
    </row>
    <row r="571" spans="1:22" ht="15.75" x14ac:dyDescent="0.25">
      <c r="A571" s="8">
        <v>567</v>
      </c>
      <c r="B571" s="65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12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R571" s="16"/>
      <c r="S571" s="56"/>
      <c r="V571" s="16"/>
    </row>
    <row r="572" spans="1:22" ht="15.75" x14ac:dyDescent="0.25">
      <c r="A572" s="8">
        <v>568</v>
      </c>
      <c r="B572" s="65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12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R572" s="16"/>
      <c r="S572" s="56"/>
      <c r="V572" s="16"/>
    </row>
    <row r="573" spans="1:22" ht="15.75" x14ac:dyDescent="0.25">
      <c r="A573" s="8">
        <v>569</v>
      </c>
      <c r="B573" s="65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12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V573" s="16"/>
    </row>
    <row r="574" spans="1:22" ht="15.75" x14ac:dyDescent="0.25">
      <c r="A574" s="8">
        <v>570</v>
      </c>
      <c r="B574" s="65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12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R574" s="16"/>
      <c r="S574" s="56"/>
      <c r="V574" s="16"/>
    </row>
    <row r="575" spans="1:22" ht="15.75" x14ac:dyDescent="0.25">
      <c r="A575" s="8">
        <v>571</v>
      </c>
      <c r="B575" s="65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12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R575" s="16"/>
      <c r="S575" s="56"/>
      <c r="V575" s="16"/>
    </row>
    <row r="576" spans="1:22" ht="15.75" x14ac:dyDescent="0.25">
      <c r="A576" s="8">
        <v>572</v>
      </c>
      <c r="B576" s="65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12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R576" s="16"/>
      <c r="S576" s="56"/>
      <c r="V576" s="16"/>
    </row>
    <row r="577" spans="1:22" ht="15.75" x14ac:dyDescent="0.25">
      <c r="A577" s="8">
        <v>573</v>
      </c>
      <c r="B577" s="65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12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R577" s="16"/>
      <c r="S577" s="56"/>
      <c r="V577" s="16"/>
    </row>
    <row r="578" spans="1:22" ht="15.75" x14ac:dyDescent="0.25">
      <c r="A578" s="8">
        <v>574</v>
      </c>
      <c r="B578" s="65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0</v>
      </c>
      <c r="G578" s="6">
        <v>0</v>
      </c>
      <c r="H578" s="6">
        <v>0</v>
      </c>
      <c r="I578" s="6">
        <v>0</v>
      </c>
      <c r="J578" s="12">
        <f t="shared" si="24"/>
        <v>0</v>
      </c>
      <c r="K578" s="10">
        <v>11246</v>
      </c>
      <c r="L578" s="57" t="s">
        <v>1109</v>
      </c>
      <c r="M578" s="7">
        <f t="shared" si="25"/>
        <v>0</v>
      </c>
      <c r="N578" s="6" t="str">
        <f t="shared" si="26"/>
        <v>Silencioso</v>
      </c>
      <c r="R578" s="16"/>
      <c r="S578" s="56"/>
      <c r="V578" s="16"/>
    </row>
    <row r="579" spans="1:22" ht="15.75" x14ac:dyDescent="0.25">
      <c r="A579" s="8">
        <v>575</v>
      </c>
      <c r="B579" s="65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12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R579" s="16"/>
      <c r="S579" s="56"/>
      <c r="V579" s="16"/>
    </row>
    <row r="580" spans="1:22" ht="15.75" x14ac:dyDescent="0.25">
      <c r="A580" s="8">
        <v>576</v>
      </c>
      <c r="B580" s="65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12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R580" s="16"/>
      <c r="S580" s="56"/>
      <c r="V580" s="16"/>
    </row>
    <row r="581" spans="1:22" ht="15.75" x14ac:dyDescent="0.25">
      <c r="A581" s="8">
        <v>577</v>
      </c>
      <c r="B581" s="65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0</v>
      </c>
      <c r="G581" s="6">
        <v>0</v>
      </c>
      <c r="H581" s="6">
        <v>0</v>
      </c>
      <c r="I581" s="6">
        <v>0</v>
      </c>
      <c r="J581" s="12">
        <f t="shared" ref="J581:J644" si="27">F581+G581+H581+I581</f>
        <v>0</v>
      </c>
      <c r="K581" s="10">
        <v>63789</v>
      </c>
      <c r="L581" s="57" t="s">
        <v>1110</v>
      </c>
      <c r="M581" s="7">
        <f t="shared" ref="M581:M644" si="28">(J581/K581)*100000</f>
        <v>0</v>
      </c>
      <c r="N581" s="6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6"/>
      <c r="S581" s="56"/>
      <c r="V581" s="16"/>
    </row>
    <row r="582" spans="1:22" ht="15.75" x14ac:dyDescent="0.25">
      <c r="A582" s="8">
        <v>578</v>
      </c>
      <c r="B582" s="65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12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si="29"/>
        <v>Silencioso</v>
      </c>
      <c r="R582" s="16"/>
      <c r="S582" s="56"/>
      <c r="V582" s="16"/>
    </row>
    <row r="583" spans="1:22" ht="15.75" x14ac:dyDescent="0.25">
      <c r="A583" s="8">
        <v>579</v>
      </c>
      <c r="B583" s="65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12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V583" s="16"/>
    </row>
    <row r="584" spans="1:22" ht="15.75" x14ac:dyDescent="0.25">
      <c r="A584" s="8">
        <v>580</v>
      </c>
      <c r="B584" s="65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12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V584" s="16"/>
    </row>
    <row r="585" spans="1:22" ht="15.75" x14ac:dyDescent="0.25">
      <c r="A585" s="8">
        <v>581</v>
      </c>
      <c r="B585" s="65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0</v>
      </c>
      <c r="G585" s="6">
        <v>0</v>
      </c>
      <c r="H585" s="6">
        <v>0</v>
      </c>
      <c r="I585" s="6">
        <v>0</v>
      </c>
      <c r="J585" s="12">
        <f t="shared" si="27"/>
        <v>0</v>
      </c>
      <c r="K585" s="10">
        <v>11249</v>
      </c>
      <c r="L585" s="57" t="s">
        <v>1109</v>
      </c>
      <c r="M585" s="7">
        <f t="shared" si="28"/>
        <v>0</v>
      </c>
      <c r="N585" s="6" t="str">
        <f t="shared" si="29"/>
        <v>Silencioso</v>
      </c>
      <c r="O585" s="9"/>
      <c r="P585" s="9"/>
      <c r="Q585" s="9"/>
      <c r="R585" s="16"/>
      <c r="S585" s="56"/>
      <c r="V585" s="16"/>
    </row>
    <row r="586" spans="1:22" ht="15.75" x14ac:dyDescent="0.25">
      <c r="A586" s="8">
        <v>582</v>
      </c>
      <c r="B586" s="65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12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R586" s="16"/>
      <c r="S586" s="56"/>
      <c r="V586" s="16"/>
    </row>
    <row r="587" spans="1:22" ht="15.75" x14ac:dyDescent="0.25">
      <c r="A587" s="8">
        <v>583</v>
      </c>
      <c r="B587" s="65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12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R587" s="16"/>
      <c r="S587" s="56"/>
      <c r="V587" s="16"/>
    </row>
    <row r="588" spans="1:22" ht="15.75" x14ac:dyDescent="0.25">
      <c r="A588" s="8">
        <v>584</v>
      </c>
      <c r="B588" s="65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12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R588" s="16"/>
      <c r="S588" s="56"/>
      <c r="V588" s="16"/>
    </row>
    <row r="589" spans="1:22" ht="15.75" x14ac:dyDescent="0.25">
      <c r="A589" s="8">
        <v>585</v>
      </c>
      <c r="B589" s="65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12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R589" s="16"/>
      <c r="S589" s="56"/>
      <c r="V589" s="16"/>
    </row>
    <row r="590" spans="1:22" ht="15.75" x14ac:dyDescent="0.25">
      <c r="A590" s="8">
        <v>586</v>
      </c>
      <c r="B590" s="65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12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R590" s="16"/>
      <c r="S590" s="56"/>
      <c r="V590" s="16"/>
    </row>
    <row r="591" spans="1:22" ht="15.75" x14ac:dyDescent="0.25">
      <c r="A591" s="8">
        <v>587</v>
      </c>
      <c r="B591" s="65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12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R591" s="16"/>
      <c r="S591" s="56"/>
      <c r="V591" s="16"/>
    </row>
    <row r="592" spans="1:22" ht="15.75" x14ac:dyDescent="0.25">
      <c r="A592" s="8">
        <v>588</v>
      </c>
      <c r="B592" s="65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12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R592" s="16"/>
      <c r="S592" s="56"/>
      <c r="V592" s="16"/>
    </row>
    <row r="593" spans="1:22" ht="15.75" x14ac:dyDescent="0.25">
      <c r="A593" s="8">
        <v>589</v>
      </c>
      <c r="B593" s="65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12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R593" s="16"/>
      <c r="S593" s="56"/>
      <c r="V593" s="16"/>
    </row>
    <row r="594" spans="1:22" ht="15.75" x14ac:dyDescent="0.25">
      <c r="A594" s="8">
        <v>590</v>
      </c>
      <c r="B594" s="65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12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R594" s="16"/>
      <c r="S594" s="56"/>
      <c r="V594" s="16"/>
    </row>
    <row r="595" spans="1:22" ht="15.75" x14ac:dyDescent="0.25">
      <c r="A595" s="8">
        <v>591</v>
      </c>
      <c r="B595" s="65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0</v>
      </c>
      <c r="I595" s="6">
        <v>0</v>
      </c>
      <c r="J595" s="12">
        <f t="shared" si="27"/>
        <v>0</v>
      </c>
      <c r="K595" s="10">
        <v>8631</v>
      </c>
      <c r="L595" s="57" t="s">
        <v>1109</v>
      </c>
      <c r="M595" s="7">
        <f t="shared" si="28"/>
        <v>0</v>
      </c>
      <c r="N595" s="6" t="str">
        <f t="shared" si="29"/>
        <v>Silencioso</v>
      </c>
      <c r="O595" s="9"/>
      <c r="P595" s="9"/>
      <c r="Q595" s="9"/>
      <c r="R595" s="16"/>
      <c r="S595" s="56"/>
      <c r="V595" s="16"/>
    </row>
    <row r="596" spans="1:22" ht="15.75" x14ac:dyDescent="0.25">
      <c r="A596" s="8">
        <v>592</v>
      </c>
      <c r="B596" s="65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0</v>
      </c>
      <c r="I596" s="6">
        <v>0</v>
      </c>
      <c r="J596" s="12">
        <f t="shared" si="27"/>
        <v>0</v>
      </c>
      <c r="K596" s="10">
        <v>4894</v>
      </c>
      <c r="L596" s="57" t="s">
        <v>1109</v>
      </c>
      <c r="M596" s="7">
        <f t="shared" si="28"/>
        <v>0</v>
      </c>
      <c r="N596" s="6" t="str">
        <f t="shared" si="29"/>
        <v>Silencioso</v>
      </c>
      <c r="R596" s="16"/>
      <c r="S596" s="56"/>
      <c r="V596" s="16"/>
    </row>
    <row r="597" spans="1:22" ht="15.75" x14ac:dyDescent="0.25">
      <c r="A597" s="8">
        <v>593</v>
      </c>
      <c r="B597" s="65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12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R597" s="16"/>
      <c r="S597" s="56"/>
      <c r="V597" s="16"/>
    </row>
    <row r="598" spans="1:22" ht="15.75" x14ac:dyDescent="0.25">
      <c r="A598" s="8">
        <v>594</v>
      </c>
      <c r="B598" s="65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12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R598" s="16"/>
      <c r="S598" s="56"/>
      <c r="V598" s="16"/>
    </row>
    <row r="599" spans="1:22" ht="15.75" x14ac:dyDescent="0.25">
      <c r="A599" s="8">
        <v>595</v>
      </c>
      <c r="B599" s="65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0</v>
      </c>
      <c r="G599" s="6">
        <v>0</v>
      </c>
      <c r="H599" s="6">
        <v>0</v>
      </c>
      <c r="I599" s="6">
        <v>0</v>
      </c>
      <c r="J599" s="12">
        <f t="shared" si="27"/>
        <v>0</v>
      </c>
      <c r="K599" s="10">
        <v>6044</v>
      </c>
      <c r="L599" s="57" t="s">
        <v>1109</v>
      </c>
      <c r="M599" s="7">
        <f t="shared" si="28"/>
        <v>0</v>
      </c>
      <c r="N599" s="6" t="str">
        <f t="shared" si="29"/>
        <v>Silencioso</v>
      </c>
      <c r="O599" s="9"/>
      <c r="P599" s="9"/>
      <c r="Q599" s="9"/>
      <c r="R599" s="16"/>
      <c r="S599" s="56"/>
      <c r="V599" s="16"/>
    </row>
    <row r="600" spans="1:22" ht="15.75" x14ac:dyDescent="0.25">
      <c r="A600" s="8">
        <v>596</v>
      </c>
      <c r="B600" s="65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12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V600" s="16"/>
    </row>
    <row r="601" spans="1:22" ht="15.75" x14ac:dyDescent="0.25">
      <c r="A601" s="8">
        <v>597</v>
      </c>
      <c r="B601" s="65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12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R601" s="16"/>
      <c r="S601" s="56"/>
      <c r="V601" s="16"/>
    </row>
    <row r="602" spans="1:22" ht="15.75" x14ac:dyDescent="0.25">
      <c r="A602" s="8">
        <v>598</v>
      </c>
      <c r="B602" s="65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12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R602" s="16"/>
      <c r="S602" s="56"/>
      <c r="V602" s="16"/>
    </row>
    <row r="603" spans="1:22" ht="15.75" x14ac:dyDescent="0.25">
      <c r="A603" s="8">
        <v>599</v>
      </c>
      <c r="B603" s="65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12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R603" s="16"/>
      <c r="S603" s="56"/>
      <c r="V603" s="16"/>
    </row>
    <row r="604" spans="1:22" ht="15.75" x14ac:dyDescent="0.25">
      <c r="A604" s="8">
        <v>600</v>
      </c>
      <c r="B604" s="65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12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R604" s="16"/>
      <c r="S604" s="56"/>
      <c r="V604" s="16"/>
    </row>
    <row r="605" spans="1:22" ht="15.75" x14ac:dyDescent="0.25">
      <c r="A605" s="8">
        <v>601</v>
      </c>
      <c r="B605" s="65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0</v>
      </c>
      <c r="G605" s="6">
        <v>0</v>
      </c>
      <c r="H605" s="6">
        <v>0</v>
      </c>
      <c r="I605" s="6">
        <v>0</v>
      </c>
      <c r="J605" s="12">
        <f t="shared" si="27"/>
        <v>0</v>
      </c>
      <c r="K605" s="10">
        <v>10816</v>
      </c>
      <c r="L605" s="57" t="s">
        <v>1109</v>
      </c>
      <c r="M605" s="7">
        <f t="shared" si="28"/>
        <v>0</v>
      </c>
      <c r="N605" s="6" t="str">
        <f t="shared" si="29"/>
        <v>Silencioso</v>
      </c>
      <c r="O605" s="9"/>
      <c r="P605" s="9"/>
      <c r="Q605" s="9"/>
      <c r="R605" s="16"/>
      <c r="S605" s="56"/>
      <c r="V605" s="16"/>
    </row>
    <row r="606" spans="1:22" ht="15.75" x14ac:dyDescent="0.25">
      <c r="A606" s="8">
        <v>602</v>
      </c>
      <c r="B606" s="65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0</v>
      </c>
      <c r="G606" s="6">
        <v>0</v>
      </c>
      <c r="H606" s="6">
        <v>0</v>
      </c>
      <c r="I606" s="6">
        <v>0</v>
      </c>
      <c r="J606" s="12">
        <f t="shared" si="27"/>
        <v>0</v>
      </c>
      <c r="K606" s="10">
        <v>27755</v>
      </c>
      <c r="L606" s="57" t="s">
        <v>1110</v>
      </c>
      <c r="M606" s="7">
        <f t="shared" si="28"/>
        <v>0</v>
      </c>
      <c r="N606" s="6" t="str">
        <f t="shared" si="29"/>
        <v>Silencioso</v>
      </c>
      <c r="R606" s="16"/>
      <c r="S606" s="56"/>
      <c r="V606" s="16"/>
    </row>
    <row r="607" spans="1:22" ht="15.75" x14ac:dyDescent="0.25">
      <c r="A607" s="8">
        <v>603</v>
      </c>
      <c r="B607" s="65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0</v>
      </c>
      <c r="G607" s="6">
        <v>0</v>
      </c>
      <c r="H607" s="6">
        <v>0</v>
      </c>
      <c r="I607" s="6">
        <v>0</v>
      </c>
      <c r="J607" s="12">
        <f t="shared" si="27"/>
        <v>0</v>
      </c>
      <c r="K607" s="10">
        <v>34456</v>
      </c>
      <c r="L607" s="57" t="s">
        <v>1110</v>
      </c>
      <c r="M607" s="7">
        <f t="shared" si="28"/>
        <v>0</v>
      </c>
      <c r="N607" s="6" t="str">
        <f t="shared" si="29"/>
        <v>Silencioso</v>
      </c>
      <c r="R607" s="16"/>
      <c r="S607" s="56"/>
      <c r="V607" s="16"/>
    </row>
    <row r="608" spans="1:22" ht="15.75" x14ac:dyDescent="0.25">
      <c r="A608" s="8">
        <v>604</v>
      </c>
      <c r="B608" s="65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0</v>
      </c>
      <c r="G608" s="6">
        <v>0</v>
      </c>
      <c r="H608" s="6">
        <v>0</v>
      </c>
      <c r="I608" s="6">
        <v>0</v>
      </c>
      <c r="J608" s="12">
        <f t="shared" si="27"/>
        <v>0</v>
      </c>
      <c r="K608" s="10">
        <v>11968</v>
      </c>
      <c r="L608" s="57" t="s">
        <v>1109</v>
      </c>
      <c r="M608" s="7">
        <f t="shared" si="28"/>
        <v>0</v>
      </c>
      <c r="N608" s="6" t="str">
        <f t="shared" si="29"/>
        <v>Silencioso</v>
      </c>
      <c r="R608" s="16"/>
      <c r="S608" s="56"/>
      <c r="V608" s="16"/>
    </row>
    <row r="609" spans="1:22" ht="15.75" x14ac:dyDescent="0.25">
      <c r="A609" s="8">
        <v>605</v>
      </c>
      <c r="B609" s="65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12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R609" s="16"/>
      <c r="S609" s="56"/>
      <c r="V609" s="16"/>
    </row>
    <row r="610" spans="1:22" ht="15.75" x14ac:dyDescent="0.25">
      <c r="A610" s="8">
        <v>606</v>
      </c>
      <c r="B610" s="65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12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R610" s="16"/>
      <c r="S610" s="56"/>
      <c r="V610" s="16"/>
    </row>
    <row r="611" spans="1:22" ht="15.75" x14ac:dyDescent="0.25">
      <c r="A611" s="8">
        <v>607</v>
      </c>
      <c r="B611" s="65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12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R611" s="16"/>
      <c r="S611" s="56"/>
      <c r="V611" s="16"/>
    </row>
    <row r="612" spans="1:22" ht="15.75" x14ac:dyDescent="0.25">
      <c r="A612" s="8">
        <v>608</v>
      </c>
      <c r="B612" s="65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0</v>
      </c>
      <c r="I612" s="6">
        <v>0</v>
      </c>
      <c r="J612" s="12">
        <f t="shared" si="27"/>
        <v>0</v>
      </c>
      <c r="K612" s="10">
        <v>31583</v>
      </c>
      <c r="L612" s="57" t="s">
        <v>1110</v>
      </c>
      <c r="M612" s="7">
        <f t="shared" si="28"/>
        <v>0</v>
      </c>
      <c r="N612" s="6" t="str">
        <f t="shared" si="29"/>
        <v>Silencioso</v>
      </c>
      <c r="R612" s="16"/>
      <c r="S612" s="56"/>
      <c r="V612" s="16"/>
    </row>
    <row r="613" spans="1:22" ht="15.75" x14ac:dyDescent="0.25">
      <c r="A613" s="8">
        <v>609</v>
      </c>
      <c r="B613" s="65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0</v>
      </c>
      <c r="I613" s="6">
        <v>0</v>
      </c>
      <c r="J613" s="12">
        <f t="shared" si="27"/>
        <v>0</v>
      </c>
      <c r="K613" s="10">
        <v>59605</v>
      </c>
      <c r="L613" s="57" t="s">
        <v>1110</v>
      </c>
      <c r="M613" s="7">
        <f t="shared" si="28"/>
        <v>0</v>
      </c>
      <c r="N613" s="6" t="str">
        <f t="shared" si="29"/>
        <v>Silencioso</v>
      </c>
      <c r="R613" s="16"/>
      <c r="S613" s="56"/>
      <c r="V613" s="16"/>
    </row>
    <row r="614" spans="1:22" ht="15.75" x14ac:dyDescent="0.25">
      <c r="A614" s="8">
        <v>610</v>
      </c>
      <c r="B614" s="65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12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V614" s="16"/>
    </row>
    <row r="615" spans="1:22" ht="15.75" x14ac:dyDescent="0.25">
      <c r="A615" s="8">
        <v>611</v>
      </c>
      <c r="B615" s="65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0</v>
      </c>
      <c r="G615" s="6">
        <v>0</v>
      </c>
      <c r="H615" s="6">
        <v>0</v>
      </c>
      <c r="I615" s="6">
        <v>0</v>
      </c>
      <c r="J615" s="12">
        <f t="shared" si="27"/>
        <v>0</v>
      </c>
      <c r="K615" s="10">
        <v>12061</v>
      </c>
      <c r="L615" s="57" t="s">
        <v>1109</v>
      </c>
      <c r="M615" s="7">
        <f t="shared" si="28"/>
        <v>0</v>
      </c>
      <c r="N615" s="6" t="str">
        <f t="shared" si="29"/>
        <v>Silencioso</v>
      </c>
      <c r="R615" s="16"/>
      <c r="S615" s="56"/>
      <c r="V615" s="16"/>
    </row>
    <row r="616" spans="1:22" ht="15.75" x14ac:dyDescent="0.25">
      <c r="A616" s="8">
        <v>612</v>
      </c>
      <c r="B616" s="65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0</v>
      </c>
      <c r="G616" s="6">
        <v>0</v>
      </c>
      <c r="H616" s="6">
        <v>0</v>
      </c>
      <c r="I616" s="6">
        <v>0</v>
      </c>
      <c r="J616" s="12">
        <f t="shared" si="27"/>
        <v>0</v>
      </c>
      <c r="K616" s="10">
        <v>37950</v>
      </c>
      <c r="L616" s="57" t="s">
        <v>1110</v>
      </c>
      <c r="M616" s="7">
        <f t="shared" si="28"/>
        <v>0</v>
      </c>
      <c r="N616" s="6" t="str">
        <f t="shared" si="29"/>
        <v>Silencioso</v>
      </c>
      <c r="R616" s="16"/>
      <c r="S616" s="56"/>
      <c r="V616" s="16"/>
    </row>
    <row r="617" spans="1:22" ht="15.75" x14ac:dyDescent="0.25">
      <c r="A617" s="8">
        <v>613</v>
      </c>
      <c r="B617" s="65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12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V617" s="16"/>
    </row>
    <row r="618" spans="1:22" ht="15.75" x14ac:dyDescent="0.25">
      <c r="A618" s="8">
        <v>614</v>
      </c>
      <c r="B618" s="65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0</v>
      </c>
      <c r="G618" s="6">
        <v>0</v>
      </c>
      <c r="H618" s="6">
        <v>0</v>
      </c>
      <c r="I618" s="6">
        <v>0</v>
      </c>
      <c r="J618" s="12">
        <f t="shared" si="27"/>
        <v>0</v>
      </c>
      <c r="K618" s="10">
        <v>16491</v>
      </c>
      <c r="L618" s="57" t="s">
        <v>1109</v>
      </c>
      <c r="M618" s="7">
        <f t="shared" si="28"/>
        <v>0</v>
      </c>
      <c r="N618" s="6" t="str">
        <f t="shared" si="29"/>
        <v>Silencioso</v>
      </c>
      <c r="R618" s="16"/>
      <c r="S618" s="56"/>
      <c r="V618" s="16"/>
    </row>
    <row r="619" spans="1:22" ht="15.75" x14ac:dyDescent="0.25">
      <c r="A619" s="8">
        <v>615</v>
      </c>
      <c r="B619" s="65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0</v>
      </c>
      <c r="G619" s="6">
        <v>0</v>
      </c>
      <c r="H619" s="6">
        <v>0</v>
      </c>
      <c r="I619" s="6">
        <v>0</v>
      </c>
      <c r="J619" s="12">
        <f t="shared" si="27"/>
        <v>0</v>
      </c>
      <c r="K619" s="10">
        <v>148862</v>
      </c>
      <c r="L619" s="57" t="s">
        <v>1112</v>
      </c>
      <c r="M619" s="7">
        <f t="shared" si="28"/>
        <v>0</v>
      </c>
      <c r="N619" s="6" t="str">
        <f t="shared" si="29"/>
        <v>Silencioso</v>
      </c>
      <c r="R619" s="16"/>
      <c r="S619" s="56"/>
      <c r="V619" s="16"/>
    </row>
    <row r="620" spans="1:22" ht="15.75" x14ac:dyDescent="0.25">
      <c r="A620" s="8">
        <v>616</v>
      </c>
      <c r="B620" s="65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12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R620" s="16"/>
      <c r="S620" s="56"/>
      <c r="V620" s="16"/>
    </row>
    <row r="621" spans="1:22" ht="15.75" x14ac:dyDescent="0.25">
      <c r="A621" s="8">
        <v>617</v>
      </c>
      <c r="B621" s="65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12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R621" s="16"/>
      <c r="S621" s="56"/>
      <c r="V621" s="16"/>
    </row>
    <row r="622" spans="1:22" ht="15.75" x14ac:dyDescent="0.25">
      <c r="A622" s="8">
        <v>618</v>
      </c>
      <c r="B622" s="65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0</v>
      </c>
      <c r="I622" s="6">
        <v>0</v>
      </c>
      <c r="J622" s="12">
        <f t="shared" si="27"/>
        <v>0</v>
      </c>
      <c r="K622" s="10">
        <v>27688</v>
      </c>
      <c r="L622" s="57" t="s">
        <v>1110</v>
      </c>
      <c r="M622" s="7">
        <f t="shared" si="28"/>
        <v>0</v>
      </c>
      <c r="N622" s="6" t="str">
        <f t="shared" si="29"/>
        <v>Silencioso</v>
      </c>
      <c r="R622" s="16"/>
      <c r="S622" s="56"/>
      <c r="V622" s="16"/>
    </row>
    <row r="623" spans="1:22" ht="15.75" x14ac:dyDescent="0.25">
      <c r="A623" s="8">
        <v>619</v>
      </c>
      <c r="B623" s="65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12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R623" s="16"/>
      <c r="S623" s="56"/>
      <c r="V623" s="16"/>
    </row>
    <row r="624" spans="1:22" ht="15.75" x14ac:dyDescent="0.25">
      <c r="A624" s="8">
        <v>620</v>
      </c>
      <c r="B624" s="65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12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R624" s="16"/>
      <c r="S624" s="56"/>
      <c r="V624" s="16"/>
    </row>
    <row r="625" spans="1:22" ht="15.75" x14ac:dyDescent="0.25">
      <c r="A625" s="8">
        <v>621</v>
      </c>
      <c r="B625" s="65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12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R625" s="16"/>
      <c r="S625" s="56"/>
      <c r="V625" s="16"/>
    </row>
    <row r="626" spans="1:22" ht="15.75" x14ac:dyDescent="0.25">
      <c r="A626" s="8">
        <v>622</v>
      </c>
      <c r="B626" s="65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0</v>
      </c>
      <c r="I626" s="6">
        <v>0</v>
      </c>
      <c r="J626" s="12">
        <f t="shared" si="27"/>
        <v>0</v>
      </c>
      <c r="K626" s="10">
        <v>3676</v>
      </c>
      <c r="L626" s="57" t="s">
        <v>1109</v>
      </c>
      <c r="M626" s="7">
        <f t="shared" si="28"/>
        <v>0</v>
      </c>
      <c r="N626" s="6" t="str">
        <f t="shared" si="29"/>
        <v>Silencioso</v>
      </c>
      <c r="R626" s="16"/>
      <c r="S626" s="56"/>
      <c r="V626" s="16"/>
    </row>
    <row r="627" spans="1:22" ht="15.75" x14ac:dyDescent="0.25">
      <c r="A627" s="8">
        <v>623</v>
      </c>
      <c r="B627" s="65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12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R627" s="16"/>
      <c r="S627" s="56"/>
      <c r="V627" s="16"/>
    </row>
    <row r="628" spans="1:22" ht="15.75" x14ac:dyDescent="0.25">
      <c r="A628" s="8">
        <v>624</v>
      </c>
      <c r="B628" s="65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0</v>
      </c>
      <c r="G628" s="6">
        <v>0</v>
      </c>
      <c r="H628" s="6">
        <v>0</v>
      </c>
      <c r="I628" s="6">
        <v>0</v>
      </c>
      <c r="J628" s="12">
        <f t="shared" si="27"/>
        <v>0</v>
      </c>
      <c r="K628" s="10">
        <v>19377</v>
      </c>
      <c r="L628" s="57" t="s">
        <v>1109</v>
      </c>
      <c r="M628" s="7">
        <f t="shared" si="28"/>
        <v>0</v>
      </c>
      <c r="N628" s="6" t="str">
        <f t="shared" si="29"/>
        <v>Silencioso</v>
      </c>
      <c r="R628" s="16"/>
      <c r="S628" s="56"/>
      <c r="V628" s="16"/>
    </row>
    <row r="629" spans="1:22" ht="15.75" x14ac:dyDescent="0.25">
      <c r="A629" s="8">
        <v>625</v>
      </c>
      <c r="B629" s="65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12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R629" s="16"/>
      <c r="S629" s="56"/>
      <c r="V629" s="16"/>
    </row>
    <row r="630" spans="1:22" ht="15.75" x14ac:dyDescent="0.25">
      <c r="A630" s="8">
        <v>626</v>
      </c>
      <c r="B630" s="65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12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R630" s="16"/>
      <c r="S630" s="56"/>
      <c r="V630" s="16"/>
    </row>
    <row r="631" spans="1:22" ht="15.75" x14ac:dyDescent="0.25">
      <c r="A631" s="8">
        <v>627</v>
      </c>
      <c r="B631" s="65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12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R631" s="16"/>
      <c r="S631" s="56"/>
      <c r="V631" s="16"/>
    </row>
    <row r="632" spans="1:22" ht="15.75" x14ac:dyDescent="0.25">
      <c r="A632" s="8">
        <v>628</v>
      </c>
      <c r="B632" s="65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0</v>
      </c>
      <c r="G632" s="6">
        <v>0</v>
      </c>
      <c r="H632" s="6">
        <v>0</v>
      </c>
      <c r="I632" s="6">
        <v>0</v>
      </c>
      <c r="J632" s="12">
        <f t="shared" si="27"/>
        <v>0</v>
      </c>
      <c r="K632" s="10">
        <v>16277</v>
      </c>
      <c r="L632" s="57" t="s">
        <v>1109</v>
      </c>
      <c r="M632" s="7">
        <f t="shared" si="28"/>
        <v>0</v>
      </c>
      <c r="N632" s="6" t="str">
        <f t="shared" si="29"/>
        <v>Silencioso</v>
      </c>
      <c r="R632" s="16"/>
      <c r="S632" s="56"/>
      <c r="V632" s="16"/>
    </row>
    <row r="633" spans="1:22" ht="15.75" x14ac:dyDescent="0.25">
      <c r="A633" s="8">
        <v>629</v>
      </c>
      <c r="B633" s="65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0</v>
      </c>
      <c r="H633" s="6">
        <v>0</v>
      </c>
      <c r="I633" s="6">
        <v>0</v>
      </c>
      <c r="J633" s="12">
        <f t="shared" si="27"/>
        <v>0</v>
      </c>
      <c r="K633" s="10">
        <v>23814</v>
      </c>
      <c r="L633" s="57" t="s">
        <v>1109</v>
      </c>
      <c r="M633" s="7">
        <f t="shared" si="28"/>
        <v>0</v>
      </c>
      <c r="N633" s="6" t="str">
        <f t="shared" si="29"/>
        <v>Silencioso</v>
      </c>
      <c r="R633" s="16"/>
      <c r="S633" s="56"/>
      <c r="V633" s="16"/>
    </row>
    <row r="634" spans="1:22" ht="15.75" x14ac:dyDescent="0.25">
      <c r="A634" s="8">
        <v>630</v>
      </c>
      <c r="B634" s="65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0</v>
      </c>
      <c r="H634" s="6">
        <v>0</v>
      </c>
      <c r="I634" s="6">
        <v>0</v>
      </c>
      <c r="J634" s="12">
        <f t="shared" si="27"/>
        <v>0</v>
      </c>
      <c r="K634" s="10">
        <v>10514</v>
      </c>
      <c r="L634" s="57" t="s">
        <v>1109</v>
      </c>
      <c r="M634" s="7">
        <f t="shared" si="28"/>
        <v>0</v>
      </c>
      <c r="N634" s="6" t="str">
        <f t="shared" si="29"/>
        <v>Silencioso</v>
      </c>
      <c r="O634" s="9"/>
      <c r="P634" s="9"/>
      <c r="Q634" s="9"/>
      <c r="R634" s="16"/>
      <c r="S634" s="56"/>
      <c r="V634" s="16"/>
    </row>
    <row r="635" spans="1:22" ht="15.75" x14ac:dyDescent="0.25">
      <c r="A635" s="8">
        <v>631</v>
      </c>
      <c r="B635" s="65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12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R635" s="16"/>
      <c r="S635" s="56"/>
      <c r="V635" s="16"/>
    </row>
    <row r="636" spans="1:22" ht="15.75" x14ac:dyDescent="0.25">
      <c r="A636" s="8">
        <v>632</v>
      </c>
      <c r="B636" s="65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12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R636" s="16"/>
      <c r="S636" s="56"/>
      <c r="V636" s="16"/>
    </row>
    <row r="637" spans="1:22" ht="15.75" x14ac:dyDescent="0.25">
      <c r="A637" s="8">
        <v>633</v>
      </c>
      <c r="B637" s="65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2</v>
      </c>
      <c r="G637" s="6">
        <v>6</v>
      </c>
      <c r="H637" s="6">
        <v>6</v>
      </c>
      <c r="I637" s="6">
        <v>8</v>
      </c>
      <c r="J637" s="12">
        <f t="shared" si="27"/>
        <v>22</v>
      </c>
      <c r="K637" s="10">
        <v>17398</v>
      </c>
      <c r="L637" s="57" t="s">
        <v>1109</v>
      </c>
      <c r="M637" s="7">
        <f t="shared" si="28"/>
        <v>126.45131624324634</v>
      </c>
      <c r="N637" s="6" t="str">
        <f t="shared" si="29"/>
        <v>Média</v>
      </c>
      <c r="R637" s="16"/>
      <c r="S637" s="56"/>
      <c r="V637" s="16"/>
    </row>
    <row r="638" spans="1:22" ht="15.75" x14ac:dyDescent="0.25">
      <c r="A638" s="8">
        <v>634</v>
      </c>
      <c r="B638" s="65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12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R638" s="16"/>
      <c r="S638" s="56"/>
      <c r="V638" s="16"/>
    </row>
    <row r="639" spans="1:22" ht="15.75" x14ac:dyDescent="0.25">
      <c r="A639" s="8">
        <v>635</v>
      </c>
      <c r="B639" s="65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0</v>
      </c>
      <c r="G639" s="6">
        <v>0</v>
      </c>
      <c r="H639" s="6">
        <v>0</v>
      </c>
      <c r="I639" s="6">
        <v>0</v>
      </c>
      <c r="J639" s="12">
        <f t="shared" si="27"/>
        <v>0</v>
      </c>
      <c r="K639" s="10">
        <v>8138</v>
      </c>
      <c r="L639" s="57" t="s">
        <v>1109</v>
      </c>
      <c r="M639" s="7">
        <f t="shared" si="28"/>
        <v>0</v>
      </c>
      <c r="N639" s="6" t="str">
        <f t="shared" si="29"/>
        <v>Silencioso</v>
      </c>
      <c r="O639" s="9"/>
      <c r="P639" s="9"/>
      <c r="Q639" s="9"/>
      <c r="R639" s="16"/>
      <c r="S639" s="56"/>
      <c r="V639" s="16"/>
    </row>
    <row r="640" spans="1:22" ht="15.75" x14ac:dyDescent="0.25">
      <c r="A640" s="8">
        <v>636</v>
      </c>
      <c r="B640" s="65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12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R640" s="16"/>
      <c r="S640" s="56"/>
      <c r="V640" s="16"/>
    </row>
    <row r="641" spans="1:22" ht="15.75" x14ac:dyDescent="0.25">
      <c r="A641" s="8">
        <v>637</v>
      </c>
      <c r="B641" s="65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0</v>
      </c>
      <c r="G641" s="6">
        <v>0</v>
      </c>
      <c r="H641" s="6">
        <v>0</v>
      </c>
      <c r="I641" s="6">
        <v>0</v>
      </c>
      <c r="J641" s="12">
        <f t="shared" si="27"/>
        <v>0</v>
      </c>
      <c r="K641" s="10">
        <v>331045</v>
      </c>
      <c r="L641" s="57" t="s">
        <v>1112</v>
      </c>
      <c r="M641" s="7">
        <f t="shared" si="28"/>
        <v>0</v>
      </c>
      <c r="N641" s="6" t="str">
        <f t="shared" si="29"/>
        <v>Silencioso</v>
      </c>
      <c r="R641" s="16"/>
      <c r="S641" s="56"/>
      <c r="V641" s="16"/>
    </row>
    <row r="642" spans="1:22" ht="15.75" x14ac:dyDescent="0.25">
      <c r="A642" s="8">
        <v>638</v>
      </c>
      <c r="B642" s="65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12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R642" s="16"/>
      <c r="S642" s="56"/>
      <c r="V642" s="16"/>
    </row>
    <row r="643" spans="1:22" ht="15.75" x14ac:dyDescent="0.25">
      <c r="A643" s="8">
        <v>639</v>
      </c>
      <c r="B643" s="65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0</v>
      </c>
      <c r="H643" s="6">
        <v>0</v>
      </c>
      <c r="I643" s="6">
        <v>0</v>
      </c>
      <c r="J643" s="12">
        <f t="shared" si="27"/>
        <v>0</v>
      </c>
      <c r="K643" s="10">
        <v>10203</v>
      </c>
      <c r="L643" s="57" t="s">
        <v>1109</v>
      </c>
      <c r="M643" s="7">
        <f t="shared" si="28"/>
        <v>0</v>
      </c>
      <c r="N643" s="6" t="str">
        <f t="shared" si="29"/>
        <v>Silencioso</v>
      </c>
      <c r="R643" s="16"/>
      <c r="S643" s="56"/>
      <c r="V643" s="16"/>
    </row>
    <row r="644" spans="1:22" ht="15.75" x14ac:dyDescent="0.25">
      <c r="A644" s="8">
        <v>640</v>
      </c>
      <c r="B644" s="65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0</v>
      </c>
      <c r="G644" s="6">
        <v>0</v>
      </c>
      <c r="H644" s="6">
        <v>0</v>
      </c>
      <c r="I644" s="6">
        <v>0</v>
      </c>
      <c r="J644" s="12">
        <f t="shared" si="27"/>
        <v>0</v>
      </c>
      <c r="K644" s="10">
        <v>13659</v>
      </c>
      <c r="L644" s="57" t="s">
        <v>1109</v>
      </c>
      <c r="M644" s="7">
        <f t="shared" si="28"/>
        <v>0</v>
      </c>
      <c r="N644" s="6" t="str">
        <f t="shared" si="29"/>
        <v>Silencioso</v>
      </c>
      <c r="R644" s="16"/>
      <c r="S644" s="56"/>
      <c r="V644" s="16"/>
    </row>
    <row r="645" spans="1:22" ht="15.75" x14ac:dyDescent="0.25">
      <c r="A645" s="8">
        <v>641</v>
      </c>
      <c r="B645" s="65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0</v>
      </c>
      <c r="H645" s="6">
        <v>0</v>
      </c>
      <c r="I645" s="6">
        <v>0</v>
      </c>
      <c r="J645" s="12">
        <f t="shared" ref="J645:J708" si="30">F645+G645+H645+I645</f>
        <v>0</v>
      </c>
      <c r="K645" s="10">
        <v>5167</v>
      </c>
      <c r="L645" s="57" t="s">
        <v>1109</v>
      </c>
      <c r="M645" s="7">
        <f t="shared" ref="M645:M708" si="31">(J645/K645)*100000</f>
        <v>0</v>
      </c>
      <c r="N645" s="6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6"/>
      <c r="S645" s="56"/>
      <c r="V645" s="16"/>
    </row>
    <row r="646" spans="1:22" ht="15.75" x14ac:dyDescent="0.25">
      <c r="A646" s="8">
        <v>642</v>
      </c>
      <c r="B646" s="65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12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si="32"/>
        <v>Silencioso</v>
      </c>
      <c r="R646" s="16"/>
      <c r="S646" s="56"/>
      <c r="V646" s="16"/>
    </row>
    <row r="647" spans="1:22" ht="15.75" x14ac:dyDescent="0.25">
      <c r="A647" s="8">
        <v>643</v>
      </c>
      <c r="B647" s="65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12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R647" s="16"/>
      <c r="S647" s="56"/>
      <c r="V647" s="16"/>
    </row>
    <row r="648" spans="1:22" ht="15.75" x14ac:dyDescent="0.25">
      <c r="A648" s="8">
        <v>644</v>
      </c>
      <c r="B648" s="65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0</v>
      </c>
      <c r="H648" s="6">
        <v>0</v>
      </c>
      <c r="I648" s="6">
        <v>0</v>
      </c>
      <c r="J648" s="12">
        <f t="shared" si="30"/>
        <v>0</v>
      </c>
      <c r="K648" s="10">
        <v>5783</v>
      </c>
      <c r="L648" s="57" t="s">
        <v>1109</v>
      </c>
      <c r="M648" s="7">
        <f t="shared" si="31"/>
        <v>0</v>
      </c>
      <c r="N648" s="6" t="str">
        <f t="shared" si="32"/>
        <v>Silencioso</v>
      </c>
      <c r="R648" s="16"/>
      <c r="S648" s="56"/>
      <c r="V648" s="16"/>
    </row>
    <row r="649" spans="1:22" ht="15.75" x14ac:dyDescent="0.25">
      <c r="A649" s="8">
        <v>645</v>
      </c>
      <c r="B649" s="65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0</v>
      </c>
      <c r="H649" s="6">
        <v>0</v>
      </c>
      <c r="I649" s="6">
        <v>0</v>
      </c>
      <c r="J649" s="12">
        <f t="shared" si="30"/>
        <v>0</v>
      </c>
      <c r="K649" s="10">
        <v>8941</v>
      </c>
      <c r="L649" s="57" t="s">
        <v>1109</v>
      </c>
      <c r="M649" s="7">
        <f t="shared" si="31"/>
        <v>0</v>
      </c>
      <c r="N649" s="6" t="str">
        <f t="shared" si="32"/>
        <v>Silencioso</v>
      </c>
      <c r="R649" s="16"/>
      <c r="S649" s="56"/>
      <c r="V649" s="16"/>
    </row>
    <row r="650" spans="1:22" ht="15.75" x14ac:dyDescent="0.25">
      <c r="A650" s="8">
        <v>646</v>
      </c>
      <c r="B650" s="65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0</v>
      </c>
      <c r="J650" s="12">
        <f t="shared" si="30"/>
        <v>0</v>
      </c>
      <c r="K650" s="10">
        <v>12291</v>
      </c>
      <c r="L650" s="57" t="s">
        <v>1109</v>
      </c>
      <c r="M650" s="7">
        <f t="shared" si="31"/>
        <v>0</v>
      </c>
      <c r="N650" s="6" t="str">
        <f t="shared" si="32"/>
        <v>Silencioso</v>
      </c>
      <c r="R650" s="16"/>
      <c r="S650" s="56"/>
      <c r="V650" s="16"/>
    </row>
    <row r="651" spans="1:22" ht="15.75" x14ac:dyDescent="0.25">
      <c r="A651" s="8">
        <v>647</v>
      </c>
      <c r="B651" s="65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12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R651" s="16"/>
      <c r="S651" s="56"/>
      <c r="V651" s="16"/>
    </row>
    <row r="652" spans="1:22" ht="15.75" x14ac:dyDescent="0.25">
      <c r="A652" s="8">
        <v>648</v>
      </c>
      <c r="B652" s="65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12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R652" s="16"/>
      <c r="S652" s="56"/>
      <c r="V652" s="16"/>
    </row>
    <row r="653" spans="1:22" ht="15.75" x14ac:dyDescent="0.25">
      <c r="A653" s="8">
        <v>649</v>
      </c>
      <c r="B653" s="65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0</v>
      </c>
      <c r="G653" s="6">
        <v>0</v>
      </c>
      <c r="H653" s="6">
        <v>0</v>
      </c>
      <c r="I653" s="6">
        <v>0</v>
      </c>
      <c r="J653" s="12">
        <f t="shared" si="30"/>
        <v>0</v>
      </c>
      <c r="K653" s="10">
        <v>17858</v>
      </c>
      <c r="L653" s="57" t="s">
        <v>1109</v>
      </c>
      <c r="M653" s="7">
        <f t="shared" si="31"/>
        <v>0</v>
      </c>
      <c r="N653" s="6" t="str">
        <f t="shared" si="32"/>
        <v>Silencioso</v>
      </c>
      <c r="R653" s="16"/>
      <c r="S653" s="56"/>
      <c r="V653" s="16"/>
    </row>
    <row r="654" spans="1:22" ht="15.75" x14ac:dyDescent="0.25">
      <c r="A654" s="8">
        <v>650</v>
      </c>
      <c r="B654" s="65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12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R654" s="16"/>
      <c r="S654" s="56"/>
      <c r="V654" s="16"/>
    </row>
    <row r="655" spans="1:22" ht="15.75" x14ac:dyDescent="0.25">
      <c r="A655" s="8">
        <v>651</v>
      </c>
      <c r="B655" s="65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12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R655" s="16"/>
      <c r="S655" s="56"/>
      <c r="V655" s="16"/>
    </row>
    <row r="656" spans="1:22" ht="15.75" x14ac:dyDescent="0.25">
      <c r="A656" s="8">
        <v>652</v>
      </c>
      <c r="B656" s="65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12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R656" s="16"/>
      <c r="S656" s="56"/>
      <c r="V656" s="16"/>
    </row>
    <row r="657" spans="1:22" ht="15.75" x14ac:dyDescent="0.25">
      <c r="A657" s="8">
        <v>653</v>
      </c>
      <c r="B657" s="65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12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R657" s="16"/>
      <c r="S657" s="56"/>
      <c r="V657" s="16"/>
    </row>
    <row r="658" spans="1:22" ht="15.75" x14ac:dyDescent="0.25">
      <c r="A658" s="8">
        <v>654</v>
      </c>
      <c r="B658" s="65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12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R658" s="16"/>
      <c r="S658" s="56"/>
      <c r="V658" s="16"/>
    </row>
    <row r="659" spans="1:22" ht="15.75" x14ac:dyDescent="0.25">
      <c r="A659" s="8">
        <v>655</v>
      </c>
      <c r="B659" s="65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12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V659" s="16"/>
    </row>
    <row r="660" spans="1:22" ht="15.75" x14ac:dyDescent="0.25">
      <c r="A660" s="8">
        <v>656</v>
      </c>
      <c r="B660" s="65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12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R660" s="16"/>
      <c r="S660" s="56"/>
      <c r="V660" s="16"/>
    </row>
    <row r="661" spans="1:22" ht="15.75" x14ac:dyDescent="0.25">
      <c r="A661" s="8">
        <v>657</v>
      </c>
      <c r="B661" s="65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12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R661" s="16"/>
      <c r="S661" s="56"/>
      <c r="V661" s="16"/>
    </row>
    <row r="662" spans="1:22" ht="15.75" x14ac:dyDescent="0.25">
      <c r="A662" s="8">
        <v>658</v>
      </c>
      <c r="B662" s="65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12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R662" s="16"/>
      <c r="S662" s="56"/>
      <c r="V662" s="16"/>
    </row>
    <row r="663" spans="1:22" ht="15.75" x14ac:dyDescent="0.25">
      <c r="A663" s="8">
        <v>659</v>
      </c>
      <c r="B663" s="65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0</v>
      </c>
      <c r="G663" s="6">
        <v>0</v>
      </c>
      <c r="H663" s="6">
        <v>0</v>
      </c>
      <c r="I663" s="6">
        <v>0</v>
      </c>
      <c r="J663" s="12">
        <f t="shared" si="30"/>
        <v>0</v>
      </c>
      <c r="K663" s="10">
        <v>135421</v>
      </c>
      <c r="L663" s="57" t="s">
        <v>1112</v>
      </c>
      <c r="M663" s="7">
        <f t="shared" si="31"/>
        <v>0</v>
      </c>
      <c r="N663" s="6" t="str">
        <f t="shared" si="32"/>
        <v>Silencioso</v>
      </c>
      <c r="O663" s="9"/>
      <c r="P663" s="9"/>
      <c r="Q663" s="9"/>
      <c r="R663" s="16"/>
      <c r="S663" s="56"/>
      <c r="V663" s="16"/>
    </row>
    <row r="664" spans="1:22" ht="15.75" x14ac:dyDescent="0.25">
      <c r="A664" s="8">
        <v>660</v>
      </c>
      <c r="B664" s="65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0</v>
      </c>
      <c r="J664" s="12">
        <f t="shared" si="30"/>
        <v>0</v>
      </c>
      <c r="K664" s="10">
        <v>15525</v>
      </c>
      <c r="L664" s="57" t="s">
        <v>1109</v>
      </c>
      <c r="M664" s="7">
        <f t="shared" si="31"/>
        <v>0</v>
      </c>
      <c r="N664" s="6" t="str">
        <f t="shared" si="32"/>
        <v>Silencioso</v>
      </c>
      <c r="R664" s="16"/>
      <c r="S664" s="56"/>
      <c r="V664" s="16"/>
    </row>
    <row r="665" spans="1:22" ht="15.75" x14ac:dyDescent="0.25">
      <c r="A665" s="8">
        <v>661</v>
      </c>
      <c r="B665" s="65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0</v>
      </c>
      <c r="G665" s="6">
        <v>0</v>
      </c>
      <c r="H665" s="6">
        <v>0</v>
      </c>
      <c r="I665" s="6">
        <v>0</v>
      </c>
      <c r="J665" s="12">
        <f t="shared" si="30"/>
        <v>0</v>
      </c>
      <c r="K665" s="10">
        <v>25989</v>
      </c>
      <c r="L665" s="57" t="s">
        <v>1110</v>
      </c>
      <c r="M665" s="7">
        <f t="shared" si="31"/>
        <v>0</v>
      </c>
      <c r="N665" s="6" t="str">
        <f t="shared" si="32"/>
        <v>Silencioso</v>
      </c>
      <c r="R665" s="16"/>
      <c r="S665" s="56"/>
      <c r="V665" s="16"/>
    </row>
    <row r="666" spans="1:22" ht="15.75" x14ac:dyDescent="0.25">
      <c r="A666" s="8">
        <v>662</v>
      </c>
      <c r="B666" s="65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0</v>
      </c>
      <c r="G666" s="6">
        <v>0</v>
      </c>
      <c r="H666" s="6">
        <v>0</v>
      </c>
      <c r="I666" s="6">
        <v>0</v>
      </c>
      <c r="J666" s="12">
        <f t="shared" si="30"/>
        <v>0</v>
      </c>
      <c r="K666" s="10">
        <v>41349</v>
      </c>
      <c r="L666" s="57" t="s">
        <v>1110</v>
      </c>
      <c r="M666" s="7">
        <f t="shared" si="31"/>
        <v>0</v>
      </c>
      <c r="N666" s="6" t="str">
        <f t="shared" si="32"/>
        <v>Silencioso</v>
      </c>
      <c r="R666" s="16"/>
      <c r="S666" s="56"/>
      <c r="V666" s="16"/>
    </row>
    <row r="667" spans="1:22" ht="15.75" x14ac:dyDescent="0.25">
      <c r="A667" s="8">
        <v>663</v>
      </c>
      <c r="B667" s="65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0</v>
      </c>
      <c r="G667" s="6">
        <v>0</v>
      </c>
      <c r="H667" s="6">
        <v>0</v>
      </c>
      <c r="I667" s="6">
        <v>0</v>
      </c>
      <c r="J667" s="12">
        <f t="shared" si="30"/>
        <v>0</v>
      </c>
      <c r="K667" s="10">
        <v>7007</v>
      </c>
      <c r="L667" s="57" t="s">
        <v>1109</v>
      </c>
      <c r="M667" s="7">
        <f t="shared" si="31"/>
        <v>0</v>
      </c>
      <c r="N667" s="6" t="str">
        <f t="shared" si="32"/>
        <v>Silencioso</v>
      </c>
      <c r="R667" s="16"/>
      <c r="S667" s="56"/>
      <c r="V667" s="16"/>
    </row>
    <row r="668" spans="1:22" ht="15.75" x14ac:dyDescent="0.25">
      <c r="A668" s="8">
        <v>664</v>
      </c>
      <c r="B668" s="65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0</v>
      </c>
      <c r="G668" s="6">
        <v>0</v>
      </c>
      <c r="H668" s="6">
        <v>0</v>
      </c>
      <c r="I668" s="6">
        <v>0</v>
      </c>
      <c r="J668" s="12">
        <f t="shared" si="30"/>
        <v>0</v>
      </c>
      <c r="K668" s="10">
        <v>30807</v>
      </c>
      <c r="L668" s="57" t="s">
        <v>1110</v>
      </c>
      <c r="M668" s="7">
        <f t="shared" si="31"/>
        <v>0</v>
      </c>
      <c r="N668" s="6" t="str">
        <f t="shared" si="32"/>
        <v>Silencioso</v>
      </c>
      <c r="R668" s="16"/>
      <c r="S668" s="56"/>
      <c r="V668" s="16"/>
    </row>
    <row r="669" spans="1:22" ht="15.75" x14ac:dyDescent="0.25">
      <c r="A669" s="8">
        <v>665</v>
      </c>
      <c r="B669" s="65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12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R669" s="16"/>
      <c r="S669" s="56"/>
      <c r="V669" s="16"/>
    </row>
    <row r="670" spans="1:22" ht="15.75" x14ac:dyDescent="0.25">
      <c r="A670" s="8">
        <v>666</v>
      </c>
      <c r="B670" s="65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12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R670" s="16"/>
      <c r="S670" s="56"/>
      <c r="V670" s="16"/>
    </row>
    <row r="671" spans="1:22" ht="15.75" x14ac:dyDescent="0.25">
      <c r="A671" s="8">
        <v>667</v>
      </c>
      <c r="B671" s="65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12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R671" s="16"/>
      <c r="S671" s="56"/>
      <c r="V671" s="16"/>
    </row>
    <row r="672" spans="1:22" ht="15.75" x14ac:dyDescent="0.25">
      <c r="A672" s="8">
        <v>668</v>
      </c>
      <c r="B672" s="65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12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R672" s="16"/>
      <c r="S672" s="56"/>
      <c r="V672" s="16"/>
    </row>
    <row r="673" spans="1:22" ht="15.75" x14ac:dyDescent="0.25">
      <c r="A673" s="8">
        <v>669</v>
      </c>
      <c r="B673" s="65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12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R673" s="16"/>
      <c r="S673" s="56"/>
      <c r="V673" s="16"/>
    </row>
    <row r="674" spans="1:22" ht="15.75" x14ac:dyDescent="0.25">
      <c r="A674" s="8">
        <v>670</v>
      </c>
      <c r="B674" s="65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12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V674" s="16"/>
    </row>
    <row r="675" spans="1:22" ht="15.75" x14ac:dyDescent="0.25">
      <c r="A675" s="8">
        <v>671</v>
      </c>
      <c r="B675" s="65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12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R675" s="16"/>
      <c r="S675" s="56"/>
      <c r="V675" s="16"/>
    </row>
    <row r="676" spans="1:22" ht="15.75" x14ac:dyDescent="0.25">
      <c r="A676" s="8">
        <v>672</v>
      </c>
      <c r="B676" s="65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12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V676" s="16"/>
    </row>
    <row r="677" spans="1:22" ht="15.75" x14ac:dyDescent="0.25">
      <c r="A677" s="8">
        <v>673</v>
      </c>
      <c r="B677" s="65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0</v>
      </c>
      <c r="I677" s="6">
        <v>0</v>
      </c>
      <c r="J677" s="12">
        <f t="shared" si="30"/>
        <v>0</v>
      </c>
      <c r="K677" s="10">
        <v>6345</v>
      </c>
      <c r="L677" s="57" t="s">
        <v>1109</v>
      </c>
      <c r="M677" s="7">
        <f t="shared" si="31"/>
        <v>0</v>
      </c>
      <c r="N677" s="6" t="str">
        <f t="shared" si="32"/>
        <v>Silencioso</v>
      </c>
      <c r="R677" s="16"/>
      <c r="S677" s="56"/>
      <c r="V677" s="16"/>
    </row>
    <row r="678" spans="1:22" ht="15.75" x14ac:dyDescent="0.25">
      <c r="A678" s="8">
        <v>674</v>
      </c>
      <c r="B678" s="65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12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R678" s="16"/>
      <c r="S678" s="56"/>
      <c r="V678" s="16"/>
    </row>
    <row r="679" spans="1:22" ht="15.75" x14ac:dyDescent="0.25">
      <c r="A679" s="8">
        <v>675</v>
      </c>
      <c r="B679" s="65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0</v>
      </c>
      <c r="G679" s="6">
        <v>1</v>
      </c>
      <c r="H679" s="6">
        <v>0</v>
      </c>
      <c r="I679" s="6">
        <v>0</v>
      </c>
      <c r="J679" s="12">
        <f t="shared" si="30"/>
        <v>1</v>
      </c>
      <c r="K679" s="10">
        <v>218147</v>
      </c>
      <c r="L679" s="57" t="s">
        <v>1112</v>
      </c>
      <c r="M679" s="7">
        <f t="shared" si="31"/>
        <v>0.45840648736860923</v>
      </c>
      <c r="N679" s="6" t="str">
        <f t="shared" si="32"/>
        <v>Baixa</v>
      </c>
      <c r="R679" s="16"/>
      <c r="S679" s="56"/>
      <c r="V679" s="16"/>
    </row>
    <row r="680" spans="1:22" ht="15.75" x14ac:dyDescent="0.25">
      <c r="A680" s="8">
        <v>676</v>
      </c>
      <c r="B680" s="65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12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R680" s="16"/>
      <c r="S680" s="56"/>
      <c r="V680" s="16"/>
    </row>
    <row r="681" spans="1:22" ht="15.75" x14ac:dyDescent="0.25">
      <c r="A681" s="8">
        <v>677</v>
      </c>
      <c r="B681" s="65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12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R681" s="16"/>
      <c r="S681" s="56"/>
      <c r="V681" s="16"/>
    </row>
    <row r="682" spans="1:22" ht="15.75" x14ac:dyDescent="0.25">
      <c r="A682" s="8">
        <v>678</v>
      </c>
      <c r="B682" s="65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12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R682" s="16"/>
      <c r="S682" s="56"/>
      <c r="V682" s="16"/>
    </row>
    <row r="683" spans="1:22" ht="15.75" x14ac:dyDescent="0.25">
      <c r="A683" s="8">
        <v>679</v>
      </c>
      <c r="B683" s="65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0</v>
      </c>
      <c r="G683" s="6">
        <v>0</v>
      </c>
      <c r="H683" s="6">
        <v>1</v>
      </c>
      <c r="I683" s="6">
        <v>0</v>
      </c>
      <c r="J683" s="12">
        <f t="shared" si="30"/>
        <v>1</v>
      </c>
      <c r="K683" s="10">
        <v>14620</v>
      </c>
      <c r="L683" s="57" t="s">
        <v>1109</v>
      </c>
      <c r="M683" s="7">
        <f t="shared" si="31"/>
        <v>6.8399452804377567</v>
      </c>
      <c r="N683" s="6" t="str">
        <f t="shared" si="32"/>
        <v>Baixa</v>
      </c>
      <c r="R683" s="16"/>
      <c r="S683" s="56"/>
      <c r="V683" s="16"/>
    </row>
    <row r="684" spans="1:22" ht="15.75" x14ac:dyDescent="0.25">
      <c r="A684" s="8">
        <v>680</v>
      </c>
      <c r="B684" s="65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12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R684" s="16"/>
      <c r="S684" s="56"/>
      <c r="V684" s="16"/>
    </row>
    <row r="685" spans="1:22" ht="15.75" x14ac:dyDescent="0.25">
      <c r="A685" s="8">
        <v>681</v>
      </c>
      <c r="B685" s="65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12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R685" s="16"/>
      <c r="S685" s="56"/>
      <c r="V685" s="16"/>
    </row>
    <row r="686" spans="1:22" ht="15.75" x14ac:dyDescent="0.25">
      <c r="A686" s="8">
        <v>682</v>
      </c>
      <c r="B686" s="65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12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R686" s="16"/>
      <c r="S686" s="56"/>
      <c r="V686" s="16"/>
    </row>
    <row r="687" spans="1:22" ht="15.75" x14ac:dyDescent="0.25">
      <c r="A687" s="8">
        <v>683</v>
      </c>
      <c r="B687" s="65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12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R687" s="16"/>
      <c r="S687" s="56"/>
      <c r="V687" s="16"/>
    </row>
    <row r="688" spans="1:22" ht="15.75" x14ac:dyDescent="0.25">
      <c r="A688" s="8">
        <v>684</v>
      </c>
      <c r="B688" s="65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12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R688" s="16"/>
      <c r="S688" s="56"/>
      <c r="V688" s="16"/>
    </row>
    <row r="689" spans="1:22" ht="15.75" x14ac:dyDescent="0.25">
      <c r="A689" s="8">
        <v>685</v>
      </c>
      <c r="B689" s="65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12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V689" s="16"/>
    </row>
    <row r="690" spans="1:22" ht="15.75" x14ac:dyDescent="0.25">
      <c r="A690" s="8">
        <v>686</v>
      </c>
      <c r="B690" s="65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12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R690" s="16"/>
      <c r="S690" s="56"/>
      <c r="V690" s="16"/>
    </row>
    <row r="691" spans="1:22" ht="15.75" x14ac:dyDescent="0.25">
      <c r="A691" s="8">
        <v>687</v>
      </c>
      <c r="B691" s="65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0</v>
      </c>
      <c r="G691" s="6">
        <v>1</v>
      </c>
      <c r="H691" s="6">
        <v>0</v>
      </c>
      <c r="I691" s="6">
        <v>0</v>
      </c>
      <c r="J691" s="12">
        <f t="shared" si="30"/>
        <v>1</v>
      </c>
      <c r="K691" s="10">
        <v>19608</v>
      </c>
      <c r="L691" s="57" t="s">
        <v>1109</v>
      </c>
      <c r="M691" s="7">
        <f t="shared" si="31"/>
        <v>5.0999592003263974</v>
      </c>
      <c r="N691" s="6" t="str">
        <f t="shared" si="32"/>
        <v>Baixa</v>
      </c>
      <c r="O691" s="9"/>
      <c r="P691" s="9"/>
      <c r="Q691" s="9"/>
      <c r="R691" s="16"/>
      <c r="S691" s="56"/>
      <c r="V691" s="16"/>
    </row>
    <row r="692" spans="1:22" ht="15.75" x14ac:dyDescent="0.25">
      <c r="A692" s="8">
        <v>688</v>
      </c>
      <c r="B692" s="65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12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R692" s="16"/>
      <c r="S692" s="56"/>
      <c r="V692" s="16"/>
    </row>
    <row r="693" spans="1:22" ht="15.75" x14ac:dyDescent="0.25">
      <c r="A693" s="8">
        <v>689</v>
      </c>
      <c r="B693" s="65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12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R693" s="16"/>
      <c r="S693" s="56"/>
      <c r="V693" s="16"/>
    </row>
    <row r="694" spans="1:22" ht="15.75" x14ac:dyDescent="0.25">
      <c r="A694" s="8">
        <v>690</v>
      </c>
      <c r="B694" s="65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0</v>
      </c>
      <c r="G694" s="6">
        <v>0</v>
      </c>
      <c r="H694" s="6">
        <v>0</v>
      </c>
      <c r="I694" s="6">
        <v>0</v>
      </c>
      <c r="J694" s="12">
        <f t="shared" si="30"/>
        <v>0</v>
      </c>
      <c r="K694" s="10">
        <v>7696</v>
      </c>
      <c r="L694" s="57" t="s">
        <v>1109</v>
      </c>
      <c r="M694" s="7">
        <f t="shared" si="31"/>
        <v>0</v>
      </c>
      <c r="N694" s="6" t="str">
        <f t="shared" si="32"/>
        <v>Silencioso</v>
      </c>
      <c r="R694" s="16"/>
      <c r="S694" s="56"/>
      <c r="V694" s="16"/>
    </row>
    <row r="695" spans="1:22" ht="15.75" x14ac:dyDescent="0.25">
      <c r="A695" s="8">
        <v>691</v>
      </c>
      <c r="B695" s="65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12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R695" s="16"/>
      <c r="S695" s="56"/>
      <c r="V695" s="16"/>
    </row>
    <row r="696" spans="1:22" ht="15.75" x14ac:dyDescent="0.25">
      <c r="A696" s="8">
        <v>692</v>
      </c>
      <c r="B696" s="65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12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R696" s="16"/>
      <c r="S696" s="56"/>
      <c r="V696" s="16"/>
    </row>
    <row r="697" spans="1:22" ht="15.75" x14ac:dyDescent="0.25">
      <c r="A697" s="8">
        <v>693</v>
      </c>
      <c r="B697" s="65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12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R697" s="16"/>
      <c r="S697" s="56"/>
      <c r="V697" s="16"/>
    </row>
    <row r="698" spans="1:22" ht="15.75" x14ac:dyDescent="0.25">
      <c r="A698" s="8">
        <v>694</v>
      </c>
      <c r="B698" s="65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12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R698" s="16"/>
      <c r="S698" s="56"/>
      <c r="V698" s="16"/>
    </row>
    <row r="699" spans="1:22" ht="15.75" x14ac:dyDescent="0.25">
      <c r="A699" s="8">
        <v>695</v>
      </c>
      <c r="B699" s="65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0</v>
      </c>
      <c r="G699" s="6">
        <v>0</v>
      </c>
      <c r="H699" s="6">
        <v>0</v>
      </c>
      <c r="I699" s="6">
        <v>0</v>
      </c>
      <c r="J699" s="12">
        <f t="shared" si="30"/>
        <v>0</v>
      </c>
      <c r="K699" s="10">
        <v>33934</v>
      </c>
      <c r="L699" s="57" t="s">
        <v>1110</v>
      </c>
      <c r="M699" s="7">
        <f t="shared" si="31"/>
        <v>0</v>
      </c>
      <c r="N699" s="6" t="str">
        <f t="shared" si="32"/>
        <v>Silencioso</v>
      </c>
      <c r="R699" s="16"/>
      <c r="S699" s="56"/>
      <c r="V699" s="16"/>
    </row>
    <row r="700" spans="1:22" ht="15.75" x14ac:dyDescent="0.25">
      <c r="A700" s="8">
        <v>696</v>
      </c>
      <c r="B700" s="65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12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V700" s="16"/>
    </row>
    <row r="701" spans="1:22" ht="15.75" x14ac:dyDescent="0.25">
      <c r="A701" s="8">
        <v>697</v>
      </c>
      <c r="B701" s="65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12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R701" s="16"/>
      <c r="S701" s="56"/>
      <c r="V701" s="16"/>
    </row>
    <row r="702" spans="1:22" ht="15.75" x14ac:dyDescent="0.25">
      <c r="A702" s="8">
        <v>698</v>
      </c>
      <c r="B702" s="65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12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R702" s="16"/>
      <c r="S702" s="56"/>
      <c r="V702" s="16"/>
    </row>
    <row r="703" spans="1:22" ht="15.75" x14ac:dyDescent="0.25">
      <c r="A703" s="8">
        <v>699</v>
      </c>
      <c r="B703" s="65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12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R703" s="16"/>
      <c r="S703" s="56"/>
      <c r="V703" s="16"/>
    </row>
    <row r="704" spans="1:22" ht="15.75" x14ac:dyDescent="0.25">
      <c r="A704" s="8">
        <v>700</v>
      </c>
      <c r="B704" s="65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12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R704" s="16"/>
      <c r="S704" s="56"/>
      <c r="V704" s="16"/>
    </row>
    <row r="705" spans="1:22" ht="15.75" x14ac:dyDescent="0.25">
      <c r="A705" s="8">
        <v>701</v>
      </c>
      <c r="B705" s="65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12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R705" s="16"/>
      <c r="S705" s="56"/>
      <c r="V705" s="16"/>
    </row>
    <row r="706" spans="1:22" ht="15.75" x14ac:dyDescent="0.25">
      <c r="A706" s="8">
        <v>702</v>
      </c>
      <c r="B706" s="65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12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R706" s="16"/>
      <c r="S706" s="56"/>
      <c r="V706" s="16"/>
    </row>
    <row r="707" spans="1:22" ht="15.75" x14ac:dyDescent="0.25">
      <c r="A707" s="8">
        <v>703</v>
      </c>
      <c r="B707" s="65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0</v>
      </c>
      <c r="G707" s="6">
        <v>0</v>
      </c>
      <c r="H707" s="6">
        <v>0</v>
      </c>
      <c r="I707" s="6">
        <v>0</v>
      </c>
      <c r="J707" s="12">
        <f t="shared" si="30"/>
        <v>0</v>
      </c>
      <c r="K707" s="10">
        <v>28054</v>
      </c>
      <c r="L707" s="57" t="s">
        <v>1110</v>
      </c>
      <c r="M707" s="7">
        <f t="shared" si="31"/>
        <v>0</v>
      </c>
      <c r="N707" s="6" t="str">
        <f t="shared" si="32"/>
        <v>Silencioso</v>
      </c>
      <c r="R707" s="16"/>
      <c r="S707" s="56"/>
      <c r="V707" s="16"/>
    </row>
    <row r="708" spans="1:22" ht="15.75" x14ac:dyDescent="0.25">
      <c r="A708" s="8">
        <v>704</v>
      </c>
      <c r="B708" s="65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12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R708" s="16"/>
      <c r="S708" s="56"/>
      <c r="V708" s="16"/>
    </row>
    <row r="709" spans="1:22" ht="15.75" x14ac:dyDescent="0.25">
      <c r="A709" s="8">
        <v>705</v>
      </c>
      <c r="B709" s="65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12">
        <f t="shared" ref="J709:J772" si="33">F709+G709+H709+I709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6"/>
      <c r="S709" s="56"/>
      <c r="V709" s="16"/>
    </row>
    <row r="710" spans="1:22" ht="15.75" x14ac:dyDescent="0.25">
      <c r="A710" s="8">
        <v>706</v>
      </c>
      <c r="B710" s="65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12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si="35"/>
        <v>Silencioso</v>
      </c>
      <c r="R710" s="16"/>
      <c r="S710" s="56"/>
      <c r="V710" s="16"/>
    </row>
    <row r="711" spans="1:22" ht="15.75" x14ac:dyDescent="0.25">
      <c r="A711" s="8">
        <v>707</v>
      </c>
      <c r="B711" s="65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12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V711" s="16"/>
    </row>
    <row r="712" spans="1:22" ht="15.75" x14ac:dyDescent="0.25">
      <c r="A712" s="8">
        <v>708</v>
      </c>
      <c r="B712" s="65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12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R712" s="16"/>
      <c r="S712" s="56"/>
      <c r="V712" s="16"/>
    </row>
    <row r="713" spans="1:22" ht="15.75" x14ac:dyDescent="0.25">
      <c r="A713" s="8">
        <v>709</v>
      </c>
      <c r="B713" s="65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12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R713" s="16"/>
      <c r="S713" s="56"/>
      <c r="V713" s="16"/>
    </row>
    <row r="714" spans="1:22" ht="15.75" x14ac:dyDescent="0.25">
      <c r="A714" s="8">
        <v>710</v>
      </c>
      <c r="B714" s="65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12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V714" s="16"/>
    </row>
    <row r="715" spans="1:22" ht="15.75" x14ac:dyDescent="0.25">
      <c r="A715" s="8">
        <v>711</v>
      </c>
      <c r="B715" s="65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0</v>
      </c>
      <c r="I715" s="6">
        <v>0</v>
      </c>
      <c r="J715" s="12">
        <f t="shared" si="33"/>
        <v>0</v>
      </c>
      <c r="K715" s="10">
        <v>17393</v>
      </c>
      <c r="L715" s="57" t="s">
        <v>1109</v>
      </c>
      <c r="M715" s="7">
        <f t="shared" si="34"/>
        <v>0</v>
      </c>
      <c r="N715" s="6" t="str">
        <f t="shared" si="35"/>
        <v>Silencioso</v>
      </c>
      <c r="R715" s="16"/>
      <c r="S715" s="56"/>
      <c r="V715" s="16"/>
    </row>
    <row r="716" spans="1:22" ht="15.75" x14ac:dyDescent="0.25">
      <c r="A716" s="8">
        <v>712</v>
      </c>
      <c r="B716" s="65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12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R716" s="16"/>
      <c r="S716" s="56"/>
      <c r="V716" s="16"/>
    </row>
    <row r="717" spans="1:22" ht="15.75" x14ac:dyDescent="0.25">
      <c r="A717" s="8">
        <v>713</v>
      </c>
      <c r="B717" s="65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0</v>
      </c>
      <c r="G717" s="6">
        <v>0</v>
      </c>
      <c r="H717" s="6">
        <v>0</v>
      </c>
      <c r="I717" s="6">
        <v>0</v>
      </c>
      <c r="J717" s="12">
        <f t="shared" si="33"/>
        <v>0</v>
      </c>
      <c r="K717" s="10">
        <v>56163</v>
      </c>
      <c r="L717" s="57" t="s">
        <v>1110</v>
      </c>
      <c r="M717" s="7">
        <f t="shared" si="34"/>
        <v>0</v>
      </c>
      <c r="N717" s="6" t="str">
        <f t="shared" si="35"/>
        <v>Silencioso</v>
      </c>
      <c r="R717" s="16"/>
      <c r="S717" s="56"/>
      <c r="V717" s="16"/>
    </row>
    <row r="718" spans="1:22" ht="15.75" x14ac:dyDescent="0.25">
      <c r="A718" s="8">
        <v>714</v>
      </c>
      <c r="B718" s="65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12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R718" s="16"/>
      <c r="S718" s="56"/>
      <c r="V718" s="16"/>
    </row>
    <row r="719" spans="1:22" ht="15.75" x14ac:dyDescent="0.25">
      <c r="A719" s="8">
        <v>715</v>
      </c>
      <c r="B719" s="65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0</v>
      </c>
      <c r="G719" s="6">
        <v>0</v>
      </c>
      <c r="H719" s="6">
        <v>0</v>
      </c>
      <c r="I719" s="6">
        <v>0</v>
      </c>
      <c r="J719" s="12">
        <f t="shared" si="33"/>
        <v>0</v>
      </c>
      <c r="K719" s="10">
        <v>6200</v>
      </c>
      <c r="L719" s="57" t="s">
        <v>1109</v>
      </c>
      <c r="M719" s="7">
        <f t="shared" si="34"/>
        <v>0</v>
      </c>
      <c r="N719" s="6" t="str">
        <f t="shared" si="35"/>
        <v>Silencioso</v>
      </c>
      <c r="R719" s="16"/>
      <c r="S719" s="56"/>
      <c r="V719" s="16"/>
    </row>
    <row r="720" spans="1:22" ht="15.75" x14ac:dyDescent="0.25">
      <c r="A720" s="8">
        <v>716</v>
      </c>
      <c r="B720" s="65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12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R720" s="16"/>
      <c r="S720" s="56"/>
      <c r="V720" s="16"/>
    </row>
    <row r="721" spans="1:22" ht="15.75" x14ac:dyDescent="0.25">
      <c r="A721" s="8">
        <v>717</v>
      </c>
      <c r="B721" s="65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12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R721" s="16"/>
      <c r="S721" s="56"/>
      <c r="V721" s="16"/>
    </row>
    <row r="722" spans="1:22" ht="15.75" x14ac:dyDescent="0.25">
      <c r="A722" s="8">
        <v>718</v>
      </c>
      <c r="B722" s="65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12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R722" s="16"/>
      <c r="S722" s="56"/>
      <c r="V722" s="16"/>
    </row>
    <row r="723" spans="1:22" ht="15.75" x14ac:dyDescent="0.25">
      <c r="A723" s="8">
        <v>719</v>
      </c>
      <c r="B723" s="65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12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R723" s="16"/>
      <c r="S723" s="56"/>
      <c r="V723" s="16"/>
    </row>
    <row r="724" spans="1:22" ht="15.75" x14ac:dyDescent="0.25">
      <c r="A724" s="8">
        <v>720</v>
      </c>
      <c r="B724" s="65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0</v>
      </c>
      <c r="G724" s="6">
        <v>0</v>
      </c>
      <c r="H724" s="6">
        <v>0</v>
      </c>
      <c r="I724" s="6">
        <v>0</v>
      </c>
      <c r="J724" s="12">
        <f t="shared" si="33"/>
        <v>0</v>
      </c>
      <c r="K724" s="10">
        <v>6923</v>
      </c>
      <c r="L724" s="57" t="s">
        <v>1109</v>
      </c>
      <c r="M724" s="7">
        <f t="shared" si="34"/>
        <v>0</v>
      </c>
      <c r="N724" s="6" t="str">
        <f t="shared" si="35"/>
        <v>Silencioso</v>
      </c>
      <c r="R724" s="16"/>
      <c r="S724" s="56"/>
      <c r="V724" s="16"/>
    </row>
    <row r="725" spans="1:22" ht="15.75" x14ac:dyDescent="0.25">
      <c r="A725" s="8">
        <v>721</v>
      </c>
      <c r="B725" s="65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0</v>
      </c>
      <c r="H725" s="6">
        <v>0</v>
      </c>
      <c r="I725" s="6">
        <v>0</v>
      </c>
      <c r="J725" s="12">
        <f t="shared" si="33"/>
        <v>0</v>
      </c>
      <c r="K725" s="10">
        <v>12218</v>
      </c>
      <c r="L725" s="57" t="s">
        <v>1109</v>
      </c>
      <c r="M725" s="7">
        <f t="shared" si="34"/>
        <v>0</v>
      </c>
      <c r="N725" s="6" t="str">
        <f t="shared" si="35"/>
        <v>Silencioso</v>
      </c>
      <c r="R725" s="16"/>
      <c r="S725" s="56"/>
      <c r="V725" s="16"/>
    </row>
    <row r="726" spans="1:22" ht="15.75" x14ac:dyDescent="0.25">
      <c r="A726" s="8">
        <v>722</v>
      </c>
      <c r="B726" s="65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0</v>
      </c>
      <c r="H726" s="6">
        <v>0</v>
      </c>
      <c r="I726" s="6">
        <v>0</v>
      </c>
      <c r="J726" s="12">
        <f t="shared" si="33"/>
        <v>0</v>
      </c>
      <c r="K726" s="10">
        <v>10818</v>
      </c>
      <c r="L726" s="57" t="s">
        <v>1109</v>
      </c>
      <c r="M726" s="7">
        <f t="shared" si="34"/>
        <v>0</v>
      </c>
      <c r="N726" s="6" t="str">
        <f t="shared" si="35"/>
        <v>Silencioso</v>
      </c>
      <c r="R726" s="16"/>
      <c r="S726" s="56"/>
      <c r="V726" s="16"/>
    </row>
    <row r="727" spans="1:22" ht="15.75" x14ac:dyDescent="0.25">
      <c r="A727" s="8">
        <v>723</v>
      </c>
      <c r="B727" s="65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12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R727" s="16"/>
      <c r="S727" s="56"/>
      <c r="V727" s="16"/>
    </row>
    <row r="728" spans="1:22" ht="15.75" x14ac:dyDescent="0.25">
      <c r="A728" s="8">
        <v>724</v>
      </c>
      <c r="B728" s="65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0</v>
      </c>
      <c r="G728" s="6">
        <v>0</v>
      </c>
      <c r="H728" s="6">
        <v>0</v>
      </c>
      <c r="I728" s="6">
        <v>0</v>
      </c>
      <c r="J728" s="12">
        <f t="shared" si="33"/>
        <v>0</v>
      </c>
      <c r="K728" s="10">
        <v>25332</v>
      </c>
      <c r="L728" s="57" t="s">
        <v>1110</v>
      </c>
      <c r="M728" s="7">
        <f t="shared" si="34"/>
        <v>0</v>
      </c>
      <c r="N728" s="6" t="str">
        <f t="shared" si="35"/>
        <v>Silencioso</v>
      </c>
      <c r="R728" s="16"/>
      <c r="S728" s="56"/>
      <c r="V728" s="16"/>
    </row>
    <row r="729" spans="1:22" ht="15.75" x14ac:dyDescent="0.25">
      <c r="A729" s="8">
        <v>725</v>
      </c>
      <c r="B729" s="65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0</v>
      </c>
      <c r="G729" s="6">
        <v>0</v>
      </c>
      <c r="H729" s="6">
        <v>0</v>
      </c>
      <c r="I729" s="6">
        <v>0</v>
      </c>
      <c r="J729" s="12">
        <f t="shared" si="33"/>
        <v>0</v>
      </c>
      <c r="K729" s="10">
        <v>35145</v>
      </c>
      <c r="L729" s="57" t="s">
        <v>1110</v>
      </c>
      <c r="M729" s="7">
        <f t="shared" si="34"/>
        <v>0</v>
      </c>
      <c r="N729" s="6" t="str">
        <f t="shared" si="35"/>
        <v>Silencioso</v>
      </c>
      <c r="R729" s="16"/>
      <c r="S729" s="56"/>
      <c r="V729" s="16"/>
    </row>
    <row r="730" spans="1:22" ht="15.75" x14ac:dyDescent="0.25">
      <c r="A730" s="8">
        <v>726</v>
      </c>
      <c r="B730" s="65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0</v>
      </c>
      <c r="H730" s="6">
        <v>0</v>
      </c>
      <c r="I730" s="6">
        <v>0</v>
      </c>
      <c r="J730" s="12">
        <f t="shared" si="33"/>
        <v>0</v>
      </c>
      <c r="K730" s="10">
        <v>7407</v>
      </c>
      <c r="L730" s="57" t="s">
        <v>1109</v>
      </c>
      <c r="M730" s="7">
        <f t="shared" si="34"/>
        <v>0</v>
      </c>
      <c r="N730" s="6" t="str">
        <f t="shared" si="35"/>
        <v>Silencioso</v>
      </c>
      <c r="R730" s="16"/>
      <c r="S730" s="56"/>
      <c r="V730" s="16"/>
    </row>
    <row r="731" spans="1:22" ht="15.75" x14ac:dyDescent="0.25">
      <c r="A731" s="8">
        <v>727</v>
      </c>
      <c r="B731" s="65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12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V731" s="16"/>
    </row>
    <row r="732" spans="1:22" ht="15.75" x14ac:dyDescent="0.25">
      <c r="A732" s="8">
        <v>728</v>
      </c>
      <c r="B732" s="65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12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R732" s="16"/>
      <c r="S732" s="56"/>
      <c r="V732" s="16"/>
    </row>
    <row r="733" spans="1:22" ht="15.75" x14ac:dyDescent="0.25">
      <c r="A733" s="8">
        <v>729</v>
      </c>
      <c r="B733" s="65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0</v>
      </c>
      <c r="J733" s="12">
        <f t="shared" si="33"/>
        <v>0</v>
      </c>
      <c r="K733" s="10">
        <v>25235</v>
      </c>
      <c r="L733" s="57" t="s">
        <v>1110</v>
      </c>
      <c r="M733" s="7">
        <f t="shared" si="34"/>
        <v>0</v>
      </c>
      <c r="N733" s="6" t="str">
        <f t="shared" si="35"/>
        <v>Silencioso</v>
      </c>
      <c r="R733" s="16"/>
      <c r="S733" s="56"/>
      <c r="V733" s="16"/>
    </row>
    <row r="734" spans="1:22" ht="15.75" x14ac:dyDescent="0.25">
      <c r="A734" s="8">
        <v>730</v>
      </c>
      <c r="B734" s="65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12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R734" s="16"/>
      <c r="S734" s="56"/>
      <c r="V734" s="16"/>
    </row>
    <row r="735" spans="1:22" ht="15.75" x14ac:dyDescent="0.25">
      <c r="A735" s="8">
        <v>731</v>
      </c>
      <c r="B735" s="65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0</v>
      </c>
      <c r="G735" s="6">
        <v>0</v>
      </c>
      <c r="H735" s="6">
        <v>0</v>
      </c>
      <c r="I735" s="6">
        <v>0</v>
      </c>
      <c r="J735" s="12">
        <f t="shared" si="33"/>
        <v>0</v>
      </c>
      <c r="K735" s="10">
        <v>89653</v>
      </c>
      <c r="L735" s="57" t="s">
        <v>1111</v>
      </c>
      <c r="M735" s="7">
        <f t="shared" si="34"/>
        <v>0</v>
      </c>
      <c r="N735" s="6" t="str">
        <f t="shared" si="35"/>
        <v>Silencioso</v>
      </c>
      <c r="R735" s="16"/>
      <c r="S735" s="56"/>
      <c r="V735" s="16"/>
    </row>
    <row r="736" spans="1:22" ht="15.75" x14ac:dyDescent="0.25">
      <c r="A736" s="8">
        <v>732</v>
      </c>
      <c r="B736" s="65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12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R736" s="16"/>
      <c r="S736" s="56"/>
      <c r="V736" s="16"/>
    </row>
    <row r="737" spans="1:22" ht="15.75" x14ac:dyDescent="0.25">
      <c r="A737" s="8">
        <v>733</v>
      </c>
      <c r="B737" s="65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0</v>
      </c>
      <c r="H737" s="6">
        <v>0</v>
      </c>
      <c r="I737" s="6">
        <v>0</v>
      </c>
      <c r="J737" s="12">
        <f t="shared" si="33"/>
        <v>0</v>
      </c>
      <c r="K737" s="10">
        <v>5798</v>
      </c>
      <c r="L737" s="57" t="s">
        <v>1109</v>
      </c>
      <c r="M737" s="7">
        <f t="shared" si="34"/>
        <v>0</v>
      </c>
      <c r="N737" s="6" t="str">
        <f t="shared" si="35"/>
        <v>Silencioso</v>
      </c>
      <c r="R737" s="16"/>
      <c r="S737" s="56"/>
      <c r="V737" s="16"/>
    </row>
    <row r="738" spans="1:22" ht="15.75" x14ac:dyDescent="0.25">
      <c r="A738" s="8">
        <v>734</v>
      </c>
      <c r="B738" s="65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12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V738" s="16"/>
    </row>
    <row r="739" spans="1:22" ht="15.75" x14ac:dyDescent="0.25">
      <c r="A739" s="8">
        <v>735</v>
      </c>
      <c r="B739" s="65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0</v>
      </c>
      <c r="H739" s="6">
        <v>0</v>
      </c>
      <c r="I739" s="6">
        <v>0</v>
      </c>
      <c r="J739" s="12">
        <f t="shared" si="33"/>
        <v>0</v>
      </c>
      <c r="K739" s="10">
        <v>4389</v>
      </c>
      <c r="L739" s="57" t="s">
        <v>1109</v>
      </c>
      <c r="M739" s="7">
        <f t="shared" si="34"/>
        <v>0</v>
      </c>
      <c r="N739" s="6" t="str">
        <f t="shared" si="35"/>
        <v>Silencioso</v>
      </c>
      <c r="R739" s="16"/>
      <c r="S739" s="56"/>
      <c r="V739" s="16"/>
    </row>
    <row r="740" spans="1:22" ht="15.75" x14ac:dyDescent="0.25">
      <c r="A740" s="8">
        <v>736</v>
      </c>
      <c r="B740" s="65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12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R740" s="16"/>
      <c r="S740" s="56"/>
      <c r="V740" s="16"/>
    </row>
    <row r="741" spans="1:22" ht="15.75" x14ac:dyDescent="0.25">
      <c r="A741" s="8">
        <v>737</v>
      </c>
      <c r="B741" s="65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12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R741" s="16"/>
      <c r="S741" s="56"/>
      <c r="V741" s="16"/>
    </row>
    <row r="742" spans="1:22" ht="15.75" x14ac:dyDescent="0.25">
      <c r="A742" s="8">
        <v>738</v>
      </c>
      <c r="B742" s="65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0</v>
      </c>
      <c r="G742" s="6">
        <v>0</v>
      </c>
      <c r="H742" s="6">
        <v>0</v>
      </c>
      <c r="I742" s="6">
        <v>0</v>
      </c>
      <c r="J742" s="12">
        <f t="shared" si="33"/>
        <v>0</v>
      </c>
      <c r="K742" s="10">
        <v>26272</v>
      </c>
      <c r="L742" s="57" t="s">
        <v>1110</v>
      </c>
      <c r="M742" s="7">
        <f t="shared" si="34"/>
        <v>0</v>
      </c>
      <c r="N742" s="6" t="str">
        <f t="shared" si="35"/>
        <v>Silencioso</v>
      </c>
      <c r="O742" s="9"/>
      <c r="P742" s="9"/>
      <c r="Q742" s="9"/>
      <c r="R742" s="16"/>
      <c r="S742" s="56"/>
      <c r="V742" s="16"/>
    </row>
    <row r="743" spans="1:22" ht="15.75" x14ac:dyDescent="0.25">
      <c r="A743" s="8">
        <v>739</v>
      </c>
      <c r="B743" s="65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0</v>
      </c>
      <c r="G743" s="6">
        <v>0</v>
      </c>
      <c r="H743" s="6">
        <v>0</v>
      </c>
      <c r="I743" s="6">
        <v>0</v>
      </c>
      <c r="J743" s="12">
        <f t="shared" si="33"/>
        <v>0</v>
      </c>
      <c r="K743" s="10">
        <v>30989</v>
      </c>
      <c r="L743" s="57" t="s">
        <v>1110</v>
      </c>
      <c r="M743" s="7">
        <f t="shared" si="34"/>
        <v>0</v>
      </c>
      <c r="N743" s="6" t="str">
        <f t="shared" si="35"/>
        <v>Silencioso</v>
      </c>
      <c r="R743" s="16"/>
      <c r="S743" s="56"/>
      <c r="V743" s="16"/>
    </row>
    <row r="744" spans="1:22" ht="15.75" x14ac:dyDescent="0.25">
      <c r="A744" s="8">
        <v>740</v>
      </c>
      <c r="B744" s="65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12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R744" s="16"/>
      <c r="S744" s="56"/>
      <c r="V744" s="16"/>
    </row>
    <row r="745" spans="1:22" ht="15.75" x14ac:dyDescent="0.25">
      <c r="A745" s="8">
        <v>741</v>
      </c>
      <c r="B745" s="65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0</v>
      </c>
      <c r="G745" s="6">
        <v>0</v>
      </c>
      <c r="H745" s="6">
        <v>0</v>
      </c>
      <c r="I745" s="6">
        <v>0</v>
      </c>
      <c r="J745" s="12">
        <f t="shared" si="33"/>
        <v>0</v>
      </c>
      <c r="K745" s="10">
        <v>23385</v>
      </c>
      <c r="L745" s="57" t="s">
        <v>1109</v>
      </c>
      <c r="M745" s="7">
        <f t="shared" si="34"/>
        <v>0</v>
      </c>
      <c r="N745" s="6" t="str">
        <f t="shared" si="35"/>
        <v>Silencioso</v>
      </c>
      <c r="R745" s="16"/>
      <c r="S745" s="56"/>
      <c r="V745" s="16"/>
    </row>
    <row r="746" spans="1:22" ht="15.75" x14ac:dyDescent="0.25">
      <c r="A746" s="8">
        <v>742</v>
      </c>
      <c r="B746" s="65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12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R746" s="16"/>
      <c r="S746" s="56"/>
      <c r="V746" s="16"/>
    </row>
    <row r="747" spans="1:22" ht="15.75" x14ac:dyDescent="0.25">
      <c r="A747" s="8">
        <v>743</v>
      </c>
      <c r="B747" s="65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12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V747" s="16"/>
    </row>
    <row r="748" spans="1:22" ht="15.75" x14ac:dyDescent="0.25">
      <c r="A748" s="8">
        <v>744</v>
      </c>
      <c r="B748" s="65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12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R748" s="16"/>
      <c r="S748" s="56"/>
      <c r="V748" s="16"/>
    </row>
    <row r="749" spans="1:22" ht="15.75" x14ac:dyDescent="0.25">
      <c r="A749" s="8">
        <v>745</v>
      </c>
      <c r="B749" s="65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12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R749" s="16"/>
      <c r="S749" s="56"/>
      <c r="V749" s="16"/>
    </row>
    <row r="750" spans="1:22" ht="15.75" x14ac:dyDescent="0.25">
      <c r="A750" s="8">
        <v>746</v>
      </c>
      <c r="B750" s="65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0</v>
      </c>
      <c r="H750" s="6">
        <v>0</v>
      </c>
      <c r="I750" s="6">
        <v>0</v>
      </c>
      <c r="J750" s="12">
        <f t="shared" si="33"/>
        <v>0</v>
      </c>
      <c r="K750" s="10">
        <v>5454</v>
      </c>
      <c r="L750" s="57" t="s">
        <v>1109</v>
      </c>
      <c r="M750" s="7">
        <f t="shared" si="34"/>
        <v>0</v>
      </c>
      <c r="N750" s="6" t="str">
        <f t="shared" si="35"/>
        <v>Silencioso</v>
      </c>
      <c r="R750" s="16"/>
      <c r="S750" s="56"/>
      <c r="V750" s="16"/>
    </row>
    <row r="751" spans="1:22" ht="15.75" x14ac:dyDescent="0.25">
      <c r="A751" s="8">
        <v>747</v>
      </c>
      <c r="B751" s="65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12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R751" s="16"/>
      <c r="S751" s="56"/>
      <c r="V751" s="16"/>
    </row>
    <row r="752" spans="1:22" ht="15.75" x14ac:dyDescent="0.25">
      <c r="A752" s="8">
        <v>748</v>
      </c>
      <c r="B752" s="65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12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R752" s="16"/>
      <c r="S752" s="56"/>
      <c r="V752" s="16"/>
    </row>
    <row r="753" spans="1:22" ht="15.75" x14ac:dyDescent="0.25">
      <c r="A753" s="8">
        <v>749</v>
      </c>
      <c r="B753" s="65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0</v>
      </c>
      <c r="G753" s="6">
        <v>0</v>
      </c>
      <c r="H753" s="6">
        <v>0</v>
      </c>
      <c r="I753" s="6">
        <v>0</v>
      </c>
      <c r="J753" s="12">
        <f t="shared" si="33"/>
        <v>0</v>
      </c>
      <c r="K753" s="10">
        <v>45488</v>
      </c>
      <c r="L753" s="57" t="s">
        <v>1110</v>
      </c>
      <c r="M753" s="7">
        <f t="shared" si="34"/>
        <v>0</v>
      </c>
      <c r="N753" s="6" t="str">
        <f t="shared" si="35"/>
        <v>Silencioso</v>
      </c>
      <c r="R753" s="16"/>
      <c r="S753" s="56"/>
      <c r="V753" s="16"/>
    </row>
    <row r="754" spans="1:22" ht="15.75" x14ac:dyDescent="0.25">
      <c r="A754" s="8">
        <v>750</v>
      </c>
      <c r="B754" s="65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12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R754" s="16"/>
      <c r="S754" s="56"/>
      <c r="V754" s="16"/>
    </row>
    <row r="755" spans="1:22" ht="15.75" x14ac:dyDescent="0.25">
      <c r="A755" s="8">
        <v>751</v>
      </c>
      <c r="B755" s="65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0</v>
      </c>
      <c r="I755" s="6">
        <v>0</v>
      </c>
      <c r="J755" s="12">
        <f t="shared" si="33"/>
        <v>0</v>
      </c>
      <c r="K755" s="10">
        <v>4709</v>
      </c>
      <c r="L755" s="57" t="s">
        <v>1109</v>
      </c>
      <c r="M755" s="7">
        <f t="shared" si="34"/>
        <v>0</v>
      </c>
      <c r="N755" s="6" t="str">
        <f t="shared" si="35"/>
        <v>Silencioso</v>
      </c>
      <c r="R755" s="16"/>
      <c r="S755" s="56"/>
      <c r="V755" s="16"/>
    </row>
    <row r="756" spans="1:22" ht="15.75" x14ac:dyDescent="0.25">
      <c r="A756" s="8">
        <v>752</v>
      </c>
      <c r="B756" s="65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12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V756" s="16"/>
    </row>
    <row r="757" spans="1:22" ht="15.75" x14ac:dyDescent="0.25">
      <c r="A757" s="8">
        <v>753</v>
      </c>
      <c r="B757" s="65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12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R757" s="16"/>
      <c r="S757" s="56"/>
      <c r="V757" s="16"/>
    </row>
    <row r="758" spans="1:22" ht="15.75" x14ac:dyDescent="0.25">
      <c r="A758" s="8">
        <v>754</v>
      </c>
      <c r="B758" s="65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12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R758" s="16"/>
      <c r="S758" s="56"/>
      <c r="V758" s="16"/>
    </row>
    <row r="759" spans="1:22" ht="15.75" x14ac:dyDescent="0.25">
      <c r="A759" s="8">
        <v>755</v>
      </c>
      <c r="B759" s="65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12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R759" s="16"/>
      <c r="S759" s="56"/>
      <c r="V759" s="16"/>
    </row>
    <row r="760" spans="1:22" ht="15.75" x14ac:dyDescent="0.25">
      <c r="A760" s="8">
        <v>756</v>
      </c>
      <c r="B760" s="65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12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R760" s="16"/>
      <c r="S760" s="56"/>
      <c r="V760" s="16"/>
    </row>
    <row r="761" spans="1:22" ht="15.75" x14ac:dyDescent="0.25">
      <c r="A761" s="8">
        <v>757</v>
      </c>
      <c r="B761" s="65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12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R761" s="16"/>
      <c r="S761" s="56"/>
      <c r="V761" s="16"/>
    </row>
    <row r="762" spans="1:22" ht="15.75" x14ac:dyDescent="0.25">
      <c r="A762" s="8">
        <v>758</v>
      </c>
      <c r="B762" s="65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12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R762" s="16"/>
      <c r="S762" s="56"/>
      <c r="V762" s="16"/>
    </row>
    <row r="763" spans="1:22" ht="15.75" x14ac:dyDescent="0.25">
      <c r="A763" s="8">
        <v>759</v>
      </c>
      <c r="B763" s="65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12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V763" s="16"/>
    </row>
    <row r="764" spans="1:22" ht="15.75" x14ac:dyDescent="0.25">
      <c r="A764" s="8">
        <v>760</v>
      </c>
      <c r="B764" s="65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0</v>
      </c>
      <c r="G764" s="6">
        <v>0</v>
      </c>
      <c r="H764" s="6">
        <v>0</v>
      </c>
      <c r="I764" s="6">
        <v>0</v>
      </c>
      <c r="J764" s="12">
        <f t="shared" si="33"/>
        <v>0</v>
      </c>
      <c r="K764" s="10">
        <v>6684</v>
      </c>
      <c r="L764" s="57" t="s">
        <v>1109</v>
      </c>
      <c r="M764" s="7">
        <f t="shared" si="34"/>
        <v>0</v>
      </c>
      <c r="N764" s="6" t="str">
        <f t="shared" si="35"/>
        <v>Silencioso</v>
      </c>
      <c r="R764" s="16"/>
      <c r="S764" s="56"/>
      <c r="V764" s="16"/>
    </row>
    <row r="765" spans="1:22" ht="15.75" x14ac:dyDescent="0.25">
      <c r="A765" s="8">
        <v>761</v>
      </c>
      <c r="B765" s="65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0</v>
      </c>
      <c r="G765" s="6">
        <v>0</v>
      </c>
      <c r="H765" s="6">
        <v>0</v>
      </c>
      <c r="I765" s="6">
        <v>0</v>
      </c>
      <c r="J765" s="12">
        <f t="shared" si="33"/>
        <v>0</v>
      </c>
      <c r="K765" s="10">
        <v>70450</v>
      </c>
      <c r="L765" s="57" t="s">
        <v>1111</v>
      </c>
      <c r="M765" s="7">
        <f t="shared" si="34"/>
        <v>0</v>
      </c>
      <c r="N765" s="6" t="str">
        <f t="shared" si="35"/>
        <v>Silencioso</v>
      </c>
      <c r="R765" s="16"/>
      <c r="S765" s="56"/>
      <c r="V765" s="16"/>
    </row>
    <row r="766" spans="1:22" ht="15.75" x14ac:dyDescent="0.25">
      <c r="A766" s="8">
        <v>762</v>
      </c>
      <c r="B766" s="65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12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V766" s="16"/>
    </row>
    <row r="767" spans="1:22" ht="15.75" x14ac:dyDescent="0.25">
      <c r="A767" s="8">
        <v>763</v>
      </c>
      <c r="B767" s="65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12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R767" s="16"/>
      <c r="S767" s="56"/>
      <c r="V767" s="16"/>
    </row>
    <row r="768" spans="1:22" ht="15.75" x14ac:dyDescent="0.25">
      <c r="A768" s="8">
        <v>764</v>
      </c>
      <c r="B768" s="65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12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R768" s="16"/>
      <c r="S768" s="56"/>
      <c r="V768" s="16"/>
    </row>
    <row r="769" spans="1:22" ht="15.75" x14ac:dyDescent="0.25">
      <c r="A769" s="8">
        <v>765</v>
      </c>
      <c r="B769" s="65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0</v>
      </c>
      <c r="G769" s="6">
        <v>0</v>
      </c>
      <c r="H769" s="6">
        <v>0</v>
      </c>
      <c r="I769" s="6">
        <v>0</v>
      </c>
      <c r="J769" s="12">
        <f t="shared" si="33"/>
        <v>0</v>
      </c>
      <c r="K769" s="10">
        <v>7042</v>
      </c>
      <c r="L769" s="57" t="s">
        <v>1109</v>
      </c>
      <c r="M769" s="7">
        <f t="shared" si="34"/>
        <v>0</v>
      </c>
      <c r="N769" s="6" t="str">
        <f t="shared" si="35"/>
        <v>Silencioso</v>
      </c>
      <c r="R769" s="16"/>
      <c r="S769" s="56"/>
      <c r="V769" s="16"/>
    </row>
    <row r="770" spans="1:22" ht="15.75" x14ac:dyDescent="0.25">
      <c r="A770" s="8">
        <v>766</v>
      </c>
      <c r="B770" s="65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12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R770" s="16"/>
      <c r="S770" s="56"/>
      <c r="V770" s="16"/>
    </row>
    <row r="771" spans="1:22" ht="15.75" x14ac:dyDescent="0.25">
      <c r="A771" s="8">
        <v>767</v>
      </c>
      <c r="B771" s="65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12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R771" s="16"/>
      <c r="S771" s="56"/>
      <c r="V771" s="16"/>
    </row>
    <row r="772" spans="1:22" ht="15.75" x14ac:dyDescent="0.25">
      <c r="A772" s="8">
        <v>768</v>
      </c>
      <c r="B772" s="65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12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R772" s="16"/>
      <c r="S772" s="56"/>
      <c r="V772" s="16"/>
    </row>
    <row r="773" spans="1:22" ht="15.75" x14ac:dyDescent="0.25">
      <c r="A773" s="8">
        <v>769</v>
      </c>
      <c r="B773" s="65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12">
        <f t="shared" ref="J773:J836" si="36">F773+G773+H773+I773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6"/>
      <c r="S773" s="56"/>
      <c r="V773" s="16"/>
    </row>
    <row r="774" spans="1:22" ht="15.75" x14ac:dyDescent="0.25">
      <c r="A774" s="8">
        <v>770</v>
      </c>
      <c r="B774" s="65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0</v>
      </c>
      <c r="G774" s="6">
        <v>0</v>
      </c>
      <c r="H774" s="6">
        <v>0</v>
      </c>
      <c r="I774" s="6">
        <v>0</v>
      </c>
      <c r="J774" s="12">
        <f t="shared" si="36"/>
        <v>0</v>
      </c>
      <c r="K774" s="10">
        <v>32069</v>
      </c>
      <c r="L774" s="57" t="s">
        <v>1110</v>
      </c>
      <c r="M774" s="7">
        <f t="shared" si="37"/>
        <v>0</v>
      </c>
      <c r="N774" s="6" t="str">
        <f t="shared" si="38"/>
        <v>Silencioso</v>
      </c>
      <c r="O774" s="9"/>
      <c r="P774" s="9"/>
      <c r="Q774" s="9"/>
      <c r="R774" s="16"/>
      <c r="S774" s="56"/>
      <c r="V774" s="16"/>
    </row>
    <row r="775" spans="1:22" ht="15.75" x14ac:dyDescent="0.25">
      <c r="A775" s="8">
        <v>771</v>
      </c>
      <c r="B775" s="65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12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R775" s="16"/>
      <c r="S775" s="56"/>
      <c r="V775" s="16"/>
    </row>
    <row r="776" spans="1:22" ht="15.75" x14ac:dyDescent="0.25">
      <c r="A776" s="8">
        <v>772</v>
      </c>
      <c r="B776" s="65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12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R776" s="16"/>
      <c r="S776" s="56"/>
      <c r="V776" s="16"/>
    </row>
    <row r="777" spans="1:22" ht="15.75" x14ac:dyDescent="0.25">
      <c r="A777" s="8">
        <v>773</v>
      </c>
      <c r="B777" s="65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12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V777" s="16"/>
    </row>
    <row r="778" spans="1:22" ht="15.75" x14ac:dyDescent="0.25">
      <c r="A778" s="8">
        <v>774</v>
      </c>
      <c r="B778" s="65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12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R778" s="16"/>
      <c r="S778" s="56"/>
      <c r="V778" s="16"/>
    </row>
    <row r="779" spans="1:22" ht="15.75" x14ac:dyDescent="0.25">
      <c r="A779" s="8">
        <v>775</v>
      </c>
      <c r="B779" s="65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12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R779" s="16"/>
      <c r="S779" s="56"/>
      <c r="V779" s="16"/>
    </row>
    <row r="780" spans="1:22" ht="15.75" x14ac:dyDescent="0.25">
      <c r="A780" s="8">
        <v>776</v>
      </c>
      <c r="B780" s="65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12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R780" s="16"/>
      <c r="S780" s="56"/>
      <c r="V780" s="16"/>
    </row>
    <row r="781" spans="1:22" ht="15.75" x14ac:dyDescent="0.25">
      <c r="A781" s="8">
        <v>777</v>
      </c>
      <c r="B781" s="65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12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R781" s="16"/>
      <c r="S781" s="56"/>
      <c r="V781" s="16"/>
    </row>
    <row r="782" spans="1:22" ht="15.75" x14ac:dyDescent="0.25">
      <c r="A782" s="8">
        <v>778</v>
      </c>
      <c r="B782" s="65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12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R782" s="16"/>
      <c r="S782" s="56"/>
      <c r="V782" s="16"/>
    </row>
    <row r="783" spans="1:22" ht="15.75" x14ac:dyDescent="0.25">
      <c r="A783" s="8">
        <v>779</v>
      </c>
      <c r="B783" s="65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12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R783" s="16"/>
      <c r="S783" s="56"/>
      <c r="V783" s="16"/>
    </row>
    <row r="784" spans="1:22" ht="15.75" x14ac:dyDescent="0.25">
      <c r="A784" s="8">
        <v>780</v>
      </c>
      <c r="B784" s="65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12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R784" s="16"/>
      <c r="S784" s="56"/>
      <c r="V784" s="16"/>
    </row>
    <row r="785" spans="1:22" ht="15.75" x14ac:dyDescent="0.25">
      <c r="A785" s="8">
        <v>781</v>
      </c>
      <c r="B785" s="65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12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R785" s="16"/>
      <c r="S785" s="56"/>
      <c r="V785" s="16"/>
    </row>
    <row r="786" spans="1:22" ht="15.75" x14ac:dyDescent="0.25">
      <c r="A786" s="8">
        <v>782</v>
      </c>
      <c r="B786" s="65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12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V786" s="16"/>
    </row>
    <row r="787" spans="1:22" ht="15.75" x14ac:dyDescent="0.25">
      <c r="A787" s="8">
        <v>783</v>
      </c>
      <c r="B787" s="65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12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R787" s="16"/>
      <c r="S787" s="56"/>
      <c r="V787" s="16"/>
    </row>
    <row r="788" spans="1:22" ht="15.75" x14ac:dyDescent="0.25">
      <c r="A788" s="8">
        <v>784</v>
      </c>
      <c r="B788" s="65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0</v>
      </c>
      <c r="G788" s="6">
        <v>0</v>
      </c>
      <c r="H788" s="6">
        <v>0</v>
      </c>
      <c r="I788" s="6">
        <v>0</v>
      </c>
      <c r="J788" s="12">
        <f t="shared" si="36"/>
        <v>0</v>
      </c>
      <c r="K788" s="10">
        <v>11493</v>
      </c>
      <c r="L788" s="57" t="s">
        <v>1109</v>
      </c>
      <c r="M788" s="7">
        <f t="shared" si="37"/>
        <v>0</v>
      </c>
      <c r="N788" s="6" t="str">
        <f t="shared" si="38"/>
        <v>Silencioso</v>
      </c>
      <c r="R788" s="16"/>
      <c r="S788" s="56"/>
      <c r="V788" s="16"/>
    </row>
    <row r="789" spans="1:22" ht="15.75" x14ac:dyDescent="0.25">
      <c r="A789" s="8">
        <v>785</v>
      </c>
      <c r="B789" s="65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0</v>
      </c>
      <c r="G789" s="6">
        <v>0</v>
      </c>
      <c r="H789" s="6">
        <v>0</v>
      </c>
      <c r="I789" s="6">
        <v>0</v>
      </c>
      <c r="J789" s="12">
        <f t="shared" si="36"/>
        <v>0</v>
      </c>
      <c r="K789" s="10">
        <v>8685</v>
      </c>
      <c r="L789" s="57" t="s">
        <v>1109</v>
      </c>
      <c r="M789" s="7">
        <f t="shared" si="37"/>
        <v>0</v>
      </c>
      <c r="N789" s="6" t="str">
        <f t="shared" si="38"/>
        <v>Silencioso</v>
      </c>
      <c r="R789" s="16"/>
      <c r="S789" s="56"/>
      <c r="V789" s="16"/>
    </row>
    <row r="790" spans="1:22" ht="15.75" x14ac:dyDescent="0.25">
      <c r="A790" s="8">
        <v>786</v>
      </c>
      <c r="B790" s="65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0</v>
      </c>
      <c r="H790" s="6">
        <v>0</v>
      </c>
      <c r="I790" s="6">
        <v>0</v>
      </c>
      <c r="J790" s="12">
        <f t="shared" si="36"/>
        <v>0</v>
      </c>
      <c r="K790" s="10">
        <v>7670</v>
      </c>
      <c r="L790" s="57" t="s">
        <v>1109</v>
      </c>
      <c r="M790" s="7">
        <f t="shared" si="37"/>
        <v>0</v>
      </c>
      <c r="N790" s="6" t="str">
        <f t="shared" si="38"/>
        <v>Silencioso</v>
      </c>
      <c r="R790" s="16"/>
      <c r="S790" s="56"/>
      <c r="V790" s="16"/>
    </row>
    <row r="791" spans="1:22" ht="15.75" x14ac:dyDescent="0.25">
      <c r="A791" s="8">
        <v>787</v>
      </c>
      <c r="B791" s="65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12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V791" s="16"/>
    </row>
    <row r="792" spans="1:22" ht="15.75" x14ac:dyDescent="0.25">
      <c r="A792" s="8">
        <v>788</v>
      </c>
      <c r="B792" s="65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12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R792" s="16"/>
      <c r="S792" s="56"/>
      <c r="V792" s="16"/>
    </row>
    <row r="793" spans="1:22" ht="15.75" x14ac:dyDescent="0.25">
      <c r="A793" s="8">
        <v>789</v>
      </c>
      <c r="B793" s="65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0</v>
      </c>
      <c r="G793" s="6">
        <v>0</v>
      </c>
      <c r="H793" s="6">
        <v>0</v>
      </c>
      <c r="I793" s="6">
        <v>0</v>
      </c>
      <c r="J793" s="12">
        <f t="shared" si="36"/>
        <v>0</v>
      </c>
      <c r="K793" s="10">
        <v>20993</v>
      </c>
      <c r="L793" s="57" t="s">
        <v>1109</v>
      </c>
      <c r="M793" s="7">
        <f t="shared" si="37"/>
        <v>0</v>
      </c>
      <c r="N793" s="6" t="str">
        <f t="shared" si="38"/>
        <v>Silencioso</v>
      </c>
      <c r="R793" s="16"/>
      <c r="S793" s="56"/>
      <c r="V793" s="16"/>
    </row>
    <row r="794" spans="1:22" ht="15.75" x14ac:dyDescent="0.25">
      <c r="A794" s="8">
        <v>790</v>
      </c>
      <c r="B794" s="65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0</v>
      </c>
      <c r="G794" s="6">
        <v>0</v>
      </c>
      <c r="H794" s="6">
        <v>0</v>
      </c>
      <c r="I794" s="6">
        <v>0</v>
      </c>
      <c r="J794" s="12">
        <f t="shared" si="36"/>
        <v>0</v>
      </c>
      <c r="K794" s="10">
        <v>237286</v>
      </c>
      <c r="L794" s="57" t="s">
        <v>1112</v>
      </c>
      <c r="M794" s="7">
        <f t="shared" si="37"/>
        <v>0</v>
      </c>
      <c r="N794" s="6" t="str">
        <f t="shared" si="38"/>
        <v>Silencioso</v>
      </c>
      <c r="O794" s="9"/>
      <c r="P794" s="9"/>
      <c r="Q794" s="9"/>
      <c r="R794" s="16"/>
      <c r="S794" s="56"/>
      <c r="V794" s="16"/>
    </row>
    <row r="795" spans="1:22" ht="15.75" x14ac:dyDescent="0.25">
      <c r="A795" s="8">
        <v>791</v>
      </c>
      <c r="B795" s="65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0</v>
      </c>
      <c r="G795" s="6">
        <v>0</v>
      </c>
      <c r="H795" s="6">
        <v>0</v>
      </c>
      <c r="I795" s="6">
        <v>0</v>
      </c>
      <c r="J795" s="12">
        <f t="shared" si="36"/>
        <v>0</v>
      </c>
      <c r="K795" s="10">
        <v>12134</v>
      </c>
      <c r="L795" s="57" t="s">
        <v>1109</v>
      </c>
      <c r="M795" s="7">
        <f t="shared" si="37"/>
        <v>0</v>
      </c>
      <c r="N795" s="6" t="str">
        <f t="shared" si="38"/>
        <v>Silencioso</v>
      </c>
      <c r="R795" s="16"/>
      <c r="S795" s="56"/>
      <c r="V795" s="16"/>
    </row>
    <row r="796" spans="1:22" ht="15.75" x14ac:dyDescent="0.25">
      <c r="A796" s="8">
        <v>792</v>
      </c>
      <c r="B796" s="65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12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V796" s="16"/>
    </row>
    <row r="797" spans="1:22" ht="15.75" x14ac:dyDescent="0.25">
      <c r="A797" s="8">
        <v>793</v>
      </c>
      <c r="B797" s="65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12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R797" s="16"/>
      <c r="S797" s="56"/>
      <c r="V797" s="16"/>
    </row>
    <row r="798" spans="1:22" ht="15.75" x14ac:dyDescent="0.25">
      <c r="A798" s="8">
        <v>794</v>
      </c>
      <c r="B798" s="65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12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V798" s="16"/>
    </row>
    <row r="799" spans="1:22" ht="15.75" x14ac:dyDescent="0.25">
      <c r="A799" s="8">
        <v>795</v>
      </c>
      <c r="B799" s="65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12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R799" s="16"/>
      <c r="S799" s="56"/>
      <c r="V799" s="16"/>
    </row>
    <row r="800" spans="1:22" ht="15.75" x14ac:dyDescent="0.25">
      <c r="A800" s="8">
        <v>796</v>
      </c>
      <c r="B800" s="65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0</v>
      </c>
      <c r="J800" s="12">
        <f t="shared" si="36"/>
        <v>0</v>
      </c>
      <c r="K800" s="10">
        <v>5594</v>
      </c>
      <c r="L800" s="57" t="s">
        <v>1109</v>
      </c>
      <c r="M800" s="7">
        <f t="shared" si="37"/>
        <v>0</v>
      </c>
      <c r="N800" s="6" t="str">
        <f t="shared" si="38"/>
        <v>Silencioso</v>
      </c>
      <c r="R800" s="16"/>
      <c r="S800" s="56"/>
      <c r="V800" s="16"/>
    </row>
    <row r="801" spans="1:22" ht="15.75" x14ac:dyDescent="0.25">
      <c r="A801" s="8">
        <v>797</v>
      </c>
      <c r="B801" s="65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12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R801" s="16"/>
      <c r="S801" s="56"/>
      <c r="V801" s="16"/>
    </row>
    <row r="802" spans="1:22" ht="15.75" x14ac:dyDescent="0.25">
      <c r="A802" s="8">
        <v>798</v>
      </c>
      <c r="B802" s="65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12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V802" s="16"/>
    </row>
    <row r="803" spans="1:22" ht="15.75" x14ac:dyDescent="0.25">
      <c r="A803" s="8">
        <v>799</v>
      </c>
      <c r="B803" s="65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0</v>
      </c>
      <c r="H803" s="6">
        <v>0</v>
      </c>
      <c r="I803" s="6">
        <v>0</v>
      </c>
      <c r="J803" s="12">
        <f t="shared" si="36"/>
        <v>0</v>
      </c>
      <c r="K803" s="10">
        <v>33858</v>
      </c>
      <c r="L803" s="57" t="s">
        <v>1110</v>
      </c>
      <c r="M803" s="7">
        <f t="shared" si="37"/>
        <v>0</v>
      </c>
      <c r="N803" s="6" t="str">
        <f t="shared" si="38"/>
        <v>Silencioso</v>
      </c>
      <c r="R803" s="16"/>
      <c r="S803" s="56"/>
      <c r="V803" s="16"/>
    </row>
    <row r="804" spans="1:22" ht="15.75" x14ac:dyDescent="0.25">
      <c r="A804" s="8">
        <v>800</v>
      </c>
      <c r="B804" s="65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12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V804" s="16"/>
    </row>
    <row r="805" spans="1:22" ht="15.75" x14ac:dyDescent="0.25">
      <c r="A805" s="8">
        <v>801</v>
      </c>
      <c r="B805" s="65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12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R805" s="16"/>
      <c r="S805" s="56"/>
      <c r="V805" s="16"/>
    </row>
    <row r="806" spans="1:22" ht="15.75" x14ac:dyDescent="0.25">
      <c r="A806" s="8">
        <v>802</v>
      </c>
      <c r="B806" s="65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12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R806" s="16"/>
      <c r="S806" s="56"/>
      <c r="V806" s="16"/>
    </row>
    <row r="807" spans="1:22" ht="15.75" x14ac:dyDescent="0.25">
      <c r="A807" s="8">
        <v>803</v>
      </c>
      <c r="B807" s="65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12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R807" s="16"/>
      <c r="S807" s="56"/>
      <c r="V807" s="16"/>
    </row>
    <row r="808" spans="1:22" ht="15.75" x14ac:dyDescent="0.25">
      <c r="A808" s="8">
        <v>804</v>
      </c>
      <c r="B808" s="65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12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V808" s="16"/>
    </row>
    <row r="809" spans="1:22" ht="15.75" x14ac:dyDescent="0.25">
      <c r="A809" s="8">
        <v>805</v>
      </c>
      <c r="B809" s="65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12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R809" s="16"/>
      <c r="S809" s="56"/>
      <c r="V809" s="16"/>
    </row>
    <row r="810" spans="1:22" ht="15.75" x14ac:dyDescent="0.25">
      <c r="A810" s="8">
        <v>806</v>
      </c>
      <c r="B810" s="65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0</v>
      </c>
      <c r="G810" s="6">
        <v>3</v>
      </c>
      <c r="H810" s="6">
        <v>0</v>
      </c>
      <c r="I810" s="6">
        <v>1</v>
      </c>
      <c r="J810" s="12">
        <f t="shared" si="36"/>
        <v>4</v>
      </c>
      <c r="K810" s="10">
        <v>140235</v>
      </c>
      <c r="L810" s="57" t="s">
        <v>1112</v>
      </c>
      <c r="M810" s="7">
        <f t="shared" si="37"/>
        <v>2.8523549755767106</v>
      </c>
      <c r="N810" s="6" t="str">
        <f t="shared" si="38"/>
        <v>Baixa</v>
      </c>
      <c r="R810" s="16"/>
      <c r="S810" s="56"/>
      <c r="V810" s="16"/>
    </row>
    <row r="811" spans="1:22" ht="15.75" x14ac:dyDescent="0.25">
      <c r="A811" s="8">
        <v>807</v>
      </c>
      <c r="B811" s="65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0</v>
      </c>
      <c r="G811" s="6">
        <v>0</v>
      </c>
      <c r="H811" s="6">
        <v>1</v>
      </c>
      <c r="I811" s="6">
        <v>0</v>
      </c>
      <c r="J811" s="12">
        <f t="shared" si="36"/>
        <v>1</v>
      </c>
      <c r="K811" s="10">
        <v>89090</v>
      </c>
      <c r="L811" s="57" t="s">
        <v>1111</v>
      </c>
      <c r="M811" s="7">
        <f t="shared" si="37"/>
        <v>1.1224604332697272</v>
      </c>
      <c r="N811" s="6" t="str">
        <f t="shared" si="38"/>
        <v>Baixa</v>
      </c>
      <c r="R811" s="16"/>
      <c r="S811" s="56"/>
      <c r="V811" s="16"/>
    </row>
    <row r="812" spans="1:22" ht="15.75" x14ac:dyDescent="0.25">
      <c r="A812" s="8">
        <v>808</v>
      </c>
      <c r="B812" s="65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12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R812" s="16"/>
      <c r="S812" s="56"/>
      <c r="V812" s="16"/>
    </row>
    <row r="813" spans="1:22" ht="15.75" x14ac:dyDescent="0.25">
      <c r="A813" s="8">
        <v>809</v>
      </c>
      <c r="B813" s="65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0</v>
      </c>
      <c r="G813" s="6">
        <v>0</v>
      </c>
      <c r="H813" s="6">
        <v>0</v>
      </c>
      <c r="I813" s="6">
        <v>0</v>
      </c>
      <c r="J813" s="12">
        <f t="shared" si="36"/>
        <v>0</v>
      </c>
      <c r="K813" s="10">
        <v>6539</v>
      </c>
      <c r="L813" s="57" t="s">
        <v>1109</v>
      </c>
      <c r="M813" s="7">
        <f t="shared" si="37"/>
        <v>0</v>
      </c>
      <c r="N813" s="6" t="str">
        <f t="shared" si="38"/>
        <v>Silencioso</v>
      </c>
      <c r="R813" s="16"/>
      <c r="S813" s="56"/>
      <c r="V813" s="16"/>
    </row>
    <row r="814" spans="1:22" ht="15.75" x14ac:dyDescent="0.25">
      <c r="A814" s="8">
        <v>810</v>
      </c>
      <c r="B814" s="65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0</v>
      </c>
      <c r="H814" s="6">
        <v>0</v>
      </c>
      <c r="I814" s="6">
        <v>0</v>
      </c>
      <c r="J814" s="12">
        <f t="shared" si="36"/>
        <v>0</v>
      </c>
      <c r="K814" s="10">
        <v>16602</v>
      </c>
      <c r="L814" s="57" t="s">
        <v>1109</v>
      </c>
      <c r="M814" s="7">
        <f t="shared" si="37"/>
        <v>0</v>
      </c>
      <c r="N814" s="6" t="str">
        <f t="shared" si="38"/>
        <v>Silencioso</v>
      </c>
      <c r="R814" s="16"/>
      <c r="S814" s="56"/>
      <c r="V814" s="16"/>
    </row>
    <row r="815" spans="1:22" ht="15.75" x14ac:dyDescent="0.25">
      <c r="A815" s="8">
        <v>811</v>
      </c>
      <c r="B815" s="65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12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V815" s="16"/>
    </row>
    <row r="816" spans="1:22" ht="15.75" x14ac:dyDescent="0.25">
      <c r="A816" s="8">
        <v>812</v>
      </c>
      <c r="B816" s="65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12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V816" s="16"/>
    </row>
    <row r="817" spans="1:22" ht="15.75" x14ac:dyDescent="0.25">
      <c r="A817" s="8">
        <v>813</v>
      </c>
      <c r="B817" s="65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12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R817" s="16"/>
      <c r="S817" s="56"/>
      <c r="V817" s="16"/>
    </row>
    <row r="818" spans="1:22" ht="15.75" x14ac:dyDescent="0.25">
      <c r="A818" s="8">
        <v>814</v>
      </c>
      <c r="B818" s="65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0</v>
      </c>
      <c r="G818" s="6">
        <v>0</v>
      </c>
      <c r="H818" s="6">
        <v>0</v>
      </c>
      <c r="I818" s="6">
        <v>0</v>
      </c>
      <c r="J818" s="12">
        <f t="shared" si="36"/>
        <v>0</v>
      </c>
      <c r="K818" s="10">
        <v>78913</v>
      </c>
      <c r="L818" s="57" t="s">
        <v>1111</v>
      </c>
      <c r="M818" s="7">
        <f t="shared" si="37"/>
        <v>0</v>
      </c>
      <c r="N818" s="6" t="str">
        <f t="shared" si="38"/>
        <v>Silencioso</v>
      </c>
      <c r="R818" s="16"/>
      <c r="S818" s="56"/>
      <c r="V818" s="16"/>
    </row>
    <row r="819" spans="1:22" ht="15.75" x14ac:dyDescent="0.25">
      <c r="A819" s="8">
        <v>815</v>
      </c>
      <c r="B819" s="65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0</v>
      </c>
      <c r="G819" s="6">
        <v>0</v>
      </c>
      <c r="H819" s="6">
        <v>0</v>
      </c>
      <c r="I819" s="6">
        <v>0</v>
      </c>
      <c r="J819" s="12">
        <f t="shared" si="36"/>
        <v>0</v>
      </c>
      <c r="K819" s="10">
        <v>31984</v>
      </c>
      <c r="L819" s="57" t="s">
        <v>1110</v>
      </c>
      <c r="M819" s="7">
        <f t="shared" si="37"/>
        <v>0</v>
      </c>
      <c r="N819" s="6" t="str">
        <f t="shared" si="38"/>
        <v>Silencioso</v>
      </c>
      <c r="R819" s="16"/>
      <c r="S819" s="56"/>
      <c r="V819" s="16"/>
    </row>
    <row r="820" spans="1:22" ht="15.75" x14ac:dyDescent="0.25">
      <c r="A820" s="8">
        <v>816</v>
      </c>
      <c r="B820" s="65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0</v>
      </c>
      <c r="H820" s="6">
        <v>0</v>
      </c>
      <c r="I820" s="6">
        <v>0</v>
      </c>
      <c r="J820" s="12">
        <f t="shared" si="36"/>
        <v>0</v>
      </c>
      <c r="K820" s="10">
        <v>56546</v>
      </c>
      <c r="L820" s="57" t="s">
        <v>1110</v>
      </c>
      <c r="M820" s="7">
        <f t="shared" si="37"/>
        <v>0</v>
      </c>
      <c r="N820" s="6" t="str">
        <f t="shared" si="38"/>
        <v>Silencioso</v>
      </c>
      <c r="R820" s="16"/>
      <c r="S820" s="56"/>
      <c r="V820" s="16"/>
    </row>
    <row r="821" spans="1:22" ht="15.75" x14ac:dyDescent="0.25">
      <c r="A821" s="8">
        <v>817</v>
      </c>
      <c r="B821" s="65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12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R821" s="16"/>
      <c r="S821" s="56"/>
      <c r="V821" s="16"/>
    </row>
    <row r="822" spans="1:22" ht="15.75" x14ac:dyDescent="0.25">
      <c r="A822" s="8">
        <v>818</v>
      </c>
      <c r="B822" s="65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0</v>
      </c>
      <c r="G822" s="6">
        <v>0</v>
      </c>
      <c r="H822" s="6">
        <v>0</v>
      </c>
      <c r="I822" s="6">
        <v>0</v>
      </c>
      <c r="J822" s="12">
        <f t="shared" si="36"/>
        <v>0</v>
      </c>
      <c r="K822" s="10">
        <v>25253</v>
      </c>
      <c r="L822" s="57" t="s">
        <v>1110</v>
      </c>
      <c r="M822" s="7">
        <f t="shared" si="37"/>
        <v>0</v>
      </c>
      <c r="N822" s="6" t="str">
        <f t="shared" si="38"/>
        <v>Silencioso</v>
      </c>
      <c r="R822" s="16"/>
      <c r="S822" s="56"/>
      <c r="V822" s="16"/>
    </row>
    <row r="823" spans="1:22" ht="15.75" x14ac:dyDescent="0.25">
      <c r="A823" s="8">
        <v>819</v>
      </c>
      <c r="B823" s="65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0</v>
      </c>
      <c r="G823" s="6">
        <v>0</v>
      </c>
      <c r="H823" s="6">
        <v>0</v>
      </c>
      <c r="I823" s="6">
        <v>0</v>
      </c>
      <c r="J823" s="12">
        <f t="shared" si="36"/>
        <v>0</v>
      </c>
      <c r="K823" s="10">
        <v>19797</v>
      </c>
      <c r="L823" s="57" t="s">
        <v>1109</v>
      </c>
      <c r="M823" s="7">
        <f t="shared" si="37"/>
        <v>0</v>
      </c>
      <c r="N823" s="6" t="str">
        <f t="shared" si="38"/>
        <v>Silencioso</v>
      </c>
      <c r="R823" s="16"/>
      <c r="S823" s="56"/>
      <c r="V823" s="16"/>
    </row>
    <row r="824" spans="1:22" ht="15.75" x14ac:dyDescent="0.25">
      <c r="A824" s="8">
        <v>820</v>
      </c>
      <c r="B824" s="65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12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R824" s="16"/>
      <c r="S824" s="56"/>
      <c r="V824" s="16"/>
    </row>
    <row r="825" spans="1:22" ht="15.75" x14ac:dyDescent="0.25">
      <c r="A825" s="8">
        <v>821</v>
      </c>
      <c r="B825" s="65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0</v>
      </c>
      <c r="G825" s="6">
        <v>0</v>
      </c>
      <c r="H825" s="6">
        <v>0</v>
      </c>
      <c r="I825" s="6">
        <v>0</v>
      </c>
      <c r="J825" s="12">
        <f t="shared" si="36"/>
        <v>0</v>
      </c>
      <c r="K825" s="10">
        <v>114265</v>
      </c>
      <c r="L825" s="57" t="s">
        <v>1112</v>
      </c>
      <c r="M825" s="7">
        <f t="shared" si="37"/>
        <v>0</v>
      </c>
      <c r="N825" s="6" t="str">
        <f t="shared" si="38"/>
        <v>Silencioso</v>
      </c>
      <c r="R825" s="16"/>
      <c r="S825" s="56"/>
      <c r="V825" s="16"/>
    </row>
    <row r="826" spans="1:22" ht="15.75" x14ac:dyDescent="0.25">
      <c r="A826" s="8">
        <v>822</v>
      </c>
      <c r="B826" s="65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12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R826" s="16"/>
      <c r="S826" s="56"/>
      <c r="V826" s="16"/>
    </row>
    <row r="827" spans="1:22" ht="15.75" x14ac:dyDescent="0.25">
      <c r="A827" s="8">
        <v>823</v>
      </c>
      <c r="B827" s="65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12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V827" s="16"/>
    </row>
    <row r="828" spans="1:22" ht="15.75" x14ac:dyDescent="0.25">
      <c r="A828" s="8">
        <v>824</v>
      </c>
      <c r="B828" s="65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0</v>
      </c>
      <c r="G828" s="6">
        <v>0</v>
      </c>
      <c r="H828" s="6">
        <v>1</v>
      </c>
      <c r="I828" s="6">
        <v>0</v>
      </c>
      <c r="J828" s="12">
        <f t="shared" si="36"/>
        <v>1</v>
      </c>
      <c r="K828" s="10">
        <v>330361</v>
      </c>
      <c r="L828" s="57" t="s">
        <v>1112</v>
      </c>
      <c r="M828" s="7">
        <f t="shared" si="37"/>
        <v>0.3026991684853842</v>
      </c>
      <c r="N828" s="6" t="str">
        <f t="shared" si="38"/>
        <v>Baixa</v>
      </c>
      <c r="R828" s="16"/>
      <c r="S828" s="56"/>
      <c r="V828" s="16"/>
    </row>
    <row r="829" spans="1:22" ht="15.75" x14ac:dyDescent="0.25">
      <c r="A829" s="8">
        <v>825</v>
      </c>
      <c r="B829" s="65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0</v>
      </c>
      <c r="G829" s="6">
        <v>0</v>
      </c>
      <c r="H829" s="6">
        <v>0</v>
      </c>
      <c r="I829" s="6">
        <v>0</v>
      </c>
      <c r="J829" s="12">
        <f t="shared" si="36"/>
        <v>0</v>
      </c>
      <c r="K829" s="10">
        <v>683247</v>
      </c>
      <c r="L829" s="57" t="s">
        <v>1113</v>
      </c>
      <c r="M829" s="7">
        <f t="shared" si="37"/>
        <v>0</v>
      </c>
      <c r="N829" s="6" t="str">
        <f t="shared" si="38"/>
        <v>Silencioso</v>
      </c>
      <c r="R829" s="16"/>
      <c r="S829" s="56"/>
      <c r="V829" s="16"/>
    </row>
    <row r="830" spans="1:22" ht="15.75" x14ac:dyDescent="0.25">
      <c r="A830" s="8">
        <v>826</v>
      </c>
      <c r="B830" s="65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12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V830" s="16"/>
    </row>
    <row r="831" spans="1:22" ht="15.75" x14ac:dyDescent="0.25">
      <c r="A831" s="8">
        <v>827</v>
      </c>
      <c r="B831" s="65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0</v>
      </c>
      <c r="G831" s="6">
        <v>0</v>
      </c>
      <c r="H831" s="6">
        <v>0</v>
      </c>
      <c r="I831" s="6">
        <v>0</v>
      </c>
      <c r="J831" s="12">
        <f t="shared" si="36"/>
        <v>0</v>
      </c>
      <c r="K831" s="10">
        <v>83808</v>
      </c>
      <c r="L831" s="57" t="s">
        <v>1111</v>
      </c>
      <c r="M831" s="7">
        <f t="shared" si="37"/>
        <v>0</v>
      </c>
      <c r="N831" s="6" t="str">
        <f t="shared" si="38"/>
        <v>Silencioso</v>
      </c>
      <c r="O831" s="9"/>
      <c r="P831" s="9"/>
      <c r="Q831" s="9"/>
      <c r="R831" s="16"/>
      <c r="S831" s="56"/>
      <c r="V831" s="16"/>
    </row>
    <row r="832" spans="1:22" ht="15.75" x14ac:dyDescent="0.25">
      <c r="A832" s="8">
        <v>828</v>
      </c>
      <c r="B832" s="65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0</v>
      </c>
      <c r="G832" s="6">
        <v>0</v>
      </c>
      <c r="H832" s="6">
        <v>0</v>
      </c>
      <c r="I832" s="6">
        <v>0</v>
      </c>
      <c r="J832" s="12">
        <f t="shared" si="36"/>
        <v>0</v>
      </c>
      <c r="K832" s="10">
        <v>4325</v>
      </c>
      <c r="L832" s="57" t="s">
        <v>1109</v>
      </c>
      <c r="M832" s="7">
        <f t="shared" si="37"/>
        <v>0</v>
      </c>
      <c r="N832" s="6" t="str">
        <f t="shared" si="38"/>
        <v>Silencioso</v>
      </c>
      <c r="R832" s="16"/>
      <c r="S832" s="56"/>
      <c r="V832" s="16"/>
    </row>
    <row r="833" spans="1:22" ht="15.75" x14ac:dyDescent="0.25">
      <c r="A833" s="8">
        <v>829</v>
      </c>
      <c r="B833" s="65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0</v>
      </c>
      <c r="J833" s="12">
        <f t="shared" si="36"/>
        <v>0</v>
      </c>
      <c r="K833" s="10">
        <v>3267</v>
      </c>
      <c r="L833" s="57" t="s">
        <v>1109</v>
      </c>
      <c r="M833" s="7">
        <f t="shared" si="37"/>
        <v>0</v>
      </c>
      <c r="N833" s="6" t="str">
        <f t="shared" si="38"/>
        <v>Silencioso</v>
      </c>
      <c r="R833" s="16"/>
      <c r="S833" s="56"/>
      <c r="V833" s="16"/>
    </row>
    <row r="834" spans="1:22" ht="15.75" x14ac:dyDescent="0.25">
      <c r="A834" s="8">
        <v>830</v>
      </c>
      <c r="B834" s="65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12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R834" s="16"/>
      <c r="S834" s="56"/>
      <c r="V834" s="16"/>
    </row>
    <row r="835" spans="1:22" ht="15.75" x14ac:dyDescent="0.25">
      <c r="A835" s="8">
        <v>831</v>
      </c>
      <c r="B835" s="65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0</v>
      </c>
      <c r="H835" s="6">
        <v>0</v>
      </c>
      <c r="I835" s="6">
        <v>0</v>
      </c>
      <c r="J835" s="12">
        <f t="shared" si="36"/>
        <v>0</v>
      </c>
      <c r="K835" s="10">
        <v>16547</v>
      </c>
      <c r="L835" s="57" t="s">
        <v>1109</v>
      </c>
      <c r="M835" s="7">
        <f t="shared" si="37"/>
        <v>0</v>
      </c>
      <c r="N835" s="6" t="str">
        <f t="shared" si="38"/>
        <v>Silencioso</v>
      </c>
      <c r="R835" s="16"/>
      <c r="S835" s="56"/>
      <c r="V835" s="16"/>
    </row>
    <row r="836" spans="1:22" ht="15.75" x14ac:dyDescent="0.25">
      <c r="A836" s="8">
        <v>832</v>
      </c>
      <c r="B836" s="65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0</v>
      </c>
      <c r="G836" s="6">
        <v>0</v>
      </c>
      <c r="H836" s="6">
        <v>0</v>
      </c>
      <c r="I836" s="6">
        <v>0</v>
      </c>
      <c r="J836" s="12">
        <f t="shared" si="36"/>
        <v>0</v>
      </c>
      <c r="K836" s="10">
        <v>6491</v>
      </c>
      <c r="L836" s="57" t="s">
        <v>1109</v>
      </c>
      <c r="M836" s="7">
        <f t="shared" si="37"/>
        <v>0</v>
      </c>
      <c r="N836" s="6" t="str">
        <f t="shared" si="38"/>
        <v>Silencioso</v>
      </c>
      <c r="R836" s="16"/>
      <c r="S836" s="56"/>
      <c r="V836" s="16"/>
    </row>
    <row r="837" spans="1:22" ht="15.75" x14ac:dyDescent="0.25">
      <c r="A837" s="8">
        <v>833</v>
      </c>
      <c r="B837" s="65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12">
        <f t="shared" ref="J837:J857" si="39">F837+G837+H837+I837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6"/>
      <c r="S837" s="56"/>
      <c r="V837" s="16"/>
    </row>
    <row r="838" spans="1:22" ht="15.75" x14ac:dyDescent="0.25">
      <c r="A838" s="8">
        <v>834</v>
      </c>
      <c r="B838" s="65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12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si="41"/>
        <v>Silencioso</v>
      </c>
      <c r="R838" s="16"/>
      <c r="S838" s="56"/>
      <c r="V838" s="16"/>
    </row>
    <row r="839" spans="1:22" ht="15.75" x14ac:dyDescent="0.25">
      <c r="A839" s="8">
        <v>835</v>
      </c>
      <c r="B839" s="65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0</v>
      </c>
      <c r="G839" s="6">
        <v>0</v>
      </c>
      <c r="H839" s="6">
        <v>0</v>
      </c>
      <c r="I839" s="6">
        <v>0</v>
      </c>
      <c r="J839" s="12">
        <f t="shared" si="39"/>
        <v>0</v>
      </c>
      <c r="K839" s="10">
        <v>134477</v>
      </c>
      <c r="L839" s="57" t="s">
        <v>1112</v>
      </c>
      <c r="M839" s="7">
        <f t="shared" si="40"/>
        <v>0</v>
      </c>
      <c r="N839" s="6" t="str">
        <f t="shared" si="41"/>
        <v>Silencioso</v>
      </c>
      <c r="R839" s="16"/>
      <c r="S839" s="56"/>
      <c r="V839" s="16"/>
    </row>
    <row r="840" spans="1:22" ht="15.75" x14ac:dyDescent="0.25">
      <c r="A840" s="8">
        <v>836</v>
      </c>
      <c r="B840" s="65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0</v>
      </c>
      <c r="G840" s="6">
        <v>0</v>
      </c>
      <c r="H840" s="6">
        <v>0</v>
      </c>
      <c r="I840" s="6">
        <v>0</v>
      </c>
      <c r="J840" s="12">
        <f t="shared" si="39"/>
        <v>0</v>
      </c>
      <c r="K840" s="10">
        <v>7071</v>
      </c>
      <c r="L840" s="57" t="s">
        <v>1109</v>
      </c>
      <c r="M840" s="7">
        <f t="shared" si="40"/>
        <v>0</v>
      </c>
      <c r="N840" s="6" t="str">
        <f t="shared" si="41"/>
        <v>Silencioso</v>
      </c>
      <c r="R840" s="16"/>
      <c r="S840" s="56"/>
      <c r="V840" s="16"/>
    </row>
    <row r="841" spans="1:22" ht="15.75" x14ac:dyDescent="0.25">
      <c r="A841" s="8">
        <v>837</v>
      </c>
      <c r="B841" s="65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0</v>
      </c>
      <c r="G841" s="6">
        <v>0</v>
      </c>
      <c r="H841" s="6">
        <v>0</v>
      </c>
      <c r="I841" s="6">
        <v>0</v>
      </c>
      <c r="J841" s="12">
        <f t="shared" si="39"/>
        <v>0</v>
      </c>
      <c r="K841" s="10">
        <v>39173</v>
      </c>
      <c r="L841" s="57" t="s">
        <v>1110</v>
      </c>
      <c r="M841" s="7">
        <f t="shared" si="40"/>
        <v>0</v>
      </c>
      <c r="N841" s="6" t="str">
        <f t="shared" si="41"/>
        <v>Silencioso</v>
      </c>
      <c r="R841" s="16"/>
      <c r="S841" s="56"/>
      <c r="V841" s="16"/>
    </row>
    <row r="842" spans="1:22" ht="15.75" x14ac:dyDescent="0.25">
      <c r="A842" s="8">
        <v>838</v>
      </c>
      <c r="B842" s="65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12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V842" s="16"/>
    </row>
    <row r="843" spans="1:22" ht="15.75" x14ac:dyDescent="0.25">
      <c r="A843" s="8">
        <v>839</v>
      </c>
      <c r="B843" s="65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0</v>
      </c>
      <c r="I843" s="6">
        <v>0</v>
      </c>
      <c r="J843" s="12">
        <f t="shared" si="39"/>
        <v>0</v>
      </c>
      <c r="K843" s="10">
        <v>20537</v>
      </c>
      <c r="L843" s="57" t="s">
        <v>1109</v>
      </c>
      <c r="M843" s="7">
        <f t="shared" si="40"/>
        <v>0</v>
      </c>
      <c r="N843" s="6" t="str">
        <f t="shared" si="41"/>
        <v>Silencioso</v>
      </c>
      <c r="R843" s="16"/>
      <c r="S843" s="56"/>
      <c r="V843" s="16"/>
    </row>
    <row r="844" spans="1:22" ht="15.75" x14ac:dyDescent="0.25">
      <c r="A844" s="8">
        <v>840</v>
      </c>
      <c r="B844" s="65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12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R844" s="16"/>
      <c r="S844" s="56"/>
      <c r="V844" s="16"/>
    </row>
    <row r="845" spans="1:22" ht="15.75" x14ac:dyDescent="0.25">
      <c r="A845" s="8">
        <v>841</v>
      </c>
      <c r="B845" s="65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12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V845" s="16"/>
    </row>
    <row r="846" spans="1:22" ht="15.75" x14ac:dyDescent="0.25">
      <c r="A846" s="8">
        <v>842</v>
      </c>
      <c r="B846" s="65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12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V846" s="16"/>
    </row>
    <row r="847" spans="1:22" ht="15.75" x14ac:dyDescent="0.25">
      <c r="A847" s="8">
        <v>843</v>
      </c>
      <c r="B847" s="65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12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R847" s="16"/>
      <c r="S847" s="56"/>
      <c r="V847" s="16"/>
    </row>
    <row r="848" spans="1:22" ht="15.75" x14ac:dyDescent="0.25">
      <c r="A848" s="8">
        <v>844</v>
      </c>
      <c r="B848" s="65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0</v>
      </c>
      <c r="G848" s="6">
        <v>0</v>
      </c>
      <c r="H848" s="6">
        <v>0</v>
      </c>
      <c r="I848" s="6">
        <v>0</v>
      </c>
      <c r="J848" s="12">
        <f t="shared" si="39"/>
        <v>0</v>
      </c>
      <c r="K848" s="10">
        <v>125376</v>
      </c>
      <c r="L848" s="57" t="s">
        <v>1112</v>
      </c>
      <c r="M848" s="7">
        <f t="shared" si="40"/>
        <v>0</v>
      </c>
      <c r="N848" s="6" t="str">
        <f t="shared" si="41"/>
        <v>Silencioso</v>
      </c>
      <c r="O848" s="9"/>
      <c r="P848" s="9"/>
      <c r="Q848" s="9"/>
      <c r="R848" s="16"/>
      <c r="S848" s="56"/>
      <c r="V848" s="16"/>
    </row>
    <row r="849" spans="1:22" ht="15.75" x14ac:dyDescent="0.25">
      <c r="A849" s="8">
        <v>845</v>
      </c>
      <c r="B849" s="65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12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R849" s="16"/>
      <c r="S849" s="56"/>
      <c r="V849" s="16"/>
    </row>
    <row r="850" spans="1:22" ht="15.75" x14ac:dyDescent="0.25">
      <c r="A850" s="8">
        <v>846</v>
      </c>
      <c r="B850" s="65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12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R850" s="16"/>
      <c r="S850" s="56"/>
      <c r="V850" s="16"/>
    </row>
    <row r="851" spans="1:22" ht="15.75" x14ac:dyDescent="0.25">
      <c r="A851" s="8">
        <v>847</v>
      </c>
      <c r="B851" s="65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0</v>
      </c>
      <c r="G851" s="6">
        <v>0</v>
      </c>
      <c r="H851" s="6">
        <v>0</v>
      </c>
      <c r="I851" s="6">
        <v>2</v>
      </c>
      <c r="J851" s="12">
        <f t="shared" si="39"/>
        <v>2</v>
      </c>
      <c r="K851" s="10">
        <v>13764</v>
      </c>
      <c r="L851" s="57" t="s">
        <v>1109</v>
      </c>
      <c r="M851" s="7">
        <f t="shared" si="40"/>
        <v>14.530659691950015</v>
      </c>
      <c r="N851" s="6" t="str">
        <f t="shared" si="41"/>
        <v>Baixa</v>
      </c>
      <c r="P851" s="65" t="s">
        <v>0</v>
      </c>
      <c r="R851" s="16"/>
      <c r="S851" s="56"/>
      <c r="V851" s="16"/>
    </row>
    <row r="852" spans="1:22" ht="15.75" x14ac:dyDescent="0.25">
      <c r="A852" s="8">
        <v>848</v>
      </c>
      <c r="B852" s="65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12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P852" s="65" t="s">
        <v>0</v>
      </c>
      <c r="R852" s="16"/>
      <c r="S852" s="56"/>
      <c r="V852" s="16"/>
    </row>
    <row r="853" spans="1:22" ht="15.75" x14ac:dyDescent="0.25">
      <c r="A853" s="8">
        <v>849</v>
      </c>
      <c r="B853" s="65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12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Q853" s="65" t="s">
        <v>0</v>
      </c>
      <c r="R853" s="16"/>
      <c r="S853" s="56"/>
      <c r="V853" s="16"/>
    </row>
    <row r="854" spans="1:22" ht="15.75" x14ac:dyDescent="0.25">
      <c r="A854" s="8">
        <v>850</v>
      </c>
      <c r="B854" s="65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12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R854" s="16"/>
      <c r="S854" s="56"/>
      <c r="V854" s="16"/>
    </row>
    <row r="855" spans="1:22" ht="15.75" x14ac:dyDescent="0.25">
      <c r="A855" s="8">
        <v>851</v>
      </c>
      <c r="B855" s="65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0</v>
      </c>
      <c r="G855" s="6">
        <v>0</v>
      </c>
      <c r="H855" s="6">
        <v>0</v>
      </c>
      <c r="I855" s="6">
        <v>0</v>
      </c>
      <c r="J855" s="12">
        <f t="shared" si="39"/>
        <v>0</v>
      </c>
      <c r="K855" s="10">
        <v>42149</v>
      </c>
      <c r="L855" s="57" t="s">
        <v>1110</v>
      </c>
      <c r="M855" s="7">
        <f t="shared" si="40"/>
        <v>0</v>
      </c>
      <c r="N855" s="6" t="str">
        <f t="shared" si="41"/>
        <v>Silencioso</v>
      </c>
      <c r="O855" s="9"/>
      <c r="P855" s="9" t="s">
        <v>0</v>
      </c>
      <c r="Q855" s="9"/>
      <c r="R855" s="16"/>
      <c r="S855" s="56"/>
      <c r="V855" s="16"/>
    </row>
    <row r="856" spans="1:22" ht="15.75" x14ac:dyDescent="0.25">
      <c r="A856" s="8">
        <v>852</v>
      </c>
      <c r="B856" s="65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12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Q856" s="65" t="s">
        <v>0</v>
      </c>
      <c r="R856" s="16"/>
      <c r="S856" s="56"/>
      <c r="V856" s="16"/>
    </row>
    <row r="857" spans="1:22" ht="15.75" x14ac:dyDescent="0.25">
      <c r="A857" s="8">
        <v>853</v>
      </c>
      <c r="B857" s="65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12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P857" s="65" t="s">
        <v>0</v>
      </c>
      <c r="Q857" s="65" t="s">
        <v>0</v>
      </c>
      <c r="R857" s="16"/>
      <c r="S857" s="56"/>
      <c r="V857" s="16"/>
    </row>
    <row r="858" spans="1:22" x14ac:dyDescent="0.25">
      <c r="A858" s="73"/>
      <c r="C858" s="73"/>
      <c r="E858" s="4"/>
      <c r="F858" s="11">
        <f>SUM(F5:F857)</f>
        <v>19</v>
      </c>
      <c r="G858" s="11">
        <f>SUM(G5:G857)</f>
        <v>24</v>
      </c>
      <c r="H858" s="11">
        <f>SUM(H5:H857)</f>
        <v>15</v>
      </c>
      <c r="I858" s="11">
        <f>SUM(I5:I857)</f>
        <v>18</v>
      </c>
      <c r="J858" s="11">
        <f>SUM(J5:J857)</f>
        <v>76</v>
      </c>
      <c r="K858" s="11">
        <v>20869101</v>
      </c>
      <c r="L858" s="11"/>
      <c r="N858" s="73"/>
    </row>
    <row r="862" spans="1:22" x14ac:dyDescent="0.25">
      <c r="I862" s="6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C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6" bestFit="1" customWidth="1"/>
    <col min="2" max="2" width="32" style="35" bestFit="1" customWidth="1"/>
    <col min="3" max="3" width="18.85546875" style="13" bestFit="1" customWidth="1"/>
    <col min="4" max="4" width="17.85546875" style="13" bestFit="1" customWidth="1"/>
    <col min="5" max="5" width="16.7109375" style="13" bestFit="1" customWidth="1"/>
    <col min="6" max="16384" width="9.140625" style="13"/>
  </cols>
  <sheetData>
    <row r="1" spans="1:5" ht="15.75" thickBot="1" x14ac:dyDescent="0.3">
      <c r="A1" s="18" t="s">
        <v>871</v>
      </c>
      <c r="B1" s="19" t="s">
        <v>872</v>
      </c>
      <c r="C1" s="20" t="s">
        <v>873</v>
      </c>
      <c r="D1" s="21" t="s">
        <v>874</v>
      </c>
      <c r="E1" s="22" t="s">
        <v>875</v>
      </c>
    </row>
    <row r="2" spans="1:5" ht="15.75" x14ac:dyDescent="0.25">
      <c r="A2" s="23">
        <v>310010</v>
      </c>
      <c r="B2" s="24" t="s">
        <v>876</v>
      </c>
      <c r="C2" s="25" t="str">
        <f>IFERROR(VLOOKUP(A2,'[1]Outubro 2016'!$A$4:$C$857,3,FALSE),"Sem Informação")</f>
        <v>Sem Informação</v>
      </c>
      <c r="D2" s="25" t="str">
        <f>IFERROR(VLOOKUP(A2,'[1]Janeiro 2017'!$A$4:$C$857,3,FALSE),"Sem Informação")</f>
        <v>Sem Informação</v>
      </c>
      <c r="E2" s="26" t="str">
        <f>IFERROR(VLOOKUP(A2,'[1]Março 2017'!$A$4:$C$857,3,FALSE),"Sem Informação")</f>
        <v>Sem Informação</v>
      </c>
    </row>
    <row r="3" spans="1:5" ht="15.75" x14ac:dyDescent="0.25">
      <c r="A3" s="27">
        <v>310020</v>
      </c>
      <c r="B3" s="28" t="s">
        <v>12</v>
      </c>
      <c r="C3" s="25" t="str">
        <f>IFERROR(VLOOKUP(A3,'[1]Outubro 2016'!$A$4:$C$857,3,FALSE),"Sem Informação")</f>
        <v>Sem Informação</v>
      </c>
      <c r="D3" s="25" t="str">
        <f>IFERROR(VLOOKUP(A3,'[1]Janeiro 2017'!$A$4:$C$857,3,FALSE),"Sem Informação")</f>
        <v>Sem Informação</v>
      </c>
      <c r="E3" s="26" t="str">
        <f>IFERROR(VLOOKUP(A3,'[1]Março 2017'!$A$4:$C$857,3,FALSE),"Sem Informação")</f>
        <v>Sem Informação</v>
      </c>
    </row>
    <row r="4" spans="1:5" ht="15.75" x14ac:dyDescent="0.25">
      <c r="A4" s="27">
        <v>310030</v>
      </c>
      <c r="B4" s="28" t="s">
        <v>15</v>
      </c>
      <c r="C4" s="25" t="str">
        <f>IFERROR(VLOOKUP(A4,'[1]Outubro 2016'!$A$4:$C$857,3,FALSE),"Sem Informação")</f>
        <v>Sem Informação</v>
      </c>
      <c r="D4" s="25" t="str">
        <f>IFERROR(VLOOKUP(A4,'[1]Janeiro 2017'!$A$4:$C$857,3,FALSE),"Sem Informação")</f>
        <v>Sem Informação</v>
      </c>
      <c r="E4" s="26" t="str">
        <f>IFERROR(VLOOKUP(A4,'[1]Março 2017'!$A$4:$C$857,3,FALSE),"Sem Informação")</f>
        <v>Sem Informação</v>
      </c>
    </row>
    <row r="5" spans="1:5" ht="15.75" x14ac:dyDescent="0.25">
      <c r="A5" s="27">
        <v>310040</v>
      </c>
      <c r="B5" s="28" t="s">
        <v>18</v>
      </c>
      <c r="C5" s="25" t="str">
        <f>IFERROR(VLOOKUP(A5,'[1]Outubro 2016'!$A$4:$C$857,3,FALSE),"Sem Informação")</f>
        <v>Sem Informação</v>
      </c>
      <c r="D5" s="25" t="str">
        <f>IFERROR(VLOOKUP(A5,'[1]Janeiro 2017'!$A$4:$C$857,3,FALSE),"Sem Informação")</f>
        <v>Sem Informação</v>
      </c>
      <c r="E5" s="26" t="str">
        <f>IFERROR(VLOOKUP(A5,'[1]Março 2017'!$A$4:$C$857,3,FALSE),"Sem Informação")</f>
        <v>Sem Informação</v>
      </c>
    </row>
    <row r="6" spans="1:5" ht="15.75" x14ac:dyDescent="0.25">
      <c r="A6" s="27">
        <v>310050</v>
      </c>
      <c r="B6" s="28" t="s">
        <v>21</v>
      </c>
      <c r="C6" s="25" t="str">
        <f>IFERROR(VLOOKUP(A6,'[1]Outubro 2016'!$A$4:$C$857,3,FALSE),"Sem Informação")</f>
        <v>Sem Informação</v>
      </c>
      <c r="D6" s="25" t="str">
        <f>IFERROR(VLOOKUP(A6,'[1]Janeiro 2017'!$A$4:$C$857,3,FALSE),"Sem Informação")</f>
        <v>Sem Informação</v>
      </c>
      <c r="E6" s="26" t="str">
        <f>IFERROR(VLOOKUP(A6,'[1]Março 2017'!$A$4:$C$857,3,FALSE),"Sem Informação")</f>
        <v>Sem Informação</v>
      </c>
    </row>
    <row r="7" spans="1:5" ht="15.75" x14ac:dyDescent="0.25">
      <c r="A7" s="27">
        <v>310060</v>
      </c>
      <c r="B7" s="28" t="s">
        <v>23</v>
      </c>
      <c r="C7" s="25" t="str">
        <f>IFERROR(VLOOKUP(A7,'[1]Outubro 2016'!$A$4:$C$857,3,FALSE),"Sem Informação")</f>
        <v>Sem Informação</v>
      </c>
      <c r="D7" s="25" t="str">
        <f>IFERROR(VLOOKUP(A7,'[1]Janeiro 2017'!$A$4:$C$857,3,FALSE),"Sem Informação")</f>
        <v>Sem Informação</v>
      </c>
      <c r="E7" s="26" t="str">
        <f>IFERROR(VLOOKUP(A7,'[1]Março 2017'!$A$4:$C$857,3,FALSE),"Sem Informação")</f>
        <v>Sem Informação</v>
      </c>
    </row>
    <row r="8" spans="1:5" ht="15.75" x14ac:dyDescent="0.25">
      <c r="A8" s="27">
        <v>310070</v>
      </c>
      <c r="B8" s="28" t="s">
        <v>25</v>
      </c>
      <c r="C8" s="25" t="str">
        <f>IFERROR(VLOOKUP(A8,'[1]Outubro 2016'!$A$4:$C$857,3,FALSE),"Sem Informação")</f>
        <v>Sem Informação</v>
      </c>
      <c r="D8" s="25" t="str">
        <f>IFERROR(VLOOKUP(A8,'[1]Janeiro 2017'!$A$4:$C$857,3,FALSE),"Sem Informação")</f>
        <v>Sem Informação</v>
      </c>
      <c r="E8" s="26" t="str">
        <f>IFERROR(VLOOKUP(A8,'[1]Março 2017'!$A$4:$C$857,3,FALSE),"Sem Informação")</f>
        <v>Sem Informação</v>
      </c>
    </row>
    <row r="9" spans="1:5" ht="15.75" x14ac:dyDescent="0.25">
      <c r="A9" s="27">
        <v>310080</v>
      </c>
      <c r="B9" s="28" t="s">
        <v>27</v>
      </c>
      <c r="C9" s="25" t="str">
        <f>IFERROR(VLOOKUP(A9,'[1]Outubro 2016'!$A$4:$C$857,3,FALSE),"Sem Informação")</f>
        <v>Sem Informação</v>
      </c>
      <c r="D9" s="25" t="str">
        <f>IFERROR(VLOOKUP(A9,'[1]Janeiro 2017'!$A$4:$C$857,3,FALSE),"Sem Informação")</f>
        <v>Sem Informação</v>
      </c>
      <c r="E9" s="26" t="str">
        <f>IFERROR(VLOOKUP(A9,'[1]Março 2017'!$A$4:$C$857,3,FALSE),"Sem Informação")</f>
        <v>Sem Informação</v>
      </c>
    </row>
    <row r="10" spans="1:5" ht="15.75" x14ac:dyDescent="0.25">
      <c r="A10" s="27">
        <v>310090</v>
      </c>
      <c r="B10" s="28" t="s">
        <v>29</v>
      </c>
      <c r="C10" s="25" t="str">
        <f>IFERROR(VLOOKUP(A10,'[1]Outubro 2016'!$A$4:$C$857,3,FALSE),"Sem Informação")</f>
        <v>Sem Informação</v>
      </c>
      <c r="D10" s="25" t="str">
        <f>IFERROR(VLOOKUP(A10,'[1]Janeiro 2017'!$A$4:$C$857,3,FALSE),"Sem Informação")</f>
        <v>Sem Informação</v>
      </c>
      <c r="E10" s="26" t="str">
        <f>IFERROR(VLOOKUP(A10,'[1]Março 2017'!$A$4:$C$857,3,FALSE),"Sem Informação")</f>
        <v>Sem Informação</v>
      </c>
    </row>
    <row r="11" spans="1:5" ht="15.75" x14ac:dyDescent="0.25">
      <c r="A11" s="27">
        <v>310100</v>
      </c>
      <c r="B11" s="28" t="s">
        <v>31</v>
      </c>
      <c r="C11" s="25" t="str">
        <f>IFERROR(VLOOKUP(A11,'[1]Outubro 2016'!$A$4:$C$857,3,FALSE),"Sem Informação")</f>
        <v>Sem Informação</v>
      </c>
      <c r="D11" s="25" t="str">
        <f>IFERROR(VLOOKUP(A11,'[1]Janeiro 2017'!$A$4:$C$857,3,FALSE),"Sem Informação")</f>
        <v>Sem Informação</v>
      </c>
      <c r="E11" s="26" t="str">
        <f>IFERROR(VLOOKUP(A11,'[1]Março 2017'!$A$4:$C$857,3,FALSE),"Sem Informação")</f>
        <v>Sem Informação</v>
      </c>
    </row>
    <row r="12" spans="1:5" ht="15.75" x14ac:dyDescent="0.25">
      <c r="A12" s="27">
        <v>310110</v>
      </c>
      <c r="B12" s="28" t="s">
        <v>32</v>
      </c>
      <c r="C12" s="25">
        <f>IFERROR(VLOOKUP(A12,'[1]Outubro 2016'!$A$4:$C$857,3,FALSE),"Sem Informação")</f>
        <v>4.3</v>
      </c>
      <c r="D12" s="25">
        <f>IFERROR(VLOOKUP(A12,'[1]Janeiro 2017'!$A$4:$C$857,3,FALSE),"Sem Informação")</f>
        <v>5.6</v>
      </c>
      <c r="E12" s="26">
        <f>IFERROR(VLOOKUP(A12,'[1]Março 2017'!$A$4:$C$857,3,FALSE),"Sem Informação")</f>
        <v>3</v>
      </c>
    </row>
    <row r="13" spans="1:5" ht="15.75" x14ac:dyDescent="0.25">
      <c r="A13" s="27">
        <v>310120</v>
      </c>
      <c r="B13" s="28" t="s">
        <v>34</v>
      </c>
      <c r="C13" s="25" t="str">
        <f>IFERROR(VLOOKUP(A13,'[1]Outubro 2016'!$A$4:$C$857,3,FALSE),"Sem Informação")</f>
        <v>Sem Informação</v>
      </c>
      <c r="D13" s="25" t="str">
        <f>IFERROR(VLOOKUP(A13,'[1]Janeiro 2017'!$A$4:$C$857,3,FALSE),"Sem Informação")</f>
        <v>Sem Informação</v>
      </c>
      <c r="E13" s="26" t="str">
        <f>IFERROR(VLOOKUP(A13,'[1]Março 2017'!$A$4:$C$857,3,FALSE),"Sem Informação")</f>
        <v>Sem Informação</v>
      </c>
    </row>
    <row r="14" spans="1:5" ht="15.75" x14ac:dyDescent="0.25">
      <c r="A14" s="27">
        <v>310130</v>
      </c>
      <c r="B14" s="28" t="s">
        <v>35</v>
      </c>
      <c r="C14" s="25" t="str">
        <f>IFERROR(VLOOKUP(A14,'[1]Outubro 2016'!$A$4:$C$857,3,FALSE),"Sem Informação")</f>
        <v>Sem Informação</v>
      </c>
      <c r="D14" s="25" t="str">
        <f>IFERROR(VLOOKUP(A14,'[1]Janeiro 2017'!$A$4:$C$857,3,FALSE),"Sem Informação")</f>
        <v>Sem Informação</v>
      </c>
      <c r="E14" s="26" t="str">
        <f>IFERROR(VLOOKUP(A14,'[1]Março 2017'!$A$4:$C$857,3,FALSE),"Sem Informação")</f>
        <v>Sem Informação</v>
      </c>
    </row>
    <row r="15" spans="1:5" ht="15.75" x14ac:dyDescent="0.25">
      <c r="A15" s="27">
        <v>310140</v>
      </c>
      <c r="B15" s="28" t="s">
        <v>37</v>
      </c>
      <c r="C15" s="25" t="str">
        <f>IFERROR(VLOOKUP(A15,'[1]Outubro 2016'!$A$4:$C$857,3,FALSE),"Sem Informação")</f>
        <v>Sem Informação</v>
      </c>
      <c r="D15" s="25" t="str">
        <f>IFERROR(VLOOKUP(A15,'[1]Janeiro 2017'!$A$4:$C$857,3,FALSE),"Sem Informação")</f>
        <v>Sem Informação</v>
      </c>
      <c r="E15" s="26" t="str">
        <f>IFERROR(VLOOKUP(A15,'[1]Março 2017'!$A$4:$C$857,3,FALSE),"Sem Informação")</f>
        <v>Sem Informação</v>
      </c>
    </row>
    <row r="16" spans="1:5" ht="15.75" x14ac:dyDescent="0.25">
      <c r="A16" s="27">
        <v>310150</v>
      </c>
      <c r="B16" s="28" t="s">
        <v>39</v>
      </c>
      <c r="C16" s="25">
        <f>IFERROR(VLOOKUP(A16,'[1]Outubro 2016'!$A$4:$C$857,3,FALSE),"Sem Informação")</f>
        <v>1.6</v>
      </c>
      <c r="D16" s="25">
        <f>IFERROR(VLOOKUP(A16,'[1]Janeiro 2017'!$A$4:$C$857,3,FALSE),"Sem Informação")</f>
        <v>2.6</v>
      </c>
      <c r="E16" s="26">
        <f>IFERROR(VLOOKUP(A16,'[1]Março 2017'!$A$4:$C$857,3,FALSE),"Sem Informação")</f>
        <v>1.9</v>
      </c>
    </row>
    <row r="17" spans="1:5" ht="15.75" x14ac:dyDescent="0.25">
      <c r="A17" s="27">
        <v>310160</v>
      </c>
      <c r="B17" s="28" t="s">
        <v>40</v>
      </c>
      <c r="C17" s="25">
        <f>IFERROR(VLOOKUP(A17,'[1]Outubro 2016'!$A$4:$C$857,3,FALSE),"Sem Informação")</f>
        <v>0.9</v>
      </c>
      <c r="D17" s="25">
        <f>IFERROR(VLOOKUP(A17,'[1]Janeiro 2017'!$A$4:$C$857,3,FALSE),"Sem Informação")</f>
        <v>2.5</v>
      </c>
      <c r="E17" s="26">
        <f>IFERROR(VLOOKUP(A17,'[1]Março 2017'!$A$4:$C$857,3,FALSE),"Sem Informação")</f>
        <v>1.6</v>
      </c>
    </row>
    <row r="18" spans="1:5" ht="15.75" x14ac:dyDescent="0.25">
      <c r="A18" s="27">
        <v>310163</v>
      </c>
      <c r="B18" s="28" t="s">
        <v>42</v>
      </c>
      <c r="C18" s="25" t="str">
        <f>IFERROR(VLOOKUP(A18,'[1]Outubro 2016'!$A$4:$C$857,3,FALSE),"Sem Informação")</f>
        <v>Sem Informação</v>
      </c>
      <c r="D18" s="25" t="str">
        <f>IFERROR(VLOOKUP(A18,'[1]Janeiro 2017'!$A$4:$C$857,3,FALSE),"Sem Informação")</f>
        <v>Sem Informação</v>
      </c>
      <c r="E18" s="26" t="str">
        <f>IFERROR(VLOOKUP(A18,'[1]Março 2017'!$A$4:$C$857,3,FALSE),"Sem Informação")</f>
        <v>Sem Informação</v>
      </c>
    </row>
    <row r="19" spans="1:5" ht="15.75" x14ac:dyDescent="0.25">
      <c r="A19" s="27">
        <v>310170</v>
      </c>
      <c r="B19" s="28" t="s">
        <v>43</v>
      </c>
      <c r="C19" s="25">
        <f>IFERROR(VLOOKUP(A19,'[1]Outubro 2016'!$A$4:$C$857,3,FALSE),"Sem Informação")</f>
        <v>1.3</v>
      </c>
      <c r="D19" s="25">
        <f>IFERROR(VLOOKUP(A19,'[1]Janeiro 2017'!$A$4:$C$857,3,FALSE),"Sem Informação")</f>
        <v>2.1</v>
      </c>
      <c r="E19" s="26">
        <f>IFERROR(VLOOKUP(A19,'[1]Março 2017'!$A$4:$C$857,3,FALSE),"Sem Informação")</f>
        <v>0.6</v>
      </c>
    </row>
    <row r="20" spans="1:5" ht="15.75" x14ac:dyDescent="0.25">
      <c r="A20" s="27">
        <v>310180</v>
      </c>
      <c r="B20" s="28" t="s">
        <v>44</v>
      </c>
      <c r="C20" s="25" t="str">
        <f>IFERROR(VLOOKUP(A20,'[1]Outubro 2016'!$A$4:$C$857,3,FALSE),"Sem Informação")</f>
        <v>Sem Informação</v>
      </c>
      <c r="D20" s="25" t="str">
        <f>IFERROR(VLOOKUP(A20,'[1]Janeiro 2017'!$A$4:$C$857,3,FALSE),"Sem Informação")</f>
        <v>Sem Informação</v>
      </c>
      <c r="E20" s="26" t="str">
        <f>IFERROR(VLOOKUP(A20,'[1]Março 2017'!$A$4:$C$857,3,FALSE),"Sem Informação")</f>
        <v>Sem Informação</v>
      </c>
    </row>
    <row r="21" spans="1:5" ht="15.75" x14ac:dyDescent="0.25">
      <c r="A21" s="27">
        <v>310190</v>
      </c>
      <c r="B21" s="28" t="s">
        <v>46</v>
      </c>
      <c r="C21" s="25" t="str">
        <f>IFERROR(VLOOKUP(A21,'[1]Outubro 2016'!$A$4:$C$857,3,FALSE),"Sem Informação")</f>
        <v>Sem Informação</v>
      </c>
      <c r="D21" s="25" t="str">
        <f>IFERROR(VLOOKUP(A21,'[1]Janeiro 2017'!$A$4:$C$857,3,FALSE),"Sem Informação")</f>
        <v>Sem Informação</v>
      </c>
      <c r="E21" s="26" t="str">
        <f>IFERROR(VLOOKUP(A21,'[1]Março 2017'!$A$4:$C$857,3,FALSE),"Sem Informação")</f>
        <v>Sem Informação</v>
      </c>
    </row>
    <row r="22" spans="1:5" ht="15.75" x14ac:dyDescent="0.25">
      <c r="A22" s="27">
        <v>310200</v>
      </c>
      <c r="B22" s="28" t="s">
        <v>47</v>
      </c>
      <c r="C22" s="25" t="str">
        <f>IFERROR(VLOOKUP(A22,'[1]Outubro 2016'!$A$4:$C$857,3,FALSE),"Sem Informação")</f>
        <v>Sem Informação</v>
      </c>
      <c r="D22" s="25" t="str">
        <f>IFERROR(VLOOKUP(A22,'[1]Janeiro 2017'!$A$4:$C$857,3,FALSE),"Sem Informação")</f>
        <v>Sem Informação</v>
      </c>
      <c r="E22" s="26" t="str">
        <f>IFERROR(VLOOKUP(A22,'[1]Março 2017'!$A$4:$C$857,3,FALSE),"Sem Informação")</f>
        <v>Sem Informação</v>
      </c>
    </row>
    <row r="23" spans="1:5" ht="15.75" x14ac:dyDescent="0.25">
      <c r="A23" s="27">
        <v>310205</v>
      </c>
      <c r="B23" s="28" t="s">
        <v>48</v>
      </c>
      <c r="C23" s="25" t="str">
        <f>IFERROR(VLOOKUP(A23,'[1]Outubro 2016'!$A$4:$C$857,3,FALSE),"Sem Informação")</f>
        <v>Sem Informação</v>
      </c>
      <c r="D23" s="25" t="str">
        <f>IFERROR(VLOOKUP(A23,'[1]Janeiro 2017'!$A$4:$C$857,3,FALSE),"Sem Informação")</f>
        <v>Sem Informação</v>
      </c>
      <c r="E23" s="26" t="str">
        <f>IFERROR(VLOOKUP(A23,'[1]Março 2017'!$A$4:$C$857,3,FALSE),"Sem Informação")</f>
        <v>Sem Informação</v>
      </c>
    </row>
    <row r="24" spans="1:5" ht="15.75" x14ac:dyDescent="0.25">
      <c r="A24" s="27">
        <v>310210</v>
      </c>
      <c r="B24" s="28" t="s">
        <v>50</v>
      </c>
      <c r="C24" s="25" t="str">
        <f>IFERROR(VLOOKUP(A24,'[1]Outubro 2016'!$A$4:$C$857,3,FALSE),"Sem Informação")</f>
        <v>Sem Informação</v>
      </c>
      <c r="D24" s="25" t="str">
        <f>IFERROR(VLOOKUP(A24,'[1]Janeiro 2017'!$A$4:$C$857,3,FALSE),"Sem Informação")</f>
        <v>Sem Informação</v>
      </c>
      <c r="E24" s="26" t="str">
        <f>IFERROR(VLOOKUP(A24,'[1]Março 2017'!$A$4:$C$857,3,FALSE),"Sem Informação")</f>
        <v>Sem Informação</v>
      </c>
    </row>
    <row r="25" spans="1:5" ht="15.75" x14ac:dyDescent="0.25">
      <c r="A25" s="27">
        <v>310220</v>
      </c>
      <c r="B25" s="28" t="s">
        <v>51</v>
      </c>
      <c r="C25" s="25" t="str">
        <f>IFERROR(VLOOKUP(A25,'[1]Outubro 2016'!$A$4:$C$857,3,FALSE),"Sem Informação")</f>
        <v>Sem Informação</v>
      </c>
      <c r="D25" s="25" t="str">
        <f>IFERROR(VLOOKUP(A25,'[1]Janeiro 2017'!$A$4:$C$857,3,FALSE),"Sem Informação")</f>
        <v>Sem Informação</v>
      </c>
      <c r="E25" s="26" t="str">
        <f>IFERROR(VLOOKUP(A25,'[1]Março 2017'!$A$4:$C$857,3,FALSE),"Sem Informação")</f>
        <v>Sem Informação</v>
      </c>
    </row>
    <row r="26" spans="1:5" ht="15.75" x14ac:dyDescent="0.25">
      <c r="A26" s="27">
        <v>310230</v>
      </c>
      <c r="B26" s="28" t="s">
        <v>52</v>
      </c>
      <c r="C26" s="25" t="str">
        <f>IFERROR(VLOOKUP(A26,'[1]Outubro 2016'!$A$4:$C$857,3,FALSE),"Sem Informação")</f>
        <v>Sem Informação</v>
      </c>
      <c r="D26" s="25" t="str">
        <f>IFERROR(VLOOKUP(A26,'[1]Janeiro 2017'!$A$4:$C$857,3,FALSE),"Sem Informação")</f>
        <v>Sem Informação</v>
      </c>
      <c r="E26" s="26" t="str">
        <f>IFERROR(VLOOKUP(A26,'[1]Março 2017'!$A$4:$C$857,3,FALSE),"Sem Informação")</f>
        <v>Sem Informação</v>
      </c>
    </row>
    <row r="27" spans="1:5" ht="15.75" x14ac:dyDescent="0.25">
      <c r="A27" s="27">
        <v>310240</v>
      </c>
      <c r="B27" s="28" t="s">
        <v>877</v>
      </c>
      <c r="C27" s="25" t="str">
        <f>IFERROR(VLOOKUP(A27,'[1]Outubro 2016'!$A$4:$C$857,3,FALSE),"Sem Informação")</f>
        <v>Sem Informação</v>
      </c>
      <c r="D27" s="25" t="str">
        <f>IFERROR(VLOOKUP(A27,'[1]Janeiro 2017'!$A$4:$C$857,3,FALSE),"Sem Informação")</f>
        <v>Sem Informação</v>
      </c>
      <c r="E27" s="26" t="str">
        <f>IFERROR(VLOOKUP(A27,'[1]Março 2017'!$A$4:$C$857,3,FALSE),"Sem Informação")</f>
        <v>Sem Informação</v>
      </c>
    </row>
    <row r="28" spans="1:5" ht="15.75" x14ac:dyDescent="0.25">
      <c r="A28" s="27">
        <v>310250</v>
      </c>
      <c r="B28" s="28" t="s">
        <v>878</v>
      </c>
      <c r="C28" s="25" t="str">
        <f>IFERROR(VLOOKUP(A28,'[1]Outubro 2016'!$A$4:$C$857,3,FALSE),"Sem Informação")</f>
        <v>Sem Informação</v>
      </c>
      <c r="D28" s="25" t="str">
        <f>IFERROR(VLOOKUP(A28,'[1]Janeiro 2017'!$A$4:$C$857,3,FALSE),"Sem Informação")</f>
        <v>Sem Informação</v>
      </c>
      <c r="E28" s="26" t="str">
        <f>IFERROR(VLOOKUP(A28,'[1]Março 2017'!$A$4:$C$857,3,FALSE),"Sem Informação")</f>
        <v>Sem Informação</v>
      </c>
    </row>
    <row r="29" spans="1:5" ht="15.75" x14ac:dyDescent="0.25">
      <c r="A29" s="27">
        <v>310260</v>
      </c>
      <c r="B29" s="28" t="s">
        <v>56</v>
      </c>
      <c r="C29" s="25">
        <f>IFERROR(VLOOKUP(A29,'[1]Outubro 2016'!$A$4:$C$857,3,FALSE),"Sem Informação")</f>
        <v>0.8</v>
      </c>
      <c r="D29" s="25">
        <f>IFERROR(VLOOKUP(A29,'[1]Janeiro 2017'!$A$4:$C$857,3,FALSE),"Sem Informação")</f>
        <v>3.1</v>
      </c>
      <c r="E29" s="26">
        <f>IFERROR(VLOOKUP(A29,'[1]Março 2017'!$A$4:$C$857,3,FALSE),"Sem Informação")</f>
        <v>3.2</v>
      </c>
    </row>
    <row r="30" spans="1:5" ht="15.75" x14ac:dyDescent="0.25">
      <c r="A30" s="27">
        <v>310270</v>
      </c>
      <c r="B30" s="28" t="s">
        <v>897</v>
      </c>
      <c r="C30" s="25" t="str">
        <f>IFERROR(VLOOKUP(A30,'[1]Outubro 2016'!$A$4:$C$857,3,FALSE),"Sem Informação")</f>
        <v>Sem Informação</v>
      </c>
      <c r="D30" s="25" t="str">
        <f>IFERROR(VLOOKUP(A30,'[1]Janeiro 2017'!$A$4:$C$857,3,FALSE),"Sem Informação")</f>
        <v>Sem Informação</v>
      </c>
      <c r="E30" s="26" t="str">
        <f>IFERROR(VLOOKUP(A30,'[1]Março 2017'!$A$4:$C$857,3,FALSE),"Sem Informação")</f>
        <v>Sem Informação</v>
      </c>
    </row>
    <row r="31" spans="1:5" ht="15.75" x14ac:dyDescent="0.25">
      <c r="A31" s="27">
        <v>310280</v>
      </c>
      <c r="B31" s="28" t="s">
        <v>58</v>
      </c>
      <c r="C31" s="25" t="str">
        <f>IFERROR(VLOOKUP(A31,'[1]Outubro 2016'!$A$4:$C$857,3,FALSE),"Sem Informação")</f>
        <v>Sem Informação</v>
      </c>
      <c r="D31" s="25" t="str">
        <f>IFERROR(VLOOKUP(A31,'[1]Janeiro 2017'!$A$4:$C$857,3,FALSE),"Sem Informação")</f>
        <v>Sem Informação</v>
      </c>
      <c r="E31" s="26" t="str">
        <f>IFERROR(VLOOKUP(A31,'[1]Março 2017'!$A$4:$C$857,3,FALSE),"Sem Informação")</f>
        <v>Sem Informação</v>
      </c>
    </row>
    <row r="32" spans="1:5" ht="15.75" x14ac:dyDescent="0.25">
      <c r="A32" s="27">
        <v>310285</v>
      </c>
      <c r="B32" s="28" t="s">
        <v>59</v>
      </c>
      <c r="C32" s="25" t="str">
        <f>IFERROR(VLOOKUP(A32,'[1]Outubro 2016'!$A$4:$C$857,3,FALSE),"Sem Informação")</f>
        <v>Sem Informação</v>
      </c>
      <c r="D32" s="25" t="str">
        <f>IFERROR(VLOOKUP(A32,'[1]Janeiro 2017'!$A$4:$C$857,3,FALSE),"Sem Informação")</f>
        <v>Sem Informação</v>
      </c>
      <c r="E32" s="26" t="str">
        <f>IFERROR(VLOOKUP(A32,'[1]Março 2017'!$A$4:$C$857,3,FALSE),"Sem Informação")</f>
        <v>Sem Informação</v>
      </c>
    </row>
    <row r="33" spans="1:5" ht="15.75" x14ac:dyDescent="0.25">
      <c r="A33" s="27">
        <v>310290</v>
      </c>
      <c r="B33" s="28" t="s">
        <v>60</v>
      </c>
      <c r="C33" s="25" t="str">
        <f>IFERROR(VLOOKUP(A33,'[1]Outubro 2016'!$A$4:$C$857,3,FALSE),"Sem Informação")</f>
        <v>Sem Informação</v>
      </c>
      <c r="D33" s="25" t="str">
        <f>IFERROR(VLOOKUP(A33,'[1]Janeiro 2017'!$A$4:$C$857,3,FALSE),"Sem Informação")</f>
        <v>Sem Informação</v>
      </c>
      <c r="E33" s="26" t="str">
        <f>IFERROR(VLOOKUP(A33,'[1]Março 2017'!$A$4:$C$857,3,FALSE),"Sem Informação")</f>
        <v>Sem Informação</v>
      </c>
    </row>
    <row r="34" spans="1:5" ht="15.75" x14ac:dyDescent="0.25">
      <c r="A34" s="27">
        <v>310300</v>
      </c>
      <c r="B34" s="28" t="s">
        <v>61</v>
      </c>
      <c r="C34" s="25" t="str">
        <f>IFERROR(VLOOKUP(A34,'[1]Outubro 2016'!$A$4:$C$857,3,FALSE),"Sem Informação")</f>
        <v>Sem Informação</v>
      </c>
      <c r="D34" s="25" t="str">
        <f>IFERROR(VLOOKUP(A34,'[1]Janeiro 2017'!$A$4:$C$857,3,FALSE),"Sem Informação")</f>
        <v>Sem Informação</v>
      </c>
      <c r="E34" s="26" t="str">
        <f>IFERROR(VLOOKUP(A34,'[1]Março 2017'!$A$4:$C$857,3,FALSE),"Sem Informação")</f>
        <v>Sem Informação</v>
      </c>
    </row>
    <row r="35" spans="1:5" ht="15.75" x14ac:dyDescent="0.25">
      <c r="A35" s="27">
        <v>310310</v>
      </c>
      <c r="B35" s="28" t="s">
        <v>879</v>
      </c>
      <c r="C35" s="25" t="str">
        <f>IFERROR(VLOOKUP(A35,'[1]Outubro 2016'!$A$4:$C$857,3,FALSE),"Sem Informação")</f>
        <v>Sem Informação</v>
      </c>
      <c r="D35" s="25" t="str">
        <f>IFERROR(VLOOKUP(A35,'[1]Janeiro 2017'!$A$4:$C$857,3,FALSE),"Sem Informação")</f>
        <v>Sem Informação</v>
      </c>
      <c r="E35" s="26" t="str">
        <f>IFERROR(VLOOKUP(A35,'[1]Março 2017'!$A$4:$C$857,3,FALSE),"Sem Informação")</f>
        <v>Sem Informação</v>
      </c>
    </row>
    <row r="36" spans="1:5" ht="15.75" x14ac:dyDescent="0.25">
      <c r="A36" s="27">
        <v>310320</v>
      </c>
      <c r="B36" s="28" t="s">
        <v>64</v>
      </c>
      <c r="C36" s="25" t="str">
        <f>IFERROR(VLOOKUP(A36,'[1]Outubro 2016'!$A$4:$C$857,3,FALSE),"Sem Informação")</f>
        <v>Sem Informação</v>
      </c>
      <c r="D36" s="25" t="str">
        <f>IFERROR(VLOOKUP(A36,'[1]Janeiro 2017'!$A$4:$C$857,3,FALSE),"Sem Informação")</f>
        <v>Sem Informação</v>
      </c>
      <c r="E36" s="26" t="str">
        <f>IFERROR(VLOOKUP(A36,'[1]Março 2017'!$A$4:$C$857,3,FALSE),"Sem Informação")</f>
        <v>Sem Informação</v>
      </c>
    </row>
    <row r="37" spans="1:5" ht="15.75" x14ac:dyDescent="0.25">
      <c r="A37" s="27">
        <v>310330</v>
      </c>
      <c r="B37" s="28" t="s">
        <v>65</v>
      </c>
      <c r="C37" s="25" t="str">
        <f>IFERROR(VLOOKUP(A37,'[1]Outubro 2016'!$A$4:$C$857,3,FALSE),"Sem Informação")</f>
        <v>Sem Informação</v>
      </c>
      <c r="D37" s="25" t="str">
        <f>IFERROR(VLOOKUP(A37,'[1]Janeiro 2017'!$A$4:$C$857,3,FALSE),"Sem Informação")</f>
        <v>Sem Informação</v>
      </c>
      <c r="E37" s="26" t="str">
        <f>IFERROR(VLOOKUP(A37,'[1]Março 2017'!$A$4:$C$857,3,FALSE),"Sem Informação")</f>
        <v>Sem Informação</v>
      </c>
    </row>
    <row r="38" spans="1:5" ht="15.75" x14ac:dyDescent="0.25">
      <c r="A38" s="27">
        <v>310340</v>
      </c>
      <c r="B38" s="28" t="s">
        <v>66</v>
      </c>
      <c r="C38" s="25">
        <f>IFERROR(VLOOKUP(A38,'[1]Outubro 2016'!$A$4:$C$857,3,FALSE),"Sem Informação")</f>
        <v>2.1</v>
      </c>
      <c r="D38" s="25">
        <f>IFERROR(VLOOKUP(A38,'[1]Janeiro 2017'!$A$4:$C$857,3,FALSE),"Sem Informação")</f>
        <v>4.2</v>
      </c>
      <c r="E38" s="26">
        <f>IFERROR(VLOOKUP(A38,'[1]Março 2017'!$A$4:$C$857,3,FALSE),"Sem Informação")</f>
        <v>4</v>
      </c>
    </row>
    <row r="39" spans="1:5" ht="15.75" x14ac:dyDescent="0.25">
      <c r="A39" s="27">
        <v>310350</v>
      </c>
      <c r="B39" s="28" t="s">
        <v>67</v>
      </c>
      <c r="C39" s="25">
        <f>IFERROR(VLOOKUP(A39,'[1]Outubro 2016'!$A$4:$C$857,3,FALSE),"Sem Informação")</f>
        <v>1.6</v>
      </c>
      <c r="D39" s="25">
        <f>IFERROR(VLOOKUP(A39,'[1]Janeiro 2017'!$A$4:$C$857,3,FALSE),"Sem Informação")</f>
        <v>3.8</v>
      </c>
      <c r="E39" s="26">
        <f>IFERROR(VLOOKUP(A39,'[1]Março 2017'!$A$4:$C$857,3,FALSE),"Sem Informação")</f>
        <v>4.5</v>
      </c>
    </row>
    <row r="40" spans="1:5" ht="15.75" x14ac:dyDescent="0.25">
      <c r="A40" s="27">
        <v>310360</v>
      </c>
      <c r="B40" s="28" t="s">
        <v>68</v>
      </c>
      <c r="C40" s="25" t="str">
        <f>IFERROR(VLOOKUP(A40,'[1]Outubro 2016'!$A$4:$C$857,3,FALSE),"Sem Informação")</f>
        <v>Sem Informação</v>
      </c>
      <c r="D40" s="25" t="str">
        <f>IFERROR(VLOOKUP(A40,'[1]Janeiro 2017'!$A$4:$C$857,3,FALSE),"Sem Informação")</f>
        <v>Sem Informação</v>
      </c>
      <c r="E40" s="26" t="str">
        <f>IFERROR(VLOOKUP(A40,'[1]Março 2017'!$A$4:$C$857,3,FALSE),"Sem Informação")</f>
        <v>Sem Informação</v>
      </c>
    </row>
    <row r="41" spans="1:5" ht="15.75" x14ac:dyDescent="0.25">
      <c r="A41" s="27">
        <v>310370</v>
      </c>
      <c r="B41" s="28" t="s">
        <v>69</v>
      </c>
      <c r="C41" s="25" t="str">
        <f>IFERROR(VLOOKUP(A41,'[1]Outubro 2016'!$A$4:$C$857,3,FALSE),"Sem Informação")</f>
        <v>Sem Informação</v>
      </c>
      <c r="D41" s="25" t="str">
        <f>IFERROR(VLOOKUP(A41,'[1]Janeiro 2017'!$A$4:$C$857,3,FALSE),"Sem Informação")</f>
        <v>Sem Informação</v>
      </c>
      <c r="E41" s="26" t="str">
        <f>IFERROR(VLOOKUP(A41,'[1]Março 2017'!$A$4:$C$857,3,FALSE),"Sem Informação")</f>
        <v>Sem Informação</v>
      </c>
    </row>
    <row r="42" spans="1:5" ht="15.75" x14ac:dyDescent="0.25">
      <c r="A42" s="27">
        <v>310375</v>
      </c>
      <c r="B42" s="28" t="s">
        <v>70</v>
      </c>
      <c r="C42" s="25" t="str">
        <f>IFERROR(VLOOKUP(A42,'[1]Outubro 2016'!$A$4:$C$857,3,FALSE),"Sem Informação")</f>
        <v>Sem Informação</v>
      </c>
      <c r="D42" s="25" t="str">
        <f>IFERROR(VLOOKUP(A42,'[1]Janeiro 2017'!$A$4:$C$857,3,FALSE),"Sem Informação")</f>
        <v>Sem Informação</v>
      </c>
      <c r="E42" s="26" t="str">
        <f>IFERROR(VLOOKUP(A42,'[1]Março 2017'!$A$4:$C$857,3,FALSE),"Sem Informação")</f>
        <v>Sem Informação</v>
      </c>
    </row>
    <row r="43" spans="1:5" ht="15.75" x14ac:dyDescent="0.25">
      <c r="A43" s="27">
        <v>310380</v>
      </c>
      <c r="B43" s="28" t="s">
        <v>72</v>
      </c>
      <c r="C43" s="25" t="str">
        <f>IFERROR(VLOOKUP(A43,'[1]Outubro 2016'!$A$4:$C$857,3,FALSE),"Sem Informação")</f>
        <v>Sem Informação</v>
      </c>
      <c r="D43" s="25" t="str">
        <f>IFERROR(VLOOKUP(A43,'[1]Janeiro 2017'!$A$4:$C$857,3,FALSE),"Sem Informação")</f>
        <v>Sem Informação</v>
      </c>
      <c r="E43" s="26" t="str">
        <f>IFERROR(VLOOKUP(A43,'[1]Março 2017'!$A$4:$C$857,3,FALSE),"Sem Informação")</f>
        <v>Sem Informação</v>
      </c>
    </row>
    <row r="44" spans="1:5" ht="15.75" x14ac:dyDescent="0.25">
      <c r="A44" s="27">
        <v>310390</v>
      </c>
      <c r="B44" s="28" t="s">
        <v>73</v>
      </c>
      <c r="C44" s="25" t="str">
        <f>IFERROR(VLOOKUP(A44,'[1]Outubro 2016'!$A$4:$C$857,3,FALSE),"Sem Informação")</f>
        <v>Sem Informação</v>
      </c>
      <c r="D44" s="25" t="str">
        <f>IFERROR(VLOOKUP(A44,'[1]Janeiro 2017'!$A$4:$C$857,3,FALSE),"Sem Informação")</f>
        <v>Sem Informação</v>
      </c>
      <c r="E44" s="26" t="str">
        <f>IFERROR(VLOOKUP(A44,'[1]Março 2017'!$A$4:$C$857,3,FALSE),"Sem Informação")</f>
        <v>Sem Informação</v>
      </c>
    </row>
    <row r="45" spans="1:5" ht="15.75" x14ac:dyDescent="0.25">
      <c r="A45" s="27">
        <v>310400</v>
      </c>
      <c r="B45" s="28" t="s">
        <v>74</v>
      </c>
      <c r="C45" s="25">
        <f>IFERROR(VLOOKUP(A45,'[1]Outubro 2016'!$A$4:$C$857,3,FALSE),"Sem Informação")</f>
        <v>0.6</v>
      </c>
      <c r="D45" s="25">
        <f>IFERROR(VLOOKUP(A45,'[1]Janeiro 2017'!$A$4:$C$857,3,FALSE),"Sem Informação")</f>
        <v>0.5</v>
      </c>
      <c r="E45" s="26">
        <f>IFERROR(VLOOKUP(A45,'[1]Março 2017'!$A$4:$C$857,3,FALSE),"Sem Informação")</f>
        <v>0.9</v>
      </c>
    </row>
    <row r="46" spans="1:5" ht="15.75" x14ac:dyDescent="0.25">
      <c r="A46" s="27">
        <v>310410</v>
      </c>
      <c r="B46" s="28" t="s">
        <v>75</v>
      </c>
      <c r="C46" s="25" t="str">
        <f>IFERROR(VLOOKUP(A46,'[1]Outubro 2016'!$A$4:$C$857,3,FALSE),"Sem Informação")</f>
        <v>Sem Informação</v>
      </c>
      <c r="D46" s="25" t="str">
        <f>IFERROR(VLOOKUP(A46,'[1]Janeiro 2017'!$A$4:$C$857,3,FALSE),"Sem Informação")</f>
        <v>Sem Informação</v>
      </c>
      <c r="E46" s="26" t="str">
        <f>IFERROR(VLOOKUP(A46,'[1]Março 2017'!$A$4:$C$857,3,FALSE),"Sem Informação")</f>
        <v>Sem Informação</v>
      </c>
    </row>
    <row r="47" spans="1:5" ht="15.75" x14ac:dyDescent="0.25">
      <c r="A47" s="27">
        <v>310420</v>
      </c>
      <c r="B47" s="28" t="s">
        <v>76</v>
      </c>
      <c r="C47" s="25">
        <f>IFERROR(VLOOKUP(A47,'[1]Outubro 2016'!$A$4:$C$857,3,FALSE),"Sem Informação")</f>
        <v>3.5</v>
      </c>
      <c r="D47" s="25">
        <f>IFERROR(VLOOKUP(A47,'[1]Janeiro 2017'!$A$4:$C$857,3,FALSE),"Sem Informação")</f>
        <v>3.8</v>
      </c>
      <c r="E47" s="26">
        <f>IFERROR(VLOOKUP(A47,'[1]Março 2017'!$A$4:$C$857,3,FALSE),"Sem Informação")</f>
        <v>3.4</v>
      </c>
    </row>
    <row r="48" spans="1:5" ht="15.75" x14ac:dyDescent="0.25">
      <c r="A48" s="27">
        <v>310430</v>
      </c>
      <c r="B48" s="28" t="s">
        <v>77</v>
      </c>
      <c r="C48" s="25" t="str">
        <f>IFERROR(VLOOKUP(A48,'[1]Outubro 2016'!$A$4:$C$857,3,FALSE),"Sem Informação")</f>
        <v>Sem Informação</v>
      </c>
      <c r="D48" s="25" t="str">
        <f>IFERROR(VLOOKUP(A48,'[1]Janeiro 2017'!$A$4:$C$857,3,FALSE),"Sem Informação")</f>
        <v>Sem Informação</v>
      </c>
      <c r="E48" s="26" t="str">
        <f>IFERROR(VLOOKUP(A48,'[1]Março 2017'!$A$4:$C$857,3,FALSE),"Sem Informação")</f>
        <v>Sem Informação</v>
      </c>
    </row>
    <row r="49" spans="1:5" ht="15.75" x14ac:dyDescent="0.25">
      <c r="A49" s="27">
        <v>310440</v>
      </c>
      <c r="B49" s="28" t="s">
        <v>78</v>
      </c>
      <c r="C49" s="25" t="str">
        <f>IFERROR(VLOOKUP(A49,'[1]Outubro 2016'!$A$4:$C$857,3,FALSE),"Sem Informação")</f>
        <v>Sem Informação</v>
      </c>
      <c r="D49" s="25" t="str">
        <f>IFERROR(VLOOKUP(A49,'[1]Janeiro 2017'!$A$4:$C$857,3,FALSE),"Sem Informação")</f>
        <v>Sem Informação</v>
      </c>
      <c r="E49" s="26" t="str">
        <f>IFERROR(VLOOKUP(A49,'[1]Março 2017'!$A$4:$C$857,3,FALSE),"Sem Informação")</f>
        <v>Sem Informação</v>
      </c>
    </row>
    <row r="50" spans="1:5" ht="15.75" x14ac:dyDescent="0.25">
      <c r="A50" s="27">
        <v>310445</v>
      </c>
      <c r="B50" s="28" t="s">
        <v>79</v>
      </c>
      <c r="C50" s="25" t="str">
        <f>IFERROR(VLOOKUP(A50,'[1]Outubro 2016'!$A$4:$C$857,3,FALSE),"Sem Informação")</f>
        <v>Sem Informação</v>
      </c>
      <c r="D50" s="25" t="str">
        <f>IFERROR(VLOOKUP(A50,'[1]Janeiro 2017'!$A$4:$C$857,3,FALSE),"Sem Informação")</f>
        <v>Sem Informação</v>
      </c>
      <c r="E50" s="26" t="str">
        <f>IFERROR(VLOOKUP(A50,'[1]Março 2017'!$A$4:$C$857,3,FALSE),"Sem Informação")</f>
        <v>Sem Informação</v>
      </c>
    </row>
    <row r="51" spans="1:5" ht="15.75" x14ac:dyDescent="0.25">
      <c r="A51" s="27">
        <v>310450</v>
      </c>
      <c r="B51" s="28" t="s">
        <v>81</v>
      </c>
      <c r="C51" s="25" t="str">
        <f>IFERROR(VLOOKUP(A51,'[1]Outubro 2016'!$A$4:$C$857,3,FALSE),"Sem Informação")</f>
        <v>Sem Informação</v>
      </c>
      <c r="D51" s="25" t="str">
        <f>IFERROR(VLOOKUP(A51,'[1]Janeiro 2017'!$A$4:$C$857,3,FALSE),"Sem Informação")</f>
        <v>Sem Informação</v>
      </c>
      <c r="E51" s="26" t="str">
        <f>IFERROR(VLOOKUP(A51,'[1]Março 2017'!$A$4:$C$857,3,FALSE),"Sem Informação")</f>
        <v>Sem Informação</v>
      </c>
    </row>
    <row r="52" spans="1:5" ht="15.75" x14ac:dyDescent="0.25">
      <c r="A52" s="27">
        <v>310460</v>
      </c>
      <c r="B52" s="28" t="s">
        <v>82</v>
      </c>
      <c r="C52" s="25" t="str">
        <f>IFERROR(VLOOKUP(A52,'[1]Outubro 2016'!$A$4:$C$857,3,FALSE),"Sem Informação")</f>
        <v>Sem Informação</v>
      </c>
      <c r="D52" s="25" t="str">
        <f>IFERROR(VLOOKUP(A52,'[1]Janeiro 2017'!$A$4:$C$857,3,FALSE),"Sem Informação")</f>
        <v>Sem Informação</v>
      </c>
      <c r="E52" s="26" t="str">
        <f>IFERROR(VLOOKUP(A52,'[1]Março 2017'!$A$4:$C$857,3,FALSE),"Sem Informação")</f>
        <v>Sem Informação</v>
      </c>
    </row>
    <row r="53" spans="1:5" ht="15.75" x14ac:dyDescent="0.25">
      <c r="A53" s="27">
        <v>310470</v>
      </c>
      <c r="B53" s="28" t="s">
        <v>83</v>
      </c>
      <c r="C53" s="25" t="str">
        <f>IFERROR(VLOOKUP(A53,'[1]Outubro 2016'!$A$4:$C$857,3,FALSE),"Sem Informação")</f>
        <v>Sem Informação</v>
      </c>
      <c r="D53" s="25" t="str">
        <f>IFERROR(VLOOKUP(A53,'[1]Janeiro 2017'!$A$4:$C$857,3,FALSE),"Sem Informação")</f>
        <v>Sem Informação</v>
      </c>
      <c r="E53" s="26" t="str">
        <f>IFERROR(VLOOKUP(A53,'[1]Março 2017'!$A$4:$C$857,3,FALSE),"Sem Informação")</f>
        <v>Sem Informação</v>
      </c>
    </row>
    <row r="54" spans="1:5" ht="15.75" x14ac:dyDescent="0.25">
      <c r="A54" s="27">
        <v>310480</v>
      </c>
      <c r="B54" s="28" t="s">
        <v>880</v>
      </c>
      <c r="C54" s="25" t="str">
        <f>IFERROR(VLOOKUP(A54,'[1]Outubro 2016'!$A$4:$C$857,3,FALSE),"Sem Informação")</f>
        <v>Sem Informação</v>
      </c>
      <c r="D54" s="25" t="str">
        <f>IFERROR(VLOOKUP(A54,'[1]Janeiro 2017'!$A$4:$C$857,3,FALSE),"Sem Informação")</f>
        <v>Sem Informação</v>
      </c>
      <c r="E54" s="26" t="str">
        <f>IFERROR(VLOOKUP(A54,'[1]Março 2017'!$A$4:$C$857,3,FALSE),"Sem Informação")</f>
        <v>Sem Informação</v>
      </c>
    </row>
    <row r="55" spans="1:5" ht="15.75" x14ac:dyDescent="0.25">
      <c r="A55" s="27">
        <v>310490</v>
      </c>
      <c r="B55" s="28" t="s">
        <v>85</v>
      </c>
      <c r="C55" s="25" t="str">
        <f>IFERROR(VLOOKUP(A55,'[1]Outubro 2016'!$A$4:$C$857,3,FALSE),"Sem Informação")</f>
        <v>Sem Informação</v>
      </c>
      <c r="D55" s="25" t="str">
        <f>IFERROR(VLOOKUP(A55,'[1]Janeiro 2017'!$A$4:$C$857,3,FALSE),"Sem Informação")</f>
        <v>Sem Informação</v>
      </c>
      <c r="E55" s="26" t="str">
        <f>IFERROR(VLOOKUP(A55,'[1]Março 2017'!$A$4:$C$857,3,FALSE),"Sem Informação")</f>
        <v>Sem Informação</v>
      </c>
    </row>
    <row r="56" spans="1:5" ht="15.75" x14ac:dyDescent="0.25">
      <c r="A56" s="27">
        <v>310500</v>
      </c>
      <c r="B56" s="28" t="s">
        <v>86</v>
      </c>
      <c r="C56" s="25" t="str">
        <f>IFERROR(VLOOKUP(A56,'[1]Outubro 2016'!$A$4:$C$857,3,FALSE),"Sem Informação")</f>
        <v>Sem Informação</v>
      </c>
      <c r="D56" s="25" t="str">
        <f>IFERROR(VLOOKUP(A56,'[1]Janeiro 2017'!$A$4:$C$857,3,FALSE),"Sem Informação")</f>
        <v>Sem Informação</v>
      </c>
      <c r="E56" s="26" t="str">
        <f>IFERROR(VLOOKUP(A56,'[1]Março 2017'!$A$4:$C$857,3,FALSE),"Sem Informação")</f>
        <v>Sem Informação</v>
      </c>
    </row>
    <row r="57" spans="1:5" ht="15.75" x14ac:dyDescent="0.25">
      <c r="A57" s="27">
        <v>310510</v>
      </c>
      <c r="B57" s="28" t="s">
        <v>87</v>
      </c>
      <c r="C57" s="25">
        <f>IFERROR(VLOOKUP(A57,'[1]Outubro 2016'!$A$4:$C$857,3,FALSE),"Sem Informação")</f>
        <v>5.0999999999999996</v>
      </c>
      <c r="D57" s="25">
        <f>IFERROR(VLOOKUP(A57,'[1]Janeiro 2017'!$A$4:$C$857,3,FALSE),"Sem Informação")</f>
        <v>8.4</v>
      </c>
      <c r="E57" s="26">
        <f>IFERROR(VLOOKUP(A57,'[1]Março 2017'!$A$4:$C$857,3,FALSE),"Sem Informação")</f>
        <v>7.1</v>
      </c>
    </row>
    <row r="58" spans="1:5" ht="15.75" x14ac:dyDescent="0.25">
      <c r="A58" s="27">
        <v>310520</v>
      </c>
      <c r="B58" s="28" t="s">
        <v>88</v>
      </c>
      <c r="C58" s="25" t="str">
        <f>IFERROR(VLOOKUP(A58,'[1]Outubro 2016'!$A$4:$C$857,3,FALSE),"Sem Informação")</f>
        <v>Sem Informação</v>
      </c>
      <c r="D58" s="25" t="str">
        <f>IFERROR(VLOOKUP(A58,'[1]Janeiro 2017'!$A$4:$C$857,3,FALSE),"Sem Informação")</f>
        <v>Sem Informação</v>
      </c>
      <c r="E58" s="26" t="str">
        <f>IFERROR(VLOOKUP(A58,'[1]Março 2017'!$A$4:$C$857,3,FALSE),"Sem Informação")</f>
        <v>Sem Informação</v>
      </c>
    </row>
    <row r="59" spans="1:5" ht="15.75" x14ac:dyDescent="0.25">
      <c r="A59" s="27">
        <v>310530</v>
      </c>
      <c r="B59" s="28" t="s">
        <v>881</v>
      </c>
      <c r="C59" s="25" t="str">
        <f>IFERROR(VLOOKUP(A59,'[1]Outubro 2016'!$A$4:$C$857,3,FALSE),"Sem Informação")</f>
        <v>Sem Informação</v>
      </c>
      <c r="D59" s="25" t="str">
        <f>IFERROR(VLOOKUP(A59,'[1]Janeiro 2017'!$A$4:$C$857,3,FALSE),"Sem Informação")</f>
        <v>Sem Informação</v>
      </c>
      <c r="E59" s="26" t="str">
        <f>IFERROR(VLOOKUP(A59,'[1]Março 2017'!$A$4:$C$857,3,FALSE),"Sem Informação")</f>
        <v>Sem Informação</v>
      </c>
    </row>
    <row r="60" spans="1:5" ht="15.75" x14ac:dyDescent="0.25">
      <c r="A60" s="27">
        <v>310540</v>
      </c>
      <c r="B60" s="28" t="s">
        <v>882</v>
      </c>
      <c r="C60" s="25" t="str">
        <f>IFERROR(VLOOKUP(A60,'[1]Outubro 2016'!$A$4:$C$857,3,FALSE),"Sem Informação")</f>
        <v>Sem Informação</v>
      </c>
      <c r="D60" s="25" t="str">
        <f>IFERROR(VLOOKUP(A60,'[1]Janeiro 2017'!$A$4:$C$857,3,FALSE),"Sem Informação")</f>
        <v>Sem Informação</v>
      </c>
      <c r="E60" s="26" t="str">
        <f>IFERROR(VLOOKUP(A60,'[1]Março 2017'!$A$4:$C$857,3,FALSE),"Sem Informação")</f>
        <v>Sem Informação</v>
      </c>
    </row>
    <row r="61" spans="1:5" ht="15.75" x14ac:dyDescent="0.25">
      <c r="A61" s="27">
        <v>310550</v>
      </c>
      <c r="B61" s="28" t="s">
        <v>883</v>
      </c>
      <c r="C61" s="25" t="str">
        <f>IFERROR(VLOOKUP(A61,'[1]Outubro 2016'!$A$4:$C$857,3,FALSE),"Sem Informação")</f>
        <v>Sem Informação</v>
      </c>
      <c r="D61" s="25" t="str">
        <f>IFERROR(VLOOKUP(A61,'[1]Janeiro 2017'!$A$4:$C$857,3,FALSE),"Sem Informação")</f>
        <v>Sem Informação</v>
      </c>
      <c r="E61" s="26" t="str">
        <f>IFERROR(VLOOKUP(A61,'[1]Março 2017'!$A$4:$C$857,3,FALSE),"Sem Informação")</f>
        <v>Sem Informação</v>
      </c>
    </row>
    <row r="62" spans="1:5" ht="15.75" x14ac:dyDescent="0.25">
      <c r="A62" s="27">
        <v>310560</v>
      </c>
      <c r="B62" s="28" t="s">
        <v>41</v>
      </c>
      <c r="C62" s="25">
        <f>IFERROR(VLOOKUP(A62,'[1]Outubro 2016'!$A$4:$C$857,3,FALSE),"Sem Informação")</f>
        <v>0.3</v>
      </c>
      <c r="D62" s="25">
        <f>IFERROR(VLOOKUP(A62,'[1]Janeiro 2017'!$A$4:$C$857,3,FALSE),"Sem Informação")</f>
        <v>2</v>
      </c>
      <c r="E62" s="26" t="str">
        <f>IFERROR(VLOOKUP(A62,'[1]Março 2017'!$A$4:$C$857,3,FALSE),"Sem Informação")</f>
        <v>Sem Informação</v>
      </c>
    </row>
    <row r="63" spans="1:5" ht="15.75" x14ac:dyDescent="0.25">
      <c r="A63" s="27">
        <v>310570</v>
      </c>
      <c r="B63" s="28" t="s">
        <v>93</v>
      </c>
      <c r="C63" s="25" t="str">
        <f>IFERROR(VLOOKUP(A63,'[1]Outubro 2016'!$A$4:$C$857,3,FALSE),"Sem Informação")</f>
        <v>Sem Informação</v>
      </c>
      <c r="D63" s="25" t="str">
        <f>IFERROR(VLOOKUP(A63,'[1]Janeiro 2017'!$A$4:$C$857,3,FALSE),"Sem Informação")</f>
        <v>Sem Informação</v>
      </c>
      <c r="E63" s="26" t="str">
        <f>IFERROR(VLOOKUP(A63,'[1]Março 2017'!$A$4:$C$857,3,FALSE),"Sem Informação")</f>
        <v>Sem Informação</v>
      </c>
    </row>
    <row r="64" spans="1:5" ht="15.75" x14ac:dyDescent="0.25">
      <c r="A64" s="27">
        <v>310590</v>
      </c>
      <c r="B64" s="28" t="s">
        <v>95</v>
      </c>
      <c r="C64" s="25" t="str">
        <f>IFERROR(VLOOKUP(A64,'[1]Outubro 2016'!$A$4:$C$857,3,FALSE),"Sem Informação")</f>
        <v>Sem Informação</v>
      </c>
      <c r="D64" s="25" t="str">
        <f>IFERROR(VLOOKUP(A64,'[1]Janeiro 2017'!$A$4:$C$857,3,FALSE),"Sem Informação")</f>
        <v>Sem Informação</v>
      </c>
      <c r="E64" s="26" t="str">
        <f>IFERROR(VLOOKUP(A64,'[1]Março 2017'!$A$4:$C$857,3,FALSE),"Sem Informação")</f>
        <v>Sem Informação</v>
      </c>
    </row>
    <row r="65" spans="1:5" ht="15.75" x14ac:dyDescent="0.25">
      <c r="A65" s="27">
        <v>310600</v>
      </c>
      <c r="B65" s="28" t="s">
        <v>884</v>
      </c>
      <c r="C65" s="25" t="str">
        <f>IFERROR(VLOOKUP(A65,'[1]Outubro 2016'!$A$4:$C$857,3,FALSE),"Sem Informação")</f>
        <v>Sem Informação</v>
      </c>
      <c r="D65" s="25" t="str">
        <f>IFERROR(VLOOKUP(A65,'[1]Janeiro 2017'!$A$4:$C$857,3,FALSE),"Sem Informação")</f>
        <v>Sem Informação</v>
      </c>
      <c r="E65" s="26" t="str">
        <f>IFERROR(VLOOKUP(A65,'[1]Março 2017'!$A$4:$C$857,3,FALSE),"Sem Informação")</f>
        <v>Sem Informação</v>
      </c>
    </row>
    <row r="66" spans="1:5" ht="15.75" x14ac:dyDescent="0.25">
      <c r="A66" s="27">
        <v>310610</v>
      </c>
      <c r="B66" s="28" t="s">
        <v>97</v>
      </c>
      <c r="C66" s="25" t="str">
        <f>IFERROR(VLOOKUP(A66,'[1]Outubro 2016'!$A$4:$C$857,3,FALSE),"Sem Informação")</f>
        <v>Sem Informação</v>
      </c>
      <c r="D66" s="25" t="str">
        <f>IFERROR(VLOOKUP(A66,'[1]Janeiro 2017'!$A$4:$C$857,3,FALSE),"Sem Informação")</f>
        <v>Sem Informação</v>
      </c>
      <c r="E66" s="26" t="str">
        <f>IFERROR(VLOOKUP(A66,'[1]Março 2017'!$A$4:$C$857,3,FALSE),"Sem Informação")</f>
        <v>Sem Informação</v>
      </c>
    </row>
    <row r="67" spans="1:5" ht="15.75" x14ac:dyDescent="0.25">
      <c r="A67" s="27">
        <v>310620</v>
      </c>
      <c r="B67" s="28" t="s">
        <v>98</v>
      </c>
      <c r="C67" s="25" t="str">
        <f>IFERROR(VLOOKUP(A67,'[1]Outubro 2016'!$A$4:$C$857,3,FALSE),"Sem Informação")</f>
        <v>Sem Informação</v>
      </c>
      <c r="D67" s="25" t="str">
        <f>IFERROR(VLOOKUP(A67,'[1]Janeiro 2017'!$A$4:$C$857,3,FALSE),"Sem Informação")</f>
        <v>Sem Informação</v>
      </c>
      <c r="E67" s="26" t="str">
        <f>IFERROR(VLOOKUP(A67,'[1]Março 2017'!$A$4:$C$857,3,FALSE),"Sem Informação")</f>
        <v>Sem Informação</v>
      </c>
    </row>
    <row r="68" spans="1:5" ht="15.75" x14ac:dyDescent="0.25">
      <c r="A68" s="27">
        <v>310630</v>
      </c>
      <c r="B68" s="28" t="s">
        <v>99</v>
      </c>
      <c r="C68" s="25" t="str">
        <f>IFERROR(VLOOKUP(A68,'[1]Outubro 2016'!$A$4:$C$857,3,FALSE),"Sem Informação")</f>
        <v>Sem Informação</v>
      </c>
      <c r="D68" s="25" t="str">
        <f>IFERROR(VLOOKUP(A68,'[1]Janeiro 2017'!$A$4:$C$857,3,FALSE),"Sem Informação")</f>
        <v>Sem Informação</v>
      </c>
      <c r="E68" s="26" t="str">
        <f>IFERROR(VLOOKUP(A68,'[1]Março 2017'!$A$4:$C$857,3,FALSE),"Sem Informação")</f>
        <v>Sem Informação</v>
      </c>
    </row>
    <row r="69" spans="1:5" ht="15.75" x14ac:dyDescent="0.25">
      <c r="A69" s="27">
        <v>310640</v>
      </c>
      <c r="B69" s="28" t="s">
        <v>100</v>
      </c>
      <c r="C69" s="25" t="str">
        <f>IFERROR(VLOOKUP(A69,'[1]Outubro 2016'!$A$4:$C$857,3,FALSE),"Sem Informação")</f>
        <v>Sem Informação</v>
      </c>
      <c r="D69" s="25" t="str">
        <f>IFERROR(VLOOKUP(A69,'[1]Janeiro 2017'!$A$4:$C$857,3,FALSE),"Sem Informação")</f>
        <v>Sem Informação</v>
      </c>
      <c r="E69" s="26">
        <f>IFERROR(VLOOKUP(A69,'[1]Março 2017'!$A$4:$C$857,3,FALSE),"Sem Informação")</f>
        <v>1.2</v>
      </c>
    </row>
    <row r="70" spans="1:5" ht="15.75" x14ac:dyDescent="0.25">
      <c r="A70" s="27">
        <v>310650</v>
      </c>
      <c r="B70" s="28" t="s">
        <v>101</v>
      </c>
      <c r="C70" s="25" t="str">
        <f>IFERROR(VLOOKUP(A70,'[1]Outubro 2016'!$A$4:$C$857,3,FALSE),"Sem Informação")</f>
        <v>Sem Informação</v>
      </c>
      <c r="D70" s="25" t="str">
        <f>IFERROR(VLOOKUP(A70,'[1]Janeiro 2017'!$A$4:$C$857,3,FALSE),"Sem Informação")</f>
        <v>Sem Informação</v>
      </c>
      <c r="E70" s="26" t="str">
        <f>IFERROR(VLOOKUP(A70,'[1]Março 2017'!$A$4:$C$857,3,FALSE),"Sem Informação")</f>
        <v>Sem Informação</v>
      </c>
    </row>
    <row r="71" spans="1:5" ht="15.75" x14ac:dyDescent="0.25">
      <c r="A71" s="27">
        <v>310660</v>
      </c>
      <c r="B71" s="28" t="s">
        <v>104</v>
      </c>
      <c r="C71" s="25" t="str">
        <f>IFERROR(VLOOKUP(A71,'[1]Outubro 2016'!$A$4:$C$857,3,FALSE),"Sem Informação")</f>
        <v>Sem Informação</v>
      </c>
      <c r="D71" s="25" t="str">
        <f>IFERROR(VLOOKUP(A71,'[1]Janeiro 2017'!$A$4:$C$857,3,FALSE),"Sem Informação")</f>
        <v>Sem Informação</v>
      </c>
      <c r="E71" s="26" t="str">
        <f>IFERROR(VLOOKUP(A71,'[1]Março 2017'!$A$4:$C$857,3,FALSE),"Sem Informação")</f>
        <v>Sem Informação</v>
      </c>
    </row>
    <row r="72" spans="1:5" ht="15.75" x14ac:dyDescent="0.25">
      <c r="A72" s="27">
        <v>310665</v>
      </c>
      <c r="B72" s="28" t="s">
        <v>103</v>
      </c>
      <c r="C72" s="25" t="str">
        <f>IFERROR(VLOOKUP(A72,'[1]Outubro 2016'!$A$4:$C$857,3,FALSE),"Sem Informação")</f>
        <v>Sem Informação</v>
      </c>
      <c r="D72" s="25" t="str">
        <f>IFERROR(VLOOKUP(A72,'[1]Janeiro 2017'!$A$4:$C$857,3,FALSE),"Sem Informação")</f>
        <v>Sem Informação</v>
      </c>
      <c r="E72" s="26" t="str">
        <f>IFERROR(VLOOKUP(A72,'[1]Março 2017'!$A$4:$C$857,3,FALSE),"Sem Informação")</f>
        <v>Sem Informação</v>
      </c>
    </row>
    <row r="73" spans="1:5" ht="15.75" x14ac:dyDescent="0.25">
      <c r="A73" s="27">
        <v>310670</v>
      </c>
      <c r="B73" s="28" t="s">
        <v>105</v>
      </c>
      <c r="C73" s="25">
        <f>IFERROR(VLOOKUP(A73,'[1]Outubro 2016'!$A$4:$C$857,3,FALSE),"Sem Informação")</f>
        <v>0.7</v>
      </c>
      <c r="D73" s="25">
        <f>IFERROR(VLOOKUP(A73,'[1]Janeiro 2017'!$A$4:$C$857,3,FALSE),"Sem Informação")</f>
        <v>1.5</v>
      </c>
      <c r="E73" s="26">
        <f>IFERROR(VLOOKUP(A73,'[1]Março 2017'!$A$4:$C$857,3,FALSE),"Sem Informação")</f>
        <v>1.9</v>
      </c>
    </row>
    <row r="74" spans="1:5" ht="15.75" x14ac:dyDescent="0.25">
      <c r="A74" s="27">
        <v>310680</v>
      </c>
      <c r="B74" s="28" t="s">
        <v>106</v>
      </c>
      <c r="C74" s="25" t="str">
        <f>IFERROR(VLOOKUP(A74,'[1]Outubro 2016'!$A$4:$C$857,3,FALSE),"Sem Informação")</f>
        <v>Sem Informação</v>
      </c>
      <c r="D74" s="25" t="str">
        <f>IFERROR(VLOOKUP(A74,'[1]Janeiro 2017'!$A$4:$C$857,3,FALSE),"Sem Informação")</f>
        <v>Sem Informação</v>
      </c>
      <c r="E74" s="26" t="str">
        <f>IFERROR(VLOOKUP(A74,'[1]Março 2017'!$A$4:$C$857,3,FALSE),"Sem Informação")</f>
        <v>Sem Informação</v>
      </c>
    </row>
    <row r="75" spans="1:5" ht="15.75" x14ac:dyDescent="0.25">
      <c r="A75" s="27">
        <v>310690</v>
      </c>
      <c r="B75" s="28" t="s">
        <v>107</v>
      </c>
      <c r="C75" s="25" t="str">
        <f>IFERROR(VLOOKUP(A75,'[1]Outubro 2016'!$A$4:$C$857,3,FALSE),"Sem Informação")</f>
        <v>Sem Informação</v>
      </c>
      <c r="D75" s="25" t="str">
        <f>IFERROR(VLOOKUP(A75,'[1]Janeiro 2017'!$A$4:$C$857,3,FALSE),"Sem Informação")</f>
        <v>Sem Informação</v>
      </c>
      <c r="E75" s="26" t="str">
        <f>IFERROR(VLOOKUP(A75,'[1]Março 2017'!$A$4:$C$857,3,FALSE),"Sem Informação")</f>
        <v>Sem Informação</v>
      </c>
    </row>
    <row r="76" spans="1:5" ht="15.75" x14ac:dyDescent="0.25">
      <c r="A76" s="27">
        <v>310700</v>
      </c>
      <c r="B76" s="28" t="s">
        <v>108</v>
      </c>
      <c r="C76" s="25" t="str">
        <f>IFERROR(VLOOKUP(A76,'[1]Outubro 2016'!$A$4:$C$857,3,FALSE),"Sem Informação")</f>
        <v>Sem Informação</v>
      </c>
      <c r="D76" s="25" t="str">
        <f>IFERROR(VLOOKUP(A76,'[1]Janeiro 2017'!$A$4:$C$857,3,FALSE),"Sem Informação")</f>
        <v>Sem Informação</v>
      </c>
      <c r="E76" s="26" t="str">
        <f>IFERROR(VLOOKUP(A76,'[1]Março 2017'!$A$4:$C$857,3,FALSE),"Sem Informação")</f>
        <v>Sem Informação</v>
      </c>
    </row>
    <row r="77" spans="1:5" ht="15.75" x14ac:dyDescent="0.25">
      <c r="A77" s="27">
        <v>310710</v>
      </c>
      <c r="B77" s="28" t="s">
        <v>109</v>
      </c>
      <c r="C77" s="25">
        <f>IFERROR(VLOOKUP(A77,'[1]Outubro 2016'!$A$4:$C$857,3,FALSE),"Sem Informação")</f>
        <v>0.9</v>
      </c>
      <c r="D77" s="25">
        <f>IFERROR(VLOOKUP(A77,'[1]Janeiro 2017'!$A$4:$C$857,3,FALSE),"Sem Informação")</f>
        <v>3.4</v>
      </c>
      <c r="E77" s="26" t="str">
        <f>IFERROR(VLOOKUP(A77,'[1]Março 2017'!$A$4:$C$857,3,FALSE),"Sem Informação")</f>
        <v>Sem Informação</v>
      </c>
    </row>
    <row r="78" spans="1:5" ht="15.75" x14ac:dyDescent="0.25">
      <c r="A78" s="27">
        <v>310720</v>
      </c>
      <c r="B78" s="28" t="s">
        <v>885</v>
      </c>
      <c r="C78" s="25" t="str">
        <f>IFERROR(VLOOKUP(A78,'[1]Outubro 2016'!$A$4:$C$857,3,FALSE),"Sem Informação")</f>
        <v>Sem Informação</v>
      </c>
      <c r="D78" s="25" t="str">
        <f>IFERROR(VLOOKUP(A78,'[1]Janeiro 2017'!$A$4:$C$857,3,FALSE),"Sem Informação")</f>
        <v>Sem Informação</v>
      </c>
      <c r="E78" s="26" t="str">
        <f>IFERROR(VLOOKUP(A78,'[1]Março 2017'!$A$4:$C$857,3,FALSE),"Sem Informação")</f>
        <v>Sem Informação</v>
      </c>
    </row>
    <row r="79" spans="1:5" ht="15.75" x14ac:dyDescent="0.25">
      <c r="A79" s="27">
        <v>310730</v>
      </c>
      <c r="B79" s="28" t="s">
        <v>111</v>
      </c>
      <c r="C79" s="25">
        <f>IFERROR(VLOOKUP(A79,'[1]Outubro 2016'!$A$4:$C$857,3,FALSE),"Sem Informação")</f>
        <v>2.8</v>
      </c>
      <c r="D79" s="25">
        <f>IFERROR(VLOOKUP(A79,'[1]Janeiro 2017'!$A$4:$C$857,3,FALSE),"Sem Informação")</f>
        <v>5.6</v>
      </c>
      <c r="E79" s="26">
        <f>IFERROR(VLOOKUP(A79,'[1]Março 2017'!$A$4:$C$857,3,FALSE),"Sem Informação")</f>
        <v>5.6</v>
      </c>
    </row>
    <row r="80" spans="1:5" ht="15.75" x14ac:dyDescent="0.25">
      <c r="A80" s="27">
        <v>310740</v>
      </c>
      <c r="B80" s="28" t="s">
        <v>112</v>
      </c>
      <c r="C80" s="25">
        <f>IFERROR(VLOOKUP(A80,'[1]Outubro 2016'!$A$4:$C$857,3,FALSE),"Sem Informação")</f>
        <v>4.5</v>
      </c>
      <c r="D80" s="25">
        <f>IFERROR(VLOOKUP(A80,'[1]Janeiro 2017'!$A$4:$C$857,3,FALSE),"Sem Informação")</f>
        <v>7.4</v>
      </c>
      <c r="E80" s="26">
        <f>IFERROR(VLOOKUP(A80,'[1]Março 2017'!$A$4:$C$857,3,FALSE),"Sem Informação")</f>
        <v>8.1</v>
      </c>
    </row>
    <row r="81" spans="1:5" ht="15.75" x14ac:dyDescent="0.25">
      <c r="A81" s="27">
        <v>310750</v>
      </c>
      <c r="B81" s="28" t="s">
        <v>886</v>
      </c>
      <c r="C81" s="25" t="str">
        <f>IFERROR(VLOOKUP(A81,'[1]Outubro 2016'!$A$4:$C$857,3,FALSE),"Sem Informação")</f>
        <v>Sem Informação</v>
      </c>
      <c r="D81" s="25" t="str">
        <f>IFERROR(VLOOKUP(A81,'[1]Janeiro 2017'!$A$4:$C$857,3,FALSE),"Sem Informação")</f>
        <v>Sem Informação</v>
      </c>
      <c r="E81" s="26" t="str">
        <f>IFERROR(VLOOKUP(A81,'[1]Março 2017'!$A$4:$C$857,3,FALSE),"Sem Informação")</f>
        <v>Sem Informação</v>
      </c>
    </row>
    <row r="82" spans="1:5" ht="15.75" x14ac:dyDescent="0.25">
      <c r="A82" s="27">
        <v>310760</v>
      </c>
      <c r="B82" s="28" t="s">
        <v>887</v>
      </c>
      <c r="C82" s="25" t="str">
        <f>IFERROR(VLOOKUP(A82,'[1]Outubro 2016'!$A$4:$C$857,3,FALSE),"Sem Informação")</f>
        <v>Sem Informação</v>
      </c>
      <c r="D82" s="25" t="str">
        <f>IFERROR(VLOOKUP(A82,'[1]Janeiro 2017'!$A$4:$C$857,3,FALSE),"Sem Informação")</f>
        <v>Sem Informação</v>
      </c>
      <c r="E82" s="26" t="str">
        <f>IFERROR(VLOOKUP(A82,'[1]Março 2017'!$A$4:$C$857,3,FALSE),"Sem Informação")</f>
        <v>Sem Informação</v>
      </c>
    </row>
    <row r="83" spans="1:5" ht="15.75" x14ac:dyDescent="0.25">
      <c r="A83" s="27">
        <v>310770</v>
      </c>
      <c r="B83" s="28" t="s">
        <v>888</v>
      </c>
      <c r="C83" s="25" t="str">
        <f>IFERROR(VLOOKUP(A83,'[1]Outubro 2016'!$A$4:$C$857,3,FALSE),"Sem Informação")</f>
        <v>Sem Informação</v>
      </c>
      <c r="D83" s="25" t="str">
        <f>IFERROR(VLOOKUP(A83,'[1]Janeiro 2017'!$A$4:$C$857,3,FALSE),"Sem Informação")</f>
        <v>Sem Informação</v>
      </c>
      <c r="E83" s="26" t="str">
        <f>IFERROR(VLOOKUP(A83,'[1]Março 2017'!$A$4:$C$857,3,FALSE),"Sem Informação")</f>
        <v>Sem Informação</v>
      </c>
    </row>
    <row r="84" spans="1:5" ht="15.75" x14ac:dyDescent="0.25">
      <c r="A84" s="27">
        <v>310780</v>
      </c>
      <c r="B84" s="28" t="s">
        <v>889</v>
      </c>
      <c r="C84" s="25" t="str">
        <f>IFERROR(VLOOKUP(A84,'[1]Outubro 2016'!$A$4:$C$857,3,FALSE),"Sem Informação")</f>
        <v>Sem Informação</v>
      </c>
      <c r="D84" s="25" t="str">
        <f>IFERROR(VLOOKUP(A84,'[1]Janeiro 2017'!$A$4:$C$857,3,FALSE),"Sem Informação")</f>
        <v>Sem Informação</v>
      </c>
      <c r="E84" s="26" t="str">
        <f>IFERROR(VLOOKUP(A84,'[1]Março 2017'!$A$4:$C$857,3,FALSE),"Sem Informação")</f>
        <v>Sem Informação</v>
      </c>
    </row>
    <row r="85" spans="1:5" ht="15.75" x14ac:dyDescent="0.25">
      <c r="A85" s="27">
        <v>310790</v>
      </c>
      <c r="B85" s="28" t="s">
        <v>117</v>
      </c>
      <c r="C85" s="25" t="str">
        <f>IFERROR(VLOOKUP(A85,'[1]Outubro 2016'!$A$4:$C$857,3,FALSE),"Sem Informação")</f>
        <v>Sem Informação</v>
      </c>
      <c r="D85" s="25" t="str">
        <f>IFERROR(VLOOKUP(A85,'[1]Janeiro 2017'!$A$4:$C$857,3,FALSE),"Sem Informação")</f>
        <v>Sem Informação</v>
      </c>
      <c r="E85" s="26" t="str">
        <f>IFERROR(VLOOKUP(A85,'[1]Março 2017'!$A$4:$C$857,3,FALSE),"Sem Informação")</f>
        <v>Sem Informação</v>
      </c>
    </row>
    <row r="86" spans="1:5" ht="15.75" x14ac:dyDescent="0.25">
      <c r="A86" s="27">
        <v>310800</v>
      </c>
      <c r="B86" s="28" t="s">
        <v>118</v>
      </c>
      <c r="C86" s="25" t="str">
        <f>IFERROR(VLOOKUP(A86,'[1]Outubro 2016'!$A$4:$C$857,3,FALSE),"Sem Informação")</f>
        <v>Sem Informação</v>
      </c>
      <c r="D86" s="25" t="str">
        <f>IFERROR(VLOOKUP(A86,'[1]Janeiro 2017'!$A$4:$C$857,3,FALSE),"Sem Informação")</f>
        <v>Sem Informação</v>
      </c>
      <c r="E86" s="26" t="str">
        <f>IFERROR(VLOOKUP(A86,'[1]Março 2017'!$A$4:$C$857,3,FALSE),"Sem Informação")</f>
        <v>Sem Informação</v>
      </c>
    </row>
    <row r="87" spans="1:5" ht="15.75" x14ac:dyDescent="0.25">
      <c r="A87" s="27">
        <v>310810</v>
      </c>
      <c r="B87" s="28" t="s">
        <v>119</v>
      </c>
      <c r="C87" s="25" t="str">
        <f>IFERROR(VLOOKUP(A87,'[1]Outubro 2016'!$A$4:$C$857,3,FALSE),"Sem Informação")</f>
        <v>Sem Informação</v>
      </c>
      <c r="D87" s="25" t="str">
        <f>IFERROR(VLOOKUP(A87,'[1]Janeiro 2017'!$A$4:$C$857,3,FALSE),"Sem Informação")</f>
        <v>Sem Informação</v>
      </c>
      <c r="E87" s="26">
        <f>IFERROR(VLOOKUP(A87,'[1]Março 2017'!$A$4:$C$857,3,FALSE),"Sem Informação")</f>
        <v>0</v>
      </c>
    </row>
    <row r="88" spans="1:5" ht="15.75" x14ac:dyDescent="0.25">
      <c r="A88" s="27">
        <v>310820</v>
      </c>
      <c r="B88" s="28" t="s">
        <v>890</v>
      </c>
      <c r="C88" s="25" t="str">
        <f>IFERROR(VLOOKUP(A88,'[1]Outubro 2016'!$A$4:$C$857,3,FALSE),"Sem Informação")</f>
        <v>Sem Informação</v>
      </c>
      <c r="D88" s="25" t="str">
        <f>IFERROR(VLOOKUP(A88,'[1]Janeiro 2017'!$A$4:$C$857,3,FALSE),"Sem Informação")</f>
        <v>Sem Informação</v>
      </c>
      <c r="E88" s="26" t="str">
        <f>IFERROR(VLOOKUP(A88,'[1]Março 2017'!$A$4:$C$857,3,FALSE),"Sem Informação")</f>
        <v>Sem Informação</v>
      </c>
    </row>
    <row r="89" spans="1:5" ht="15.75" x14ac:dyDescent="0.25">
      <c r="A89" s="27">
        <v>310825</v>
      </c>
      <c r="B89" s="28" t="s">
        <v>891</v>
      </c>
      <c r="C89" s="25" t="str">
        <f>IFERROR(VLOOKUP(A89,'[1]Outubro 2016'!$A$4:$C$857,3,FALSE),"Sem Informação")</f>
        <v>Sem Informação</v>
      </c>
      <c r="D89" s="25" t="str">
        <f>IFERROR(VLOOKUP(A89,'[1]Janeiro 2017'!$A$4:$C$857,3,FALSE),"Sem Informação")</f>
        <v>Sem Informação</v>
      </c>
      <c r="E89" s="26" t="str">
        <f>IFERROR(VLOOKUP(A89,'[1]Março 2017'!$A$4:$C$857,3,FALSE),"Sem Informação")</f>
        <v>Sem Informação</v>
      </c>
    </row>
    <row r="90" spans="1:5" ht="15.75" x14ac:dyDescent="0.25">
      <c r="A90" s="27">
        <v>310830</v>
      </c>
      <c r="B90" s="28" t="s">
        <v>892</v>
      </c>
      <c r="C90" s="25" t="str">
        <f>IFERROR(VLOOKUP(A90,'[1]Outubro 2016'!$A$4:$C$857,3,FALSE),"Sem Informação")</f>
        <v>Sem Informação</v>
      </c>
      <c r="D90" s="25" t="str">
        <f>IFERROR(VLOOKUP(A90,'[1]Janeiro 2017'!$A$4:$C$857,3,FALSE),"Sem Informação")</f>
        <v>Sem Informação</v>
      </c>
      <c r="E90" s="26" t="str">
        <f>IFERROR(VLOOKUP(A90,'[1]Março 2017'!$A$4:$C$857,3,FALSE),"Sem Informação")</f>
        <v>Sem Informação</v>
      </c>
    </row>
    <row r="91" spans="1:5" ht="15.75" x14ac:dyDescent="0.25">
      <c r="A91" s="27">
        <v>310840</v>
      </c>
      <c r="B91" s="28" t="s">
        <v>124</v>
      </c>
      <c r="C91" s="25" t="str">
        <f>IFERROR(VLOOKUP(A91,'[1]Outubro 2016'!$A$4:$C$857,3,FALSE),"Sem Informação")</f>
        <v>Sem Informação</v>
      </c>
      <c r="D91" s="25" t="str">
        <f>IFERROR(VLOOKUP(A91,'[1]Janeiro 2017'!$A$4:$C$857,3,FALSE),"Sem Informação")</f>
        <v>Sem Informação</v>
      </c>
      <c r="E91" s="26" t="str">
        <f>IFERROR(VLOOKUP(A91,'[1]Março 2017'!$A$4:$C$857,3,FALSE),"Sem Informação")</f>
        <v>Sem Informação</v>
      </c>
    </row>
    <row r="92" spans="1:5" ht="15.75" x14ac:dyDescent="0.25">
      <c r="A92" s="27">
        <v>310850</v>
      </c>
      <c r="B92" s="28" t="s">
        <v>125</v>
      </c>
      <c r="C92" s="25" t="str">
        <f>IFERROR(VLOOKUP(A92,'[1]Outubro 2016'!$A$4:$C$857,3,FALSE),"Sem Informação")</f>
        <v>Sem Informação</v>
      </c>
      <c r="D92" s="25" t="str">
        <f>IFERROR(VLOOKUP(A92,'[1]Janeiro 2017'!$A$4:$C$857,3,FALSE),"Sem Informação")</f>
        <v>Sem Informação</v>
      </c>
      <c r="E92" s="26" t="str">
        <f>IFERROR(VLOOKUP(A92,'[1]Março 2017'!$A$4:$C$857,3,FALSE),"Sem Informação")</f>
        <v>Sem Informação</v>
      </c>
    </row>
    <row r="93" spans="1:5" ht="15.75" x14ac:dyDescent="0.25">
      <c r="A93" s="27">
        <v>310855</v>
      </c>
      <c r="B93" s="28" t="s">
        <v>893</v>
      </c>
      <c r="C93" s="25" t="str">
        <f>IFERROR(VLOOKUP(A93,'[1]Outubro 2016'!$A$4:$C$857,3,FALSE),"Sem Informação")</f>
        <v>Sem Informação</v>
      </c>
      <c r="D93" s="25" t="str">
        <f>IFERROR(VLOOKUP(A93,'[1]Janeiro 2017'!$A$4:$C$857,3,FALSE),"Sem Informação")</f>
        <v>Sem Informação</v>
      </c>
      <c r="E93" s="26" t="str">
        <f>IFERROR(VLOOKUP(A93,'[1]Março 2017'!$A$4:$C$857,3,FALSE),"Sem Informação")</f>
        <v>Sem Informação</v>
      </c>
    </row>
    <row r="94" spans="1:5" ht="15.75" x14ac:dyDescent="0.25">
      <c r="A94" s="27">
        <v>310860</v>
      </c>
      <c r="B94" s="28" t="s">
        <v>894</v>
      </c>
      <c r="C94" s="25">
        <f>IFERROR(VLOOKUP(A94,'[1]Outubro 2016'!$A$4:$C$857,3,FALSE),"Sem Informação")</f>
        <v>0.2</v>
      </c>
      <c r="D94" s="25">
        <f>IFERROR(VLOOKUP(A94,'[1]Janeiro 2017'!$A$4:$C$857,3,FALSE),"Sem Informação")</f>
        <v>2.5</v>
      </c>
      <c r="E94" s="26" t="str">
        <f>IFERROR(VLOOKUP(A94,'[1]Março 2017'!$A$4:$C$857,3,FALSE),"Sem Informação")</f>
        <v>Sem Informação</v>
      </c>
    </row>
    <row r="95" spans="1:5" ht="15.75" x14ac:dyDescent="0.25">
      <c r="A95" s="27">
        <v>310870</v>
      </c>
      <c r="B95" s="28" t="s">
        <v>126</v>
      </c>
      <c r="C95" s="25" t="str">
        <f>IFERROR(VLOOKUP(A95,'[1]Outubro 2016'!$A$4:$C$857,3,FALSE),"Sem Informação")</f>
        <v>Sem Informação</v>
      </c>
      <c r="D95" s="25" t="str">
        <f>IFERROR(VLOOKUP(A95,'[1]Janeiro 2017'!$A$4:$C$857,3,FALSE),"Sem Informação")</f>
        <v>Sem Informação</v>
      </c>
      <c r="E95" s="26" t="str">
        <f>IFERROR(VLOOKUP(A95,'[1]Março 2017'!$A$4:$C$857,3,FALSE),"Sem Informação")</f>
        <v>Sem Informação</v>
      </c>
    </row>
    <row r="96" spans="1:5" ht="15.75" x14ac:dyDescent="0.25">
      <c r="A96" s="27">
        <v>310880</v>
      </c>
      <c r="B96" s="28" t="s">
        <v>129</v>
      </c>
      <c r="C96" s="25" t="str">
        <f>IFERROR(VLOOKUP(A96,'[1]Outubro 2016'!$A$4:$C$857,3,FALSE),"Sem Informação")</f>
        <v>Sem Informação</v>
      </c>
      <c r="D96" s="25" t="str">
        <f>IFERROR(VLOOKUP(A96,'[1]Janeiro 2017'!$A$4:$C$857,3,FALSE),"Sem Informação")</f>
        <v>Sem Informação</v>
      </c>
      <c r="E96" s="26" t="str">
        <f>IFERROR(VLOOKUP(A96,'[1]Março 2017'!$A$4:$C$857,3,FALSE),"Sem Informação")</f>
        <v>Sem Informação</v>
      </c>
    </row>
    <row r="97" spans="1:5" ht="15.75" x14ac:dyDescent="0.25">
      <c r="A97" s="27">
        <v>310890</v>
      </c>
      <c r="B97" s="28" t="s">
        <v>856</v>
      </c>
      <c r="C97" s="25" t="str">
        <f>IFERROR(VLOOKUP(A97,'[1]Outubro 2016'!$A$4:$C$857,3,FALSE),"Sem Informação")</f>
        <v>Sem Informação</v>
      </c>
      <c r="D97" s="25" t="str">
        <f>IFERROR(VLOOKUP(A97,'[1]Janeiro 2017'!$A$4:$C$857,3,FALSE),"Sem Informação")</f>
        <v>Sem Informação</v>
      </c>
      <c r="E97" s="26" t="str">
        <f>IFERROR(VLOOKUP(A97,'[1]Março 2017'!$A$4:$C$857,3,FALSE),"Sem Informação")</f>
        <v>Sem Informação</v>
      </c>
    </row>
    <row r="98" spans="1:5" ht="15.75" x14ac:dyDescent="0.25">
      <c r="A98" s="27">
        <v>310900</v>
      </c>
      <c r="B98" s="28" t="s">
        <v>130</v>
      </c>
      <c r="C98" s="25">
        <f>IFERROR(VLOOKUP(A98,'[1]Outubro 2016'!$A$4:$C$857,3,FALSE),"Sem Informação")</f>
        <v>0.7</v>
      </c>
      <c r="D98" s="25" t="str">
        <f>IFERROR(VLOOKUP(A98,'[1]Janeiro 2017'!$A$4:$C$857,3,FALSE),"Sem Informação")</f>
        <v>Sem Informação</v>
      </c>
      <c r="E98" s="26">
        <f>IFERROR(VLOOKUP(A98,'[1]Março 2017'!$A$4:$C$857,3,FALSE),"Sem Informação")</f>
        <v>4.5</v>
      </c>
    </row>
    <row r="99" spans="1:5" ht="15.75" x14ac:dyDescent="0.25">
      <c r="A99" s="27">
        <v>310910</v>
      </c>
      <c r="B99" s="28" t="s">
        <v>131</v>
      </c>
      <c r="C99" s="25" t="str">
        <f>IFERROR(VLOOKUP(A99,'[1]Outubro 2016'!$A$4:$C$857,3,FALSE),"Sem Informação")</f>
        <v>Sem Informação</v>
      </c>
      <c r="D99" s="25" t="str">
        <f>IFERROR(VLOOKUP(A99,'[1]Janeiro 2017'!$A$4:$C$857,3,FALSE),"Sem Informação")</f>
        <v>Sem Informação</v>
      </c>
      <c r="E99" s="26" t="str">
        <f>IFERROR(VLOOKUP(A99,'[1]Março 2017'!$A$4:$C$857,3,FALSE),"Sem Informação")</f>
        <v>Sem Informação</v>
      </c>
    </row>
    <row r="100" spans="1:5" ht="15.75" x14ac:dyDescent="0.25">
      <c r="A100" s="27">
        <v>310920</v>
      </c>
      <c r="B100" s="28" t="s">
        <v>132</v>
      </c>
      <c r="C100" s="25" t="str">
        <f>IFERROR(VLOOKUP(A100,'[1]Outubro 2016'!$A$4:$C$857,3,FALSE),"Sem Informação")</f>
        <v>Sem Informação</v>
      </c>
      <c r="D100" s="25" t="str">
        <f>IFERROR(VLOOKUP(A100,'[1]Janeiro 2017'!$A$4:$C$857,3,FALSE),"Sem Informação")</f>
        <v>Sem Informação</v>
      </c>
      <c r="E100" s="26" t="str">
        <f>IFERROR(VLOOKUP(A100,'[1]Março 2017'!$A$4:$C$857,3,FALSE),"Sem Informação")</f>
        <v>Sem Informação</v>
      </c>
    </row>
    <row r="101" spans="1:5" ht="15.75" x14ac:dyDescent="0.25">
      <c r="A101" s="27">
        <v>310925</v>
      </c>
      <c r="B101" s="28" t="s">
        <v>133</v>
      </c>
      <c r="C101" s="25" t="str">
        <f>IFERROR(VLOOKUP(A101,'[1]Outubro 2016'!$A$4:$C$857,3,FALSE),"Sem Informação")</f>
        <v>Sem Informação</v>
      </c>
      <c r="D101" s="25" t="str">
        <f>IFERROR(VLOOKUP(A101,'[1]Janeiro 2017'!$A$4:$C$857,3,FALSE),"Sem Informação")</f>
        <v>Sem Informação</v>
      </c>
      <c r="E101" s="26" t="str">
        <f>IFERROR(VLOOKUP(A101,'[1]Março 2017'!$A$4:$C$857,3,FALSE),"Sem Informação")</f>
        <v>Sem Informação</v>
      </c>
    </row>
    <row r="102" spans="1:5" ht="15.75" x14ac:dyDescent="0.25">
      <c r="A102" s="27">
        <v>310930</v>
      </c>
      <c r="B102" s="28" t="s">
        <v>134</v>
      </c>
      <c r="C102" s="25" t="str">
        <f>IFERROR(VLOOKUP(A102,'[1]Outubro 2016'!$A$4:$C$857,3,FALSE),"Sem Informação")</f>
        <v>Sem Informação</v>
      </c>
      <c r="D102" s="25" t="str">
        <f>IFERROR(VLOOKUP(A102,'[1]Janeiro 2017'!$A$4:$C$857,3,FALSE),"Sem Informação")</f>
        <v>Sem Informação</v>
      </c>
      <c r="E102" s="26" t="str">
        <f>IFERROR(VLOOKUP(A102,'[1]Março 2017'!$A$4:$C$857,3,FALSE),"Sem Informação")</f>
        <v>Sem Informação</v>
      </c>
    </row>
    <row r="103" spans="1:5" ht="15.75" x14ac:dyDescent="0.25">
      <c r="A103" s="27">
        <v>310940</v>
      </c>
      <c r="B103" s="28" t="s">
        <v>136</v>
      </c>
      <c r="C103" s="25" t="str">
        <f>IFERROR(VLOOKUP(A103,'[1]Outubro 2016'!$A$4:$C$857,3,FALSE),"Sem Informação")</f>
        <v>Sem Informação</v>
      </c>
      <c r="D103" s="25" t="str">
        <f>IFERROR(VLOOKUP(A103,'[1]Janeiro 2017'!$A$4:$C$857,3,FALSE),"Sem Informação")</f>
        <v>Sem Informação</v>
      </c>
      <c r="E103" s="26" t="str">
        <f>IFERROR(VLOOKUP(A103,'[1]Março 2017'!$A$4:$C$857,3,FALSE),"Sem Informação")</f>
        <v>Sem Informação</v>
      </c>
    </row>
    <row r="104" spans="1:5" ht="15.75" x14ac:dyDescent="0.25">
      <c r="A104" s="27">
        <v>310945</v>
      </c>
      <c r="B104" s="28" t="s">
        <v>137</v>
      </c>
      <c r="C104" s="25" t="str">
        <f>IFERROR(VLOOKUP(A104,'[1]Outubro 2016'!$A$4:$C$857,3,FALSE),"Sem Informação")</f>
        <v>Sem Informação</v>
      </c>
      <c r="D104" s="25" t="str">
        <f>IFERROR(VLOOKUP(A104,'[1]Janeiro 2017'!$A$4:$C$857,3,FALSE),"Sem Informação")</f>
        <v>Sem Informação</v>
      </c>
      <c r="E104" s="26" t="str">
        <f>IFERROR(VLOOKUP(A104,'[1]Março 2017'!$A$4:$C$857,3,FALSE),"Sem Informação")</f>
        <v>Sem Informação</v>
      </c>
    </row>
    <row r="105" spans="1:5" ht="15.75" x14ac:dyDescent="0.25">
      <c r="A105" s="27">
        <v>310950</v>
      </c>
      <c r="B105" s="28" t="s">
        <v>138</v>
      </c>
      <c r="C105" s="25" t="str">
        <f>IFERROR(VLOOKUP(A105,'[1]Outubro 2016'!$A$4:$C$857,3,FALSE),"Sem Informação")</f>
        <v>Sem Informação</v>
      </c>
      <c r="D105" s="25" t="str">
        <f>IFERROR(VLOOKUP(A105,'[1]Janeiro 2017'!$A$4:$C$857,3,FALSE),"Sem Informação")</f>
        <v>Sem Informação</v>
      </c>
      <c r="E105" s="26" t="str">
        <f>IFERROR(VLOOKUP(A105,'[1]Março 2017'!$A$4:$C$857,3,FALSE),"Sem Informação")</f>
        <v>Sem Informação</v>
      </c>
    </row>
    <row r="106" spans="1:5" ht="15.75" x14ac:dyDescent="0.25">
      <c r="A106" s="27">
        <v>310960</v>
      </c>
      <c r="B106" s="28" t="s">
        <v>895</v>
      </c>
      <c r="C106" s="25" t="str">
        <f>IFERROR(VLOOKUP(A106,'[1]Outubro 2016'!$A$4:$C$857,3,FALSE),"Sem Informação")</f>
        <v>Sem Informação</v>
      </c>
      <c r="D106" s="25" t="str">
        <f>IFERROR(VLOOKUP(A106,'[1]Janeiro 2017'!$A$4:$C$857,3,FALSE),"Sem Informação")</f>
        <v>Sem Informação</v>
      </c>
      <c r="E106" s="26" t="str">
        <f>IFERROR(VLOOKUP(A106,'[1]Março 2017'!$A$4:$C$857,3,FALSE),"Sem Informação")</f>
        <v>Sem Informação</v>
      </c>
    </row>
    <row r="107" spans="1:5" ht="15.75" x14ac:dyDescent="0.25">
      <c r="A107" s="27">
        <v>310970</v>
      </c>
      <c r="B107" s="28" t="s">
        <v>896</v>
      </c>
      <c r="C107" s="25" t="str">
        <f>IFERROR(VLOOKUP(A107,'[1]Outubro 2016'!$A$4:$C$857,3,FALSE),"Sem Informação")</f>
        <v>Sem Informação</v>
      </c>
      <c r="D107" s="25" t="str">
        <f>IFERROR(VLOOKUP(A107,'[1]Janeiro 2017'!$A$4:$C$857,3,FALSE),"Sem Informação")</f>
        <v>Sem Informação</v>
      </c>
      <c r="E107" s="26" t="str">
        <f>IFERROR(VLOOKUP(A107,'[1]Março 2017'!$A$4:$C$857,3,FALSE),"Sem Informação")</f>
        <v>Sem Informação</v>
      </c>
    </row>
    <row r="108" spans="1:5" ht="15.75" x14ac:dyDescent="0.25">
      <c r="A108" s="27">
        <v>310980</v>
      </c>
      <c r="B108" s="28" t="s">
        <v>143</v>
      </c>
      <c r="C108" s="25" t="str">
        <f>IFERROR(VLOOKUP(A108,'[1]Outubro 2016'!$A$4:$C$857,3,FALSE),"Sem Informação")</f>
        <v>Sem Informação</v>
      </c>
      <c r="D108" s="25" t="str">
        <f>IFERROR(VLOOKUP(A108,'[1]Janeiro 2017'!$A$4:$C$857,3,FALSE),"Sem Informação")</f>
        <v>Sem Informação</v>
      </c>
      <c r="E108" s="26" t="str">
        <f>IFERROR(VLOOKUP(A108,'[1]Março 2017'!$A$4:$C$857,3,FALSE),"Sem Informação")</f>
        <v>Sem Informação</v>
      </c>
    </row>
    <row r="109" spans="1:5" ht="15.75" x14ac:dyDescent="0.25">
      <c r="A109" s="27">
        <v>310990</v>
      </c>
      <c r="B109" s="28" t="s">
        <v>144</v>
      </c>
      <c r="C109" s="25" t="str">
        <f>IFERROR(VLOOKUP(A109,'[1]Outubro 2016'!$A$4:$C$857,3,FALSE),"Sem Informação")</f>
        <v>Sem Informação</v>
      </c>
      <c r="D109" s="25" t="str">
        <f>IFERROR(VLOOKUP(A109,'[1]Janeiro 2017'!$A$4:$C$857,3,FALSE),"Sem Informação")</f>
        <v>Sem Informação</v>
      </c>
      <c r="E109" s="26" t="str">
        <f>IFERROR(VLOOKUP(A109,'[1]Março 2017'!$A$4:$C$857,3,FALSE),"Sem Informação")</f>
        <v>Sem Informação</v>
      </c>
    </row>
    <row r="110" spans="1:5" ht="15.75" x14ac:dyDescent="0.25">
      <c r="A110" s="27">
        <v>311000</v>
      </c>
      <c r="B110" s="28" t="s">
        <v>145</v>
      </c>
      <c r="C110" s="25">
        <f>IFERROR(VLOOKUP(A110,'[1]Outubro 2016'!$A$4:$C$857,3,FALSE),"Sem Informação")</f>
        <v>0.9</v>
      </c>
      <c r="D110" s="25">
        <f>IFERROR(VLOOKUP(A110,'[1]Janeiro 2017'!$A$4:$C$857,3,FALSE),"Sem Informação")</f>
        <v>1.8</v>
      </c>
      <c r="E110" s="26">
        <f>IFERROR(VLOOKUP(A110,'[1]Março 2017'!$A$4:$C$857,3,FALSE),"Sem Informação")</f>
        <v>1.8</v>
      </c>
    </row>
    <row r="111" spans="1:5" ht="15.75" x14ac:dyDescent="0.25">
      <c r="A111" s="27">
        <v>311010</v>
      </c>
      <c r="B111" s="28" t="s">
        <v>146</v>
      </c>
      <c r="C111" s="25" t="str">
        <f>IFERROR(VLOOKUP(A111,'[1]Outubro 2016'!$A$4:$C$857,3,FALSE),"Sem Informação")</f>
        <v>Sem Informação</v>
      </c>
      <c r="D111" s="25" t="str">
        <f>IFERROR(VLOOKUP(A111,'[1]Janeiro 2017'!$A$4:$C$857,3,FALSE),"Sem Informação")</f>
        <v>Sem Informação</v>
      </c>
      <c r="E111" s="26" t="str">
        <f>IFERROR(VLOOKUP(A111,'[1]Março 2017'!$A$4:$C$857,3,FALSE),"Sem Informação")</f>
        <v>Sem Informação</v>
      </c>
    </row>
    <row r="112" spans="1:5" ht="15.75" x14ac:dyDescent="0.25">
      <c r="A112" s="27">
        <v>311020</v>
      </c>
      <c r="B112" s="28" t="s">
        <v>147</v>
      </c>
      <c r="C112" s="25" t="str">
        <f>IFERROR(VLOOKUP(A112,'[1]Outubro 2016'!$A$4:$C$857,3,FALSE),"Sem Informação")</f>
        <v>Sem Informação</v>
      </c>
      <c r="D112" s="25" t="str">
        <f>IFERROR(VLOOKUP(A112,'[1]Janeiro 2017'!$A$4:$C$857,3,FALSE),"Sem Informação")</f>
        <v>Sem Informação</v>
      </c>
      <c r="E112" s="26" t="str">
        <f>IFERROR(VLOOKUP(A112,'[1]Março 2017'!$A$4:$C$857,3,FALSE),"Sem Informação")</f>
        <v>Sem Informação</v>
      </c>
    </row>
    <row r="113" spans="1:5" ht="15.75" x14ac:dyDescent="0.25">
      <c r="A113" s="27">
        <v>311030</v>
      </c>
      <c r="B113" s="28" t="s">
        <v>148</v>
      </c>
      <c r="C113" s="25" t="str">
        <f>IFERROR(VLOOKUP(A113,'[1]Outubro 2016'!$A$4:$C$857,3,FALSE),"Sem Informação")</f>
        <v>Sem Informação</v>
      </c>
      <c r="D113" s="25" t="str">
        <f>IFERROR(VLOOKUP(A113,'[1]Janeiro 2017'!$A$4:$C$857,3,FALSE),"Sem Informação")</f>
        <v>Sem Informação</v>
      </c>
      <c r="E113" s="26" t="str">
        <f>IFERROR(VLOOKUP(A113,'[1]Março 2017'!$A$4:$C$857,3,FALSE),"Sem Informação")</f>
        <v>Sem Informação</v>
      </c>
    </row>
    <row r="114" spans="1:5" ht="15.75" x14ac:dyDescent="0.25">
      <c r="A114" s="27">
        <v>311040</v>
      </c>
      <c r="B114" s="28" t="s">
        <v>149</v>
      </c>
      <c r="C114" s="25" t="str">
        <f>IFERROR(VLOOKUP(A114,'[1]Outubro 2016'!$A$4:$C$857,3,FALSE),"Sem Informação")</f>
        <v>Sem Informação</v>
      </c>
      <c r="D114" s="25" t="str">
        <f>IFERROR(VLOOKUP(A114,'[1]Janeiro 2017'!$A$4:$C$857,3,FALSE),"Sem Informação")</f>
        <v>Sem Informação</v>
      </c>
      <c r="E114" s="26" t="str">
        <f>IFERROR(VLOOKUP(A114,'[1]Março 2017'!$A$4:$C$857,3,FALSE),"Sem Informação")</f>
        <v>Sem Informação</v>
      </c>
    </row>
    <row r="115" spans="1:5" ht="15.75" x14ac:dyDescent="0.25">
      <c r="A115" s="27">
        <v>311050</v>
      </c>
      <c r="B115" s="28" t="s">
        <v>150</v>
      </c>
      <c r="C115" s="25" t="str">
        <f>IFERROR(VLOOKUP(A115,'[1]Outubro 2016'!$A$4:$C$857,3,FALSE),"Sem Informação")</f>
        <v>Sem Informação</v>
      </c>
      <c r="D115" s="25" t="str">
        <f>IFERROR(VLOOKUP(A115,'[1]Janeiro 2017'!$A$4:$C$857,3,FALSE),"Sem Informação")</f>
        <v>Sem Informação</v>
      </c>
      <c r="E115" s="26" t="str">
        <f>IFERROR(VLOOKUP(A115,'[1]Março 2017'!$A$4:$C$857,3,FALSE),"Sem Informação")</f>
        <v>Sem Informação</v>
      </c>
    </row>
    <row r="116" spans="1:5" ht="15.75" x14ac:dyDescent="0.25">
      <c r="A116" s="27">
        <v>311060</v>
      </c>
      <c r="B116" s="28" t="s">
        <v>151</v>
      </c>
      <c r="C116" s="25">
        <f>IFERROR(VLOOKUP(A116,'[1]Outubro 2016'!$A$4:$C$857,3,FALSE),"Sem Informação")</f>
        <v>0.4</v>
      </c>
      <c r="D116" s="25" t="str">
        <f>IFERROR(VLOOKUP(A116,'[1]Janeiro 2017'!$A$4:$C$857,3,FALSE),"Sem Informação")</f>
        <v>Sem Informação</v>
      </c>
      <c r="E116" s="26" t="str">
        <f>IFERROR(VLOOKUP(A116,'[1]Março 2017'!$A$4:$C$857,3,FALSE),"Sem Informação")</f>
        <v>Sem Informação</v>
      </c>
    </row>
    <row r="117" spans="1:5" ht="15.75" x14ac:dyDescent="0.25">
      <c r="A117" s="27">
        <v>311070</v>
      </c>
      <c r="B117" s="28" t="s">
        <v>152</v>
      </c>
      <c r="C117" s="25" t="str">
        <f>IFERROR(VLOOKUP(A117,'[1]Outubro 2016'!$A$4:$C$857,3,FALSE),"Sem Informação")</f>
        <v>Sem Informação</v>
      </c>
      <c r="D117" s="25" t="str">
        <f>IFERROR(VLOOKUP(A117,'[1]Janeiro 2017'!$A$4:$C$857,3,FALSE),"Sem Informação")</f>
        <v>Sem Informação</v>
      </c>
      <c r="E117" s="26" t="str">
        <f>IFERROR(VLOOKUP(A117,'[1]Março 2017'!$A$4:$C$857,3,FALSE),"Sem Informação")</f>
        <v>Sem Informação</v>
      </c>
    </row>
    <row r="118" spans="1:5" ht="15.75" x14ac:dyDescent="0.25">
      <c r="A118" s="27">
        <v>311080</v>
      </c>
      <c r="B118" s="28" t="s">
        <v>153</v>
      </c>
      <c r="C118" s="25" t="str">
        <f>IFERROR(VLOOKUP(A118,'[1]Outubro 2016'!$A$4:$C$857,3,FALSE),"Sem Informação")</f>
        <v>Sem Informação</v>
      </c>
      <c r="D118" s="25" t="str">
        <f>IFERROR(VLOOKUP(A118,'[1]Janeiro 2017'!$A$4:$C$857,3,FALSE),"Sem Informação")</f>
        <v>Sem Informação</v>
      </c>
      <c r="E118" s="26" t="str">
        <f>IFERROR(VLOOKUP(A118,'[1]Março 2017'!$A$4:$C$857,3,FALSE),"Sem Informação")</f>
        <v>Sem Informação</v>
      </c>
    </row>
    <row r="119" spans="1:5" ht="15.75" x14ac:dyDescent="0.25">
      <c r="A119" s="27">
        <v>311090</v>
      </c>
      <c r="B119" s="28" t="s">
        <v>154</v>
      </c>
      <c r="C119" s="25" t="str">
        <f>IFERROR(VLOOKUP(A119,'[1]Outubro 2016'!$A$4:$C$857,3,FALSE),"Sem Informação")</f>
        <v>Sem Informação</v>
      </c>
      <c r="D119" s="25" t="str">
        <f>IFERROR(VLOOKUP(A119,'[1]Janeiro 2017'!$A$4:$C$857,3,FALSE),"Sem Informação")</f>
        <v>Sem Informação</v>
      </c>
      <c r="E119" s="26" t="str">
        <f>IFERROR(VLOOKUP(A119,'[1]Março 2017'!$A$4:$C$857,3,FALSE),"Sem Informação")</f>
        <v>Sem Informação</v>
      </c>
    </row>
    <row r="120" spans="1:5" ht="15.75" x14ac:dyDescent="0.25">
      <c r="A120" s="27">
        <v>311100</v>
      </c>
      <c r="B120" s="28" t="s">
        <v>155</v>
      </c>
      <c r="C120" s="25" t="str">
        <f>IFERROR(VLOOKUP(A120,'[1]Outubro 2016'!$A$4:$C$857,3,FALSE),"Sem Informação")</f>
        <v>Sem Informação</v>
      </c>
      <c r="D120" s="25" t="str">
        <f>IFERROR(VLOOKUP(A120,'[1]Janeiro 2017'!$A$4:$C$857,3,FALSE),"Sem Informação")</f>
        <v>Sem Informação</v>
      </c>
      <c r="E120" s="26" t="str">
        <f>IFERROR(VLOOKUP(A120,'[1]Março 2017'!$A$4:$C$857,3,FALSE),"Sem Informação")</f>
        <v>Sem Informação</v>
      </c>
    </row>
    <row r="121" spans="1:5" ht="15.75" x14ac:dyDescent="0.25">
      <c r="A121" s="27">
        <v>311110</v>
      </c>
      <c r="B121" s="28" t="s">
        <v>156</v>
      </c>
      <c r="C121" s="25" t="str">
        <f>IFERROR(VLOOKUP(A121,'[1]Outubro 2016'!$A$4:$C$857,3,FALSE),"Sem Informação")</f>
        <v>Sem Informação</v>
      </c>
      <c r="D121" s="25">
        <f>IFERROR(VLOOKUP(A121,'[1]Janeiro 2017'!$A$4:$C$857,3,FALSE),"Sem Informação")</f>
        <v>2.4</v>
      </c>
      <c r="E121" s="26">
        <f>IFERROR(VLOOKUP(A121,'[1]Março 2017'!$A$4:$C$857,3,FALSE),"Sem Informação")</f>
        <v>2</v>
      </c>
    </row>
    <row r="122" spans="1:5" ht="15.75" x14ac:dyDescent="0.25">
      <c r="A122" s="27">
        <v>311115</v>
      </c>
      <c r="B122" s="28" t="s">
        <v>157</v>
      </c>
      <c r="C122" s="25" t="str">
        <f>IFERROR(VLOOKUP(A122,'[1]Outubro 2016'!$A$4:$C$857,3,FALSE),"Sem Informação")</f>
        <v>Sem Informação</v>
      </c>
      <c r="D122" s="25" t="str">
        <f>IFERROR(VLOOKUP(A122,'[1]Janeiro 2017'!$A$4:$C$857,3,FALSE),"Sem Informação")</f>
        <v>Sem Informação</v>
      </c>
      <c r="E122" s="26" t="str">
        <f>IFERROR(VLOOKUP(A122,'[1]Março 2017'!$A$4:$C$857,3,FALSE),"Sem Informação")</f>
        <v>Sem Informação</v>
      </c>
    </row>
    <row r="123" spans="1:5" ht="15.75" x14ac:dyDescent="0.25">
      <c r="A123" s="27">
        <v>311120</v>
      </c>
      <c r="B123" s="28" t="s">
        <v>158</v>
      </c>
      <c r="C123" s="25">
        <f>IFERROR(VLOOKUP(A123,'[1]Outubro 2016'!$A$4:$C$857,3,FALSE),"Sem Informação")</f>
        <v>2</v>
      </c>
      <c r="D123" s="25">
        <f>IFERROR(VLOOKUP(A123,'[1]Janeiro 2017'!$A$4:$C$857,3,FALSE),"Sem Informação")</f>
        <v>3.1</v>
      </c>
      <c r="E123" s="26">
        <f>IFERROR(VLOOKUP(A123,'[1]Março 2017'!$A$4:$C$857,3,FALSE),"Sem Informação")</f>
        <v>4.5999999999999996</v>
      </c>
    </row>
    <row r="124" spans="1:5" ht="15.75" x14ac:dyDescent="0.25">
      <c r="A124" s="27">
        <v>311130</v>
      </c>
      <c r="B124" s="28" t="s">
        <v>898</v>
      </c>
      <c r="C124" s="25" t="str">
        <f>IFERROR(VLOOKUP(A124,'[1]Outubro 2016'!$A$4:$C$857,3,FALSE),"Sem Informação")</f>
        <v>Sem Informação</v>
      </c>
      <c r="D124" s="25" t="str">
        <f>IFERROR(VLOOKUP(A124,'[1]Janeiro 2017'!$A$4:$C$857,3,FALSE),"Sem Informação")</f>
        <v>Sem Informação</v>
      </c>
      <c r="E124" s="26" t="str">
        <f>IFERROR(VLOOKUP(A124,'[1]Março 2017'!$A$4:$C$857,3,FALSE),"Sem Informação")</f>
        <v>Sem Informação</v>
      </c>
    </row>
    <row r="125" spans="1:5" ht="15.75" x14ac:dyDescent="0.25">
      <c r="A125" s="27">
        <v>311140</v>
      </c>
      <c r="B125" s="28" t="s">
        <v>160</v>
      </c>
      <c r="C125" s="25" t="str">
        <f>IFERROR(VLOOKUP(A125,'[1]Outubro 2016'!$A$4:$C$857,3,FALSE),"Sem Informação")</f>
        <v>Sem Informação</v>
      </c>
      <c r="D125" s="25" t="str">
        <f>IFERROR(VLOOKUP(A125,'[1]Janeiro 2017'!$A$4:$C$857,3,FALSE),"Sem Informação")</f>
        <v>Sem Informação</v>
      </c>
      <c r="E125" s="26" t="str">
        <f>IFERROR(VLOOKUP(A125,'[1]Março 2017'!$A$4:$C$857,3,FALSE),"Sem Informação")</f>
        <v>Sem Informação</v>
      </c>
    </row>
    <row r="126" spans="1:5" ht="15.75" x14ac:dyDescent="0.25">
      <c r="A126" s="27">
        <v>311150</v>
      </c>
      <c r="B126" s="28" t="s">
        <v>161</v>
      </c>
      <c r="C126" s="25" t="str">
        <f>IFERROR(VLOOKUP(A126,'[1]Outubro 2016'!$A$4:$C$857,3,FALSE),"Sem Informação")</f>
        <v>Sem Informação</v>
      </c>
      <c r="D126" s="25" t="str">
        <f>IFERROR(VLOOKUP(A126,'[1]Janeiro 2017'!$A$4:$C$857,3,FALSE),"Sem Informação")</f>
        <v>Sem Informação</v>
      </c>
      <c r="E126" s="26" t="str">
        <f>IFERROR(VLOOKUP(A126,'[1]Março 2017'!$A$4:$C$857,3,FALSE),"Sem Informação")</f>
        <v>Sem Informação</v>
      </c>
    </row>
    <row r="127" spans="1:5" ht="15.75" x14ac:dyDescent="0.25">
      <c r="A127" s="27">
        <v>311160</v>
      </c>
      <c r="B127" s="28" t="s">
        <v>162</v>
      </c>
      <c r="C127" s="25">
        <f>IFERROR(VLOOKUP(A127,'[1]Outubro 2016'!$A$4:$C$857,3,FALSE),"Sem Informação")</f>
        <v>0.8</v>
      </c>
      <c r="D127" s="25">
        <f>IFERROR(VLOOKUP(A127,'[1]Janeiro 2017'!$A$4:$C$857,3,FALSE),"Sem Informação")</f>
        <v>1.3</v>
      </c>
      <c r="E127" s="26">
        <f>IFERROR(VLOOKUP(A127,'[1]Março 2017'!$A$4:$C$857,3,FALSE),"Sem Informação")</f>
        <v>1.6</v>
      </c>
    </row>
    <row r="128" spans="1:5" ht="15.75" x14ac:dyDescent="0.25">
      <c r="A128" s="27">
        <v>311170</v>
      </c>
      <c r="B128" s="28" t="s">
        <v>164</v>
      </c>
      <c r="C128" s="25" t="str">
        <f>IFERROR(VLOOKUP(A128,'[1]Outubro 2016'!$A$4:$C$857,3,FALSE),"Sem Informação")</f>
        <v>Sem Informação</v>
      </c>
      <c r="D128" s="25" t="str">
        <f>IFERROR(VLOOKUP(A128,'[1]Janeiro 2017'!$A$4:$C$857,3,FALSE),"Sem Informação")</f>
        <v>Sem Informação</v>
      </c>
      <c r="E128" s="26" t="str">
        <f>IFERROR(VLOOKUP(A128,'[1]Março 2017'!$A$4:$C$857,3,FALSE),"Sem Informação")</f>
        <v>Sem Informação</v>
      </c>
    </row>
    <row r="129" spans="1:5" ht="15.75" x14ac:dyDescent="0.25">
      <c r="A129" s="27">
        <v>311180</v>
      </c>
      <c r="B129" s="28" t="s">
        <v>165</v>
      </c>
      <c r="C129" s="25" t="str">
        <f>IFERROR(VLOOKUP(A129,'[1]Outubro 2016'!$A$4:$C$857,3,FALSE),"Sem Informação")</f>
        <v>Sem Informação</v>
      </c>
      <c r="D129" s="25" t="str">
        <f>IFERROR(VLOOKUP(A129,'[1]Janeiro 2017'!$A$4:$C$857,3,FALSE),"Sem Informação")</f>
        <v>Sem Informação</v>
      </c>
      <c r="E129" s="26" t="str">
        <f>IFERROR(VLOOKUP(A129,'[1]Março 2017'!$A$4:$C$857,3,FALSE),"Sem Informação")</f>
        <v>Sem Informação</v>
      </c>
    </row>
    <row r="130" spans="1:5" ht="15.75" x14ac:dyDescent="0.25">
      <c r="A130" s="27">
        <v>311190</v>
      </c>
      <c r="B130" s="28" t="s">
        <v>163</v>
      </c>
      <c r="C130" s="25" t="str">
        <f>IFERROR(VLOOKUP(A130,'[1]Outubro 2016'!$A$4:$C$857,3,FALSE),"Sem Informação")</f>
        <v>Sem Informação</v>
      </c>
      <c r="D130" s="25" t="str">
        <f>IFERROR(VLOOKUP(A130,'[1]Janeiro 2017'!$A$4:$C$857,3,FALSE),"Sem Informação")</f>
        <v>Sem Informação</v>
      </c>
      <c r="E130" s="26" t="str">
        <f>IFERROR(VLOOKUP(A130,'[1]Março 2017'!$A$4:$C$857,3,FALSE),"Sem Informação")</f>
        <v>Sem Informação</v>
      </c>
    </row>
    <row r="131" spans="1:5" ht="15.75" x14ac:dyDescent="0.25">
      <c r="A131" s="27">
        <v>311200</v>
      </c>
      <c r="B131" s="28" t="s">
        <v>166</v>
      </c>
      <c r="C131" s="25" t="str">
        <f>IFERROR(VLOOKUP(A131,'[1]Outubro 2016'!$A$4:$C$857,3,FALSE),"Sem Informação")</f>
        <v>Sem Informação</v>
      </c>
      <c r="D131" s="25" t="str">
        <f>IFERROR(VLOOKUP(A131,'[1]Janeiro 2017'!$A$4:$C$857,3,FALSE),"Sem Informação")</f>
        <v>Sem Informação</v>
      </c>
      <c r="E131" s="26" t="str">
        <f>IFERROR(VLOOKUP(A131,'[1]Março 2017'!$A$4:$C$857,3,FALSE),"Sem Informação")</f>
        <v>Sem Informação</v>
      </c>
    </row>
    <row r="132" spans="1:5" ht="15.75" x14ac:dyDescent="0.25">
      <c r="A132" s="27">
        <v>311205</v>
      </c>
      <c r="B132" s="28" t="s">
        <v>167</v>
      </c>
      <c r="C132" s="25" t="str">
        <f>IFERROR(VLOOKUP(A132,'[1]Outubro 2016'!$A$4:$C$857,3,FALSE),"Sem Informação")</f>
        <v>Sem Informação</v>
      </c>
      <c r="D132" s="25" t="str">
        <f>IFERROR(VLOOKUP(A132,'[1]Janeiro 2017'!$A$4:$C$857,3,FALSE),"Sem Informação")</f>
        <v>Sem Informação</v>
      </c>
      <c r="E132" s="26" t="str">
        <f>IFERROR(VLOOKUP(A132,'[1]Março 2017'!$A$4:$C$857,3,FALSE),"Sem Informação")</f>
        <v>Sem Informação</v>
      </c>
    </row>
    <row r="133" spans="1:5" ht="15.75" x14ac:dyDescent="0.25">
      <c r="A133" s="27">
        <v>311210</v>
      </c>
      <c r="B133" s="28" t="s">
        <v>168</v>
      </c>
      <c r="C133" s="25" t="str">
        <f>IFERROR(VLOOKUP(A133,'[1]Outubro 2016'!$A$4:$C$857,3,FALSE),"Sem Informação")</f>
        <v>Sem Informação</v>
      </c>
      <c r="D133" s="25" t="str">
        <f>IFERROR(VLOOKUP(A133,'[1]Janeiro 2017'!$A$4:$C$857,3,FALSE),"Sem Informação")</f>
        <v>Sem Informação</v>
      </c>
      <c r="E133" s="26" t="str">
        <f>IFERROR(VLOOKUP(A133,'[1]Março 2017'!$A$4:$C$857,3,FALSE),"Sem Informação")</f>
        <v>Sem Informação</v>
      </c>
    </row>
    <row r="134" spans="1:5" ht="15.75" x14ac:dyDescent="0.25">
      <c r="A134" s="27">
        <v>311220</v>
      </c>
      <c r="B134" s="28" t="s">
        <v>169</v>
      </c>
      <c r="C134" s="25" t="str">
        <f>IFERROR(VLOOKUP(A134,'[1]Outubro 2016'!$A$4:$C$857,3,FALSE),"Sem Informação")</f>
        <v>Sem Informação</v>
      </c>
      <c r="D134" s="25" t="str">
        <f>IFERROR(VLOOKUP(A134,'[1]Janeiro 2017'!$A$4:$C$857,3,FALSE),"Sem Informação")</f>
        <v>Sem Informação</v>
      </c>
      <c r="E134" s="26" t="str">
        <f>IFERROR(VLOOKUP(A134,'[1]Março 2017'!$A$4:$C$857,3,FALSE),"Sem Informação")</f>
        <v>Sem Informação</v>
      </c>
    </row>
    <row r="135" spans="1:5" ht="15.75" x14ac:dyDescent="0.25">
      <c r="A135" s="27">
        <v>311230</v>
      </c>
      <c r="B135" s="28" t="s">
        <v>170</v>
      </c>
      <c r="C135" s="25" t="str">
        <f>IFERROR(VLOOKUP(A135,'[1]Outubro 2016'!$A$4:$C$857,3,FALSE),"Sem Informação")</f>
        <v>Sem Informação</v>
      </c>
      <c r="D135" s="25" t="str">
        <f>IFERROR(VLOOKUP(A135,'[1]Janeiro 2017'!$A$4:$C$857,3,FALSE),"Sem Informação")</f>
        <v>Sem Informação</v>
      </c>
      <c r="E135" s="26" t="str">
        <f>IFERROR(VLOOKUP(A135,'[1]Março 2017'!$A$4:$C$857,3,FALSE),"Sem Informação")</f>
        <v>Sem Informação</v>
      </c>
    </row>
    <row r="136" spans="1:5" ht="15.75" x14ac:dyDescent="0.25">
      <c r="A136" s="27">
        <v>311240</v>
      </c>
      <c r="B136" s="28" t="s">
        <v>171</v>
      </c>
      <c r="C136" s="25" t="str">
        <f>IFERROR(VLOOKUP(A136,'[1]Outubro 2016'!$A$4:$C$857,3,FALSE),"Sem Informação")</f>
        <v>Sem Informação</v>
      </c>
      <c r="D136" s="25" t="str">
        <f>IFERROR(VLOOKUP(A136,'[1]Janeiro 2017'!$A$4:$C$857,3,FALSE),"Sem Informação")</f>
        <v>Sem Informação</v>
      </c>
      <c r="E136" s="26" t="str">
        <f>IFERROR(VLOOKUP(A136,'[1]Março 2017'!$A$4:$C$857,3,FALSE),"Sem Informação")</f>
        <v>Sem Informação</v>
      </c>
    </row>
    <row r="137" spans="1:5" ht="15.75" x14ac:dyDescent="0.25">
      <c r="A137" s="27">
        <v>311250</v>
      </c>
      <c r="B137" s="28" t="s">
        <v>172</v>
      </c>
      <c r="C137" s="25" t="str">
        <f>IFERROR(VLOOKUP(A137,'[1]Outubro 2016'!$A$4:$C$857,3,FALSE),"Sem Informação")</f>
        <v>Sem Informação</v>
      </c>
      <c r="D137" s="25" t="str">
        <f>IFERROR(VLOOKUP(A137,'[1]Janeiro 2017'!$A$4:$C$857,3,FALSE),"Sem Informação")</f>
        <v>Sem Informação</v>
      </c>
      <c r="E137" s="26" t="str">
        <f>IFERROR(VLOOKUP(A137,'[1]Março 2017'!$A$4:$C$857,3,FALSE),"Sem Informação")</f>
        <v>Sem Informação</v>
      </c>
    </row>
    <row r="138" spans="1:5" ht="15.75" x14ac:dyDescent="0.25">
      <c r="A138" s="27">
        <v>311260</v>
      </c>
      <c r="B138" s="28" t="s">
        <v>173</v>
      </c>
      <c r="C138" s="25" t="str">
        <f>IFERROR(VLOOKUP(A138,'[1]Outubro 2016'!$A$4:$C$857,3,FALSE),"Sem Informação")</f>
        <v>Sem Informação</v>
      </c>
      <c r="D138" s="25" t="str">
        <f>IFERROR(VLOOKUP(A138,'[1]Janeiro 2017'!$A$4:$C$857,3,FALSE),"Sem Informação")</f>
        <v>Sem Informação</v>
      </c>
      <c r="E138" s="26" t="str">
        <f>IFERROR(VLOOKUP(A138,'[1]Março 2017'!$A$4:$C$857,3,FALSE),"Sem Informação")</f>
        <v>Sem Informação</v>
      </c>
    </row>
    <row r="139" spans="1:5" ht="15.75" x14ac:dyDescent="0.25">
      <c r="A139" s="27">
        <v>311265</v>
      </c>
      <c r="B139" s="28" t="s">
        <v>174</v>
      </c>
      <c r="C139" s="25" t="str">
        <f>IFERROR(VLOOKUP(A139,'[1]Outubro 2016'!$A$4:$C$857,3,FALSE),"Sem Informação")</f>
        <v>Sem Informação</v>
      </c>
      <c r="D139" s="25" t="str">
        <f>IFERROR(VLOOKUP(A139,'[1]Janeiro 2017'!$A$4:$C$857,3,FALSE),"Sem Informação")</f>
        <v>Sem Informação</v>
      </c>
      <c r="E139" s="26" t="str">
        <f>IFERROR(VLOOKUP(A139,'[1]Março 2017'!$A$4:$C$857,3,FALSE),"Sem Informação")</f>
        <v>Sem Informação</v>
      </c>
    </row>
    <row r="140" spans="1:5" ht="15.75" x14ac:dyDescent="0.25">
      <c r="A140" s="27">
        <v>311270</v>
      </c>
      <c r="B140" s="28" t="s">
        <v>175</v>
      </c>
      <c r="C140" s="25" t="str">
        <f>IFERROR(VLOOKUP(A140,'[1]Outubro 2016'!$A$4:$C$857,3,FALSE),"Sem Informação")</f>
        <v>Sem Informação</v>
      </c>
      <c r="D140" s="25" t="str">
        <f>IFERROR(VLOOKUP(A140,'[1]Janeiro 2017'!$A$4:$C$857,3,FALSE),"Sem Informação")</f>
        <v>Sem Informação</v>
      </c>
      <c r="E140" s="26">
        <f>IFERROR(VLOOKUP(A140,'[1]Março 2017'!$A$4:$C$857,3,FALSE),"Sem Informação")</f>
        <v>7.6</v>
      </c>
    </row>
    <row r="141" spans="1:5" ht="15.75" x14ac:dyDescent="0.25">
      <c r="A141" s="27">
        <v>311280</v>
      </c>
      <c r="B141" s="28" t="s">
        <v>176</v>
      </c>
      <c r="C141" s="25" t="str">
        <f>IFERROR(VLOOKUP(A141,'[1]Outubro 2016'!$A$4:$C$857,3,FALSE),"Sem Informação")</f>
        <v>Sem Informação</v>
      </c>
      <c r="D141" s="25" t="str">
        <f>IFERROR(VLOOKUP(A141,'[1]Janeiro 2017'!$A$4:$C$857,3,FALSE),"Sem Informação")</f>
        <v>Sem Informação</v>
      </c>
      <c r="E141" s="26" t="str">
        <f>IFERROR(VLOOKUP(A141,'[1]Março 2017'!$A$4:$C$857,3,FALSE),"Sem Informação")</f>
        <v>Sem Informação</v>
      </c>
    </row>
    <row r="142" spans="1:5" ht="15.75" x14ac:dyDescent="0.25">
      <c r="A142" s="27">
        <v>311290</v>
      </c>
      <c r="B142" s="28" t="s">
        <v>177</v>
      </c>
      <c r="C142" s="25" t="str">
        <f>IFERROR(VLOOKUP(A142,'[1]Outubro 2016'!$A$4:$C$857,3,FALSE),"Sem Informação")</f>
        <v>Sem Informação</v>
      </c>
      <c r="D142" s="25" t="str">
        <f>IFERROR(VLOOKUP(A142,'[1]Janeiro 2017'!$A$4:$C$857,3,FALSE),"Sem Informação")</f>
        <v>Sem Informação</v>
      </c>
      <c r="E142" s="26" t="str">
        <f>IFERROR(VLOOKUP(A142,'[1]Março 2017'!$A$4:$C$857,3,FALSE),"Sem Informação")</f>
        <v>Sem Informação</v>
      </c>
    </row>
    <row r="143" spans="1:5" ht="15.75" x14ac:dyDescent="0.25">
      <c r="A143" s="27">
        <v>311300</v>
      </c>
      <c r="B143" s="28" t="s">
        <v>178</v>
      </c>
      <c r="C143" s="25" t="str">
        <f>IFERROR(VLOOKUP(A143,'[1]Outubro 2016'!$A$4:$C$857,3,FALSE),"Sem Informação")</f>
        <v>Sem Informação</v>
      </c>
      <c r="D143" s="25" t="str">
        <f>IFERROR(VLOOKUP(A143,'[1]Janeiro 2017'!$A$4:$C$857,3,FALSE),"Sem Informação")</f>
        <v>Sem Informação</v>
      </c>
      <c r="E143" s="26" t="str">
        <f>IFERROR(VLOOKUP(A143,'[1]Março 2017'!$A$4:$C$857,3,FALSE),"Sem Informação")</f>
        <v>Sem Informação</v>
      </c>
    </row>
    <row r="144" spans="1:5" ht="15.75" x14ac:dyDescent="0.25">
      <c r="A144" s="27">
        <v>311310</v>
      </c>
      <c r="B144" s="28" t="s">
        <v>179</v>
      </c>
      <c r="C144" s="25" t="str">
        <f>IFERROR(VLOOKUP(A144,'[1]Outubro 2016'!$A$4:$C$857,3,FALSE),"Sem Informação")</f>
        <v>Sem Informação</v>
      </c>
      <c r="D144" s="25" t="str">
        <f>IFERROR(VLOOKUP(A144,'[1]Janeiro 2017'!$A$4:$C$857,3,FALSE),"Sem Informação")</f>
        <v>Sem Informação</v>
      </c>
      <c r="E144" s="26" t="str">
        <f>IFERROR(VLOOKUP(A144,'[1]Março 2017'!$A$4:$C$857,3,FALSE),"Sem Informação")</f>
        <v>Sem Informação</v>
      </c>
    </row>
    <row r="145" spans="1:5" ht="15.75" x14ac:dyDescent="0.25">
      <c r="A145" s="27">
        <v>311320</v>
      </c>
      <c r="B145" s="28" t="s">
        <v>180</v>
      </c>
      <c r="C145" s="25" t="str">
        <f>IFERROR(VLOOKUP(A145,'[1]Outubro 2016'!$A$4:$C$857,3,FALSE),"Sem Informação")</f>
        <v>Sem Informação</v>
      </c>
      <c r="D145" s="25" t="str">
        <f>IFERROR(VLOOKUP(A145,'[1]Janeiro 2017'!$A$4:$C$857,3,FALSE),"Sem Informação")</f>
        <v>Sem Informação</v>
      </c>
      <c r="E145" s="26" t="str">
        <f>IFERROR(VLOOKUP(A145,'[1]Março 2017'!$A$4:$C$857,3,FALSE),"Sem Informação")</f>
        <v>Sem Informação</v>
      </c>
    </row>
    <row r="146" spans="1:5" ht="15.75" x14ac:dyDescent="0.25">
      <c r="A146" s="27">
        <v>311330</v>
      </c>
      <c r="B146" s="28" t="s">
        <v>181</v>
      </c>
      <c r="C146" s="25">
        <f>IFERROR(VLOOKUP(A146,'[1]Outubro 2016'!$A$4:$C$857,3,FALSE),"Sem Informação")</f>
        <v>0</v>
      </c>
      <c r="D146" s="25" t="str">
        <f>IFERROR(VLOOKUP(A146,'[1]Janeiro 2017'!$A$4:$C$857,3,FALSE),"Sem Informação")</f>
        <v>Sem Informação</v>
      </c>
      <c r="E146" s="26">
        <f>IFERROR(VLOOKUP(A146,'[1]Março 2017'!$A$4:$C$857,3,FALSE),"Sem Informação")</f>
        <v>0</v>
      </c>
    </row>
    <row r="147" spans="1:5" ht="15.75" x14ac:dyDescent="0.25">
      <c r="A147" s="27">
        <v>311340</v>
      </c>
      <c r="B147" s="28" t="s">
        <v>182</v>
      </c>
      <c r="C147" s="25">
        <f>IFERROR(VLOOKUP(A147,'[1]Outubro 2016'!$A$4:$C$857,3,FALSE),"Sem Informação")</f>
        <v>1.1000000000000001</v>
      </c>
      <c r="D147" s="25">
        <f>IFERROR(VLOOKUP(A147,'[1]Janeiro 2017'!$A$4:$C$857,3,FALSE),"Sem Informação")</f>
        <v>4.5999999999999996</v>
      </c>
      <c r="E147" s="26">
        <f>IFERROR(VLOOKUP(A147,'[1]Março 2017'!$A$4:$C$857,3,FALSE),"Sem Informação")</f>
        <v>3.4</v>
      </c>
    </row>
    <row r="148" spans="1:5" ht="15.75" x14ac:dyDescent="0.25">
      <c r="A148" s="27">
        <v>311350</v>
      </c>
      <c r="B148" s="28" t="s">
        <v>183</v>
      </c>
      <c r="C148" s="25" t="str">
        <f>IFERROR(VLOOKUP(A148,'[1]Outubro 2016'!$A$4:$C$857,3,FALSE),"Sem Informação")</f>
        <v>Sem Informação</v>
      </c>
      <c r="D148" s="25" t="str">
        <f>IFERROR(VLOOKUP(A148,'[1]Janeiro 2017'!$A$4:$C$857,3,FALSE),"Sem Informação")</f>
        <v>Sem Informação</v>
      </c>
      <c r="E148" s="26" t="str">
        <f>IFERROR(VLOOKUP(A148,'[1]Março 2017'!$A$4:$C$857,3,FALSE),"Sem Informação")</f>
        <v>Sem Informação</v>
      </c>
    </row>
    <row r="149" spans="1:5" ht="15.75" x14ac:dyDescent="0.25">
      <c r="A149" s="27">
        <v>311360</v>
      </c>
      <c r="B149" s="28" t="s">
        <v>184</v>
      </c>
      <c r="C149" s="25" t="str">
        <f>IFERROR(VLOOKUP(A149,'[1]Outubro 2016'!$A$4:$C$857,3,FALSE),"Sem Informação")</f>
        <v>Sem Informação</v>
      </c>
      <c r="D149" s="25" t="str">
        <f>IFERROR(VLOOKUP(A149,'[1]Janeiro 2017'!$A$4:$C$857,3,FALSE),"Sem Informação")</f>
        <v>Sem Informação</v>
      </c>
      <c r="E149" s="26" t="str">
        <f>IFERROR(VLOOKUP(A149,'[1]Março 2017'!$A$4:$C$857,3,FALSE),"Sem Informação")</f>
        <v>Sem Informação</v>
      </c>
    </row>
    <row r="150" spans="1:5" ht="15.75" x14ac:dyDescent="0.25">
      <c r="A150" s="27">
        <v>311370</v>
      </c>
      <c r="B150" s="28" t="s">
        <v>185</v>
      </c>
      <c r="C150" s="25" t="str">
        <f>IFERROR(VLOOKUP(A150,'[1]Outubro 2016'!$A$4:$C$857,3,FALSE),"Sem Informação")</f>
        <v>Sem Informação</v>
      </c>
      <c r="D150" s="25" t="str">
        <f>IFERROR(VLOOKUP(A150,'[1]Janeiro 2017'!$A$4:$C$857,3,FALSE),"Sem Informação")</f>
        <v>Sem Informação</v>
      </c>
      <c r="E150" s="26" t="str">
        <f>IFERROR(VLOOKUP(A150,'[1]Março 2017'!$A$4:$C$857,3,FALSE),"Sem Informação")</f>
        <v>Sem Informação</v>
      </c>
    </row>
    <row r="151" spans="1:5" ht="15.75" x14ac:dyDescent="0.25">
      <c r="A151" s="27">
        <v>311380</v>
      </c>
      <c r="B151" s="28" t="s">
        <v>186</v>
      </c>
      <c r="C151" s="25" t="str">
        <f>IFERROR(VLOOKUP(A151,'[1]Outubro 2016'!$A$4:$C$857,3,FALSE),"Sem Informação")</f>
        <v>Sem Informação</v>
      </c>
      <c r="D151" s="25" t="str">
        <f>IFERROR(VLOOKUP(A151,'[1]Janeiro 2017'!$A$4:$C$857,3,FALSE),"Sem Informação")</f>
        <v>Sem Informação</v>
      </c>
      <c r="E151" s="26" t="str">
        <f>IFERROR(VLOOKUP(A151,'[1]Março 2017'!$A$4:$C$857,3,FALSE),"Sem Informação")</f>
        <v>Sem Informação</v>
      </c>
    </row>
    <row r="152" spans="1:5" ht="15.75" x14ac:dyDescent="0.25">
      <c r="A152" s="27">
        <v>311390</v>
      </c>
      <c r="B152" s="28" t="s">
        <v>899</v>
      </c>
      <c r="C152" s="25" t="str">
        <f>IFERROR(VLOOKUP(A152,'[1]Outubro 2016'!$A$4:$C$857,3,FALSE),"Sem Informação")</f>
        <v>Sem Informação</v>
      </c>
      <c r="D152" s="25" t="str">
        <f>IFERROR(VLOOKUP(A152,'[1]Janeiro 2017'!$A$4:$C$857,3,FALSE),"Sem Informação")</f>
        <v>Sem Informação</v>
      </c>
      <c r="E152" s="26" t="str">
        <f>IFERROR(VLOOKUP(A152,'[1]Março 2017'!$A$4:$C$857,3,FALSE),"Sem Informação")</f>
        <v>Sem Informação</v>
      </c>
    </row>
    <row r="153" spans="1:5" ht="15.75" x14ac:dyDescent="0.25">
      <c r="A153" s="27">
        <v>311400</v>
      </c>
      <c r="B153" s="28" t="s">
        <v>900</v>
      </c>
      <c r="C153" s="25" t="str">
        <f>IFERROR(VLOOKUP(A153,'[1]Outubro 2016'!$A$4:$C$857,3,FALSE),"Sem Informação")</f>
        <v>Sem Informação</v>
      </c>
      <c r="D153" s="25" t="str">
        <f>IFERROR(VLOOKUP(A153,'[1]Janeiro 2017'!$A$4:$C$857,3,FALSE),"Sem Informação")</f>
        <v>Sem Informação</v>
      </c>
      <c r="E153" s="26" t="str">
        <f>IFERROR(VLOOKUP(A153,'[1]Março 2017'!$A$4:$C$857,3,FALSE),"Sem Informação")</f>
        <v>Sem Informação</v>
      </c>
    </row>
    <row r="154" spans="1:5" ht="15.75" x14ac:dyDescent="0.25">
      <c r="A154" s="27">
        <v>311410</v>
      </c>
      <c r="B154" s="28" t="s">
        <v>901</v>
      </c>
      <c r="C154" s="25" t="str">
        <f>IFERROR(VLOOKUP(A154,'[1]Outubro 2016'!$A$4:$C$857,3,FALSE),"Sem Informação")</f>
        <v>Sem Informação</v>
      </c>
      <c r="D154" s="25" t="str">
        <f>IFERROR(VLOOKUP(A154,'[1]Janeiro 2017'!$A$4:$C$857,3,FALSE),"Sem Informação")</f>
        <v>Sem Informação</v>
      </c>
      <c r="E154" s="26" t="str">
        <f>IFERROR(VLOOKUP(A154,'[1]Março 2017'!$A$4:$C$857,3,FALSE),"Sem Informação")</f>
        <v>Sem Informação</v>
      </c>
    </row>
    <row r="155" spans="1:5" ht="15.75" x14ac:dyDescent="0.25">
      <c r="A155" s="27">
        <v>311420</v>
      </c>
      <c r="B155" s="28" t="s">
        <v>902</v>
      </c>
      <c r="C155" s="25" t="str">
        <f>IFERROR(VLOOKUP(A155,'[1]Outubro 2016'!$A$4:$C$857,3,FALSE),"Sem Informação")</f>
        <v>Sem Informação</v>
      </c>
      <c r="D155" s="25" t="str">
        <f>IFERROR(VLOOKUP(A155,'[1]Janeiro 2017'!$A$4:$C$857,3,FALSE),"Sem Informação")</f>
        <v>Sem Informação</v>
      </c>
      <c r="E155" s="26" t="str">
        <f>IFERROR(VLOOKUP(A155,'[1]Março 2017'!$A$4:$C$857,3,FALSE),"Sem Informação")</f>
        <v>Sem Informação</v>
      </c>
    </row>
    <row r="156" spans="1:5" ht="15.75" x14ac:dyDescent="0.25">
      <c r="A156" s="27">
        <v>311430</v>
      </c>
      <c r="B156" s="28" t="s">
        <v>903</v>
      </c>
      <c r="C156" s="25">
        <f>IFERROR(VLOOKUP(A156,'[1]Outubro 2016'!$A$4:$C$857,3,FALSE),"Sem Informação")</f>
        <v>0.6</v>
      </c>
      <c r="D156" s="25">
        <f>IFERROR(VLOOKUP(A156,'[1]Janeiro 2017'!$A$4:$C$857,3,FALSE),"Sem Informação")</f>
        <v>1.1000000000000001</v>
      </c>
      <c r="E156" s="26">
        <f>IFERROR(VLOOKUP(A156,'[1]Março 2017'!$A$4:$C$857,3,FALSE),"Sem Informação")</f>
        <v>1.2</v>
      </c>
    </row>
    <row r="157" spans="1:5" ht="15.75" x14ac:dyDescent="0.25">
      <c r="A157" s="27">
        <v>311440</v>
      </c>
      <c r="B157" s="28" t="s">
        <v>904</v>
      </c>
      <c r="C157" s="25" t="str">
        <f>IFERROR(VLOOKUP(A157,'[1]Outubro 2016'!$A$4:$C$857,3,FALSE),"Sem Informação")</f>
        <v>Sem Informação</v>
      </c>
      <c r="D157" s="25" t="str">
        <f>IFERROR(VLOOKUP(A157,'[1]Janeiro 2017'!$A$4:$C$857,3,FALSE),"Sem Informação")</f>
        <v>Sem Informação</v>
      </c>
      <c r="E157" s="26" t="str">
        <f>IFERROR(VLOOKUP(A157,'[1]Março 2017'!$A$4:$C$857,3,FALSE),"Sem Informação")</f>
        <v>Sem Informação</v>
      </c>
    </row>
    <row r="158" spans="1:5" ht="15.75" x14ac:dyDescent="0.25">
      <c r="A158" s="27">
        <v>311450</v>
      </c>
      <c r="B158" s="28" t="s">
        <v>905</v>
      </c>
      <c r="C158" s="25" t="str">
        <f>IFERROR(VLOOKUP(A158,'[1]Outubro 2016'!$A$4:$C$857,3,FALSE),"Sem Informação")</f>
        <v>Sem Informação</v>
      </c>
      <c r="D158" s="25" t="str">
        <f>IFERROR(VLOOKUP(A158,'[1]Janeiro 2017'!$A$4:$C$857,3,FALSE),"Sem Informação")</f>
        <v>Sem Informação</v>
      </c>
      <c r="E158" s="26" t="str">
        <f>IFERROR(VLOOKUP(A158,'[1]Março 2017'!$A$4:$C$857,3,FALSE),"Sem Informação")</f>
        <v>Sem Informação</v>
      </c>
    </row>
    <row r="159" spans="1:5" ht="15.75" x14ac:dyDescent="0.25">
      <c r="A159" s="27">
        <v>311455</v>
      </c>
      <c r="B159" s="28" t="s">
        <v>194</v>
      </c>
      <c r="C159" s="25" t="str">
        <f>IFERROR(VLOOKUP(A159,'[1]Outubro 2016'!$A$4:$C$857,3,FALSE),"Sem Informação")</f>
        <v>Sem Informação</v>
      </c>
      <c r="D159" s="25" t="str">
        <f>IFERROR(VLOOKUP(A159,'[1]Janeiro 2017'!$A$4:$C$857,3,FALSE),"Sem Informação")</f>
        <v>Sem Informação</v>
      </c>
      <c r="E159" s="26" t="str">
        <f>IFERROR(VLOOKUP(A159,'[1]Março 2017'!$A$4:$C$857,3,FALSE),"Sem Informação")</f>
        <v>Sem Informação</v>
      </c>
    </row>
    <row r="160" spans="1:5" ht="15.75" x14ac:dyDescent="0.25">
      <c r="A160" s="27">
        <v>311460</v>
      </c>
      <c r="B160" s="28" t="s">
        <v>195</v>
      </c>
      <c r="C160" s="25" t="str">
        <f>IFERROR(VLOOKUP(A160,'[1]Outubro 2016'!$A$4:$C$857,3,FALSE),"Sem Informação")</f>
        <v>Sem Informação</v>
      </c>
      <c r="D160" s="25" t="str">
        <f>IFERROR(VLOOKUP(A160,'[1]Janeiro 2017'!$A$4:$C$857,3,FALSE),"Sem Informação")</f>
        <v>Sem Informação</v>
      </c>
      <c r="E160" s="26" t="str">
        <f>IFERROR(VLOOKUP(A160,'[1]Março 2017'!$A$4:$C$857,3,FALSE),"Sem Informação")</f>
        <v>Sem Informação</v>
      </c>
    </row>
    <row r="161" spans="1:5" ht="15.75" x14ac:dyDescent="0.25">
      <c r="A161" s="27">
        <v>311470</v>
      </c>
      <c r="B161" s="28" t="s">
        <v>196</v>
      </c>
      <c r="C161" s="25" t="str">
        <f>IFERROR(VLOOKUP(A161,'[1]Outubro 2016'!$A$4:$C$857,3,FALSE),"Sem Informação")</f>
        <v>Sem Informação</v>
      </c>
      <c r="D161" s="25" t="str">
        <f>IFERROR(VLOOKUP(A161,'[1]Janeiro 2017'!$A$4:$C$857,3,FALSE),"Sem Informação")</f>
        <v>Sem Informação</v>
      </c>
      <c r="E161" s="26" t="str">
        <f>IFERROR(VLOOKUP(A161,'[1]Março 2017'!$A$4:$C$857,3,FALSE),"Sem Informação")</f>
        <v>Sem Informação</v>
      </c>
    </row>
    <row r="162" spans="1:5" ht="15.75" x14ac:dyDescent="0.25">
      <c r="A162" s="27">
        <v>311480</v>
      </c>
      <c r="B162" s="28" t="s">
        <v>197</v>
      </c>
      <c r="C162" s="25" t="str">
        <f>IFERROR(VLOOKUP(A162,'[1]Outubro 2016'!$A$4:$C$857,3,FALSE),"Sem Informação")</f>
        <v>Sem Informação</v>
      </c>
      <c r="D162" s="25" t="str">
        <f>IFERROR(VLOOKUP(A162,'[1]Janeiro 2017'!$A$4:$C$857,3,FALSE),"Sem Informação")</f>
        <v>Sem Informação</v>
      </c>
      <c r="E162" s="26" t="str">
        <f>IFERROR(VLOOKUP(A162,'[1]Março 2017'!$A$4:$C$857,3,FALSE),"Sem Informação")</f>
        <v>Sem Informação</v>
      </c>
    </row>
    <row r="163" spans="1:5" ht="15.75" x14ac:dyDescent="0.25">
      <c r="A163" s="27">
        <v>311490</v>
      </c>
      <c r="B163" s="28" t="s">
        <v>198</v>
      </c>
      <c r="C163" s="25" t="str">
        <f>IFERROR(VLOOKUP(A163,'[1]Outubro 2016'!$A$4:$C$857,3,FALSE),"Sem Informação")</f>
        <v>Sem Informação</v>
      </c>
      <c r="D163" s="25" t="str">
        <f>IFERROR(VLOOKUP(A163,'[1]Janeiro 2017'!$A$4:$C$857,3,FALSE),"Sem Informação")</f>
        <v>Sem Informação</v>
      </c>
      <c r="E163" s="26" t="str">
        <f>IFERROR(VLOOKUP(A163,'[1]Março 2017'!$A$4:$C$857,3,FALSE),"Sem Informação")</f>
        <v>Sem Informação</v>
      </c>
    </row>
    <row r="164" spans="1:5" ht="15.75" x14ac:dyDescent="0.25">
      <c r="A164" s="27">
        <v>311500</v>
      </c>
      <c r="B164" s="28" t="s">
        <v>199</v>
      </c>
      <c r="C164" s="25" t="str">
        <f>IFERROR(VLOOKUP(A164,'[1]Outubro 2016'!$A$4:$C$857,3,FALSE),"Sem Informação")</f>
        <v>Sem Informação</v>
      </c>
      <c r="D164" s="25" t="str">
        <f>IFERROR(VLOOKUP(A164,'[1]Janeiro 2017'!$A$4:$C$857,3,FALSE),"Sem Informação")</f>
        <v>Sem Informação</v>
      </c>
      <c r="E164" s="26" t="str">
        <f>IFERROR(VLOOKUP(A164,'[1]Março 2017'!$A$4:$C$857,3,FALSE),"Sem Informação")</f>
        <v>Sem Informação</v>
      </c>
    </row>
    <row r="165" spans="1:5" ht="15.75" x14ac:dyDescent="0.25">
      <c r="A165" s="27">
        <v>311510</v>
      </c>
      <c r="B165" s="28" t="s">
        <v>200</v>
      </c>
      <c r="C165" s="25" t="str">
        <f>IFERROR(VLOOKUP(A165,'[1]Outubro 2016'!$A$4:$C$857,3,FALSE),"Sem Informação")</f>
        <v>Sem Informação</v>
      </c>
      <c r="D165" s="25" t="str">
        <f>IFERROR(VLOOKUP(A165,'[1]Janeiro 2017'!$A$4:$C$857,3,FALSE),"Sem Informação")</f>
        <v>Sem Informação</v>
      </c>
      <c r="E165" s="26" t="str">
        <f>IFERROR(VLOOKUP(A165,'[1]Março 2017'!$A$4:$C$857,3,FALSE),"Sem Informação")</f>
        <v>Sem Informação</v>
      </c>
    </row>
    <row r="166" spans="1:5" ht="15.75" x14ac:dyDescent="0.25">
      <c r="A166" s="27">
        <v>311520</v>
      </c>
      <c r="B166" s="28" t="s">
        <v>912</v>
      </c>
      <c r="C166" s="25" t="str">
        <f>IFERROR(VLOOKUP(A166,'[1]Outubro 2016'!$A$4:$C$857,3,FALSE),"Sem Informação")</f>
        <v>Sem Informação</v>
      </c>
      <c r="D166" s="25" t="str">
        <f>IFERROR(VLOOKUP(A166,'[1]Janeiro 2017'!$A$4:$C$857,3,FALSE),"Sem Informação")</f>
        <v>Sem Informação</v>
      </c>
      <c r="E166" s="26" t="str">
        <f>IFERROR(VLOOKUP(A166,'[1]Março 2017'!$A$4:$C$857,3,FALSE),"Sem Informação")</f>
        <v>Sem Informação</v>
      </c>
    </row>
    <row r="167" spans="1:5" ht="15.75" x14ac:dyDescent="0.25">
      <c r="A167" s="27">
        <v>311530</v>
      </c>
      <c r="B167" s="28" t="s">
        <v>201</v>
      </c>
      <c r="C167" s="25">
        <f>IFERROR(VLOOKUP(A167,'[1]Outubro 2016'!$A$4:$C$857,3,FALSE),"Sem Informação")</f>
        <v>1.1000000000000001</v>
      </c>
      <c r="D167" s="25">
        <f>IFERROR(VLOOKUP(A167,'[1]Janeiro 2017'!$A$4:$C$857,3,FALSE),"Sem Informação")</f>
        <v>1.5</v>
      </c>
      <c r="E167" s="26">
        <f>IFERROR(VLOOKUP(A167,'[1]Março 2017'!$A$4:$C$857,3,FALSE),"Sem Informação")</f>
        <v>2</v>
      </c>
    </row>
    <row r="168" spans="1:5" ht="15.75" x14ac:dyDescent="0.25">
      <c r="A168" s="27">
        <v>311535</v>
      </c>
      <c r="B168" s="28" t="s">
        <v>202</v>
      </c>
      <c r="C168" s="25" t="str">
        <f>IFERROR(VLOOKUP(A168,'[1]Outubro 2016'!$A$4:$C$857,3,FALSE),"Sem Informação")</f>
        <v>Sem Informação</v>
      </c>
      <c r="D168" s="25" t="str">
        <f>IFERROR(VLOOKUP(A168,'[1]Janeiro 2017'!$A$4:$C$857,3,FALSE),"Sem Informação")</f>
        <v>Sem Informação</v>
      </c>
      <c r="E168" s="26" t="str">
        <f>IFERROR(VLOOKUP(A168,'[1]Março 2017'!$A$4:$C$857,3,FALSE),"Sem Informação")</f>
        <v>Sem Informação</v>
      </c>
    </row>
    <row r="169" spans="1:5" ht="15.75" x14ac:dyDescent="0.25">
      <c r="A169" s="27">
        <v>311540</v>
      </c>
      <c r="B169" s="28" t="s">
        <v>906</v>
      </c>
      <c r="C169" s="25" t="str">
        <f>IFERROR(VLOOKUP(A169,'[1]Outubro 2016'!$A$4:$C$857,3,FALSE),"Sem Informação")</f>
        <v>Sem Informação</v>
      </c>
      <c r="D169" s="25" t="str">
        <f>IFERROR(VLOOKUP(A169,'[1]Janeiro 2017'!$A$4:$C$857,3,FALSE),"Sem Informação")</f>
        <v>Sem Informação</v>
      </c>
      <c r="E169" s="26" t="str">
        <f>IFERROR(VLOOKUP(A169,'[1]Março 2017'!$A$4:$C$857,3,FALSE),"Sem Informação")</f>
        <v>Sem Informação</v>
      </c>
    </row>
    <row r="170" spans="1:5" ht="15.75" x14ac:dyDescent="0.25">
      <c r="A170" s="27">
        <v>311545</v>
      </c>
      <c r="B170" s="28" t="s">
        <v>204</v>
      </c>
      <c r="C170" s="25" t="str">
        <f>IFERROR(VLOOKUP(A170,'[1]Outubro 2016'!$A$4:$C$857,3,FALSE),"Sem Informação")</f>
        <v>Sem Informação</v>
      </c>
      <c r="D170" s="25" t="str">
        <f>IFERROR(VLOOKUP(A170,'[1]Janeiro 2017'!$A$4:$C$857,3,FALSE),"Sem Informação")</f>
        <v>Sem Informação</v>
      </c>
      <c r="E170" s="26" t="str">
        <f>IFERROR(VLOOKUP(A170,'[1]Março 2017'!$A$4:$C$857,3,FALSE),"Sem Informação")</f>
        <v>Sem Informação</v>
      </c>
    </row>
    <row r="171" spans="1:5" ht="15.75" x14ac:dyDescent="0.25">
      <c r="A171" s="27">
        <v>311547</v>
      </c>
      <c r="B171" s="28" t="s">
        <v>205</v>
      </c>
      <c r="C171" s="25" t="str">
        <f>IFERROR(VLOOKUP(A171,'[1]Outubro 2016'!$A$4:$C$857,3,FALSE),"Sem Informação")</f>
        <v>Sem Informação</v>
      </c>
      <c r="D171" s="25" t="str">
        <f>IFERROR(VLOOKUP(A171,'[1]Janeiro 2017'!$A$4:$C$857,3,FALSE),"Sem Informação")</f>
        <v>Sem Informação</v>
      </c>
      <c r="E171" s="26" t="str">
        <f>IFERROR(VLOOKUP(A171,'[1]Março 2017'!$A$4:$C$857,3,FALSE),"Sem Informação")</f>
        <v>Sem Informação</v>
      </c>
    </row>
    <row r="172" spans="1:5" ht="15.75" x14ac:dyDescent="0.25">
      <c r="A172" s="27">
        <v>311550</v>
      </c>
      <c r="B172" s="28" t="s">
        <v>206</v>
      </c>
      <c r="C172" s="25" t="str">
        <f>IFERROR(VLOOKUP(A172,'[1]Outubro 2016'!$A$4:$C$857,3,FALSE),"Sem Informação")</f>
        <v>Sem Informação</v>
      </c>
      <c r="D172" s="25" t="str">
        <f>IFERROR(VLOOKUP(A172,'[1]Janeiro 2017'!$A$4:$C$857,3,FALSE),"Sem Informação")</f>
        <v>Sem Informação</v>
      </c>
      <c r="E172" s="26" t="str">
        <f>IFERROR(VLOOKUP(A172,'[1]Março 2017'!$A$4:$C$857,3,FALSE),"Sem Informação")</f>
        <v>Sem Informação</v>
      </c>
    </row>
    <row r="173" spans="1:5" ht="15.75" x14ac:dyDescent="0.25">
      <c r="A173" s="27">
        <v>311560</v>
      </c>
      <c r="B173" s="28" t="s">
        <v>907</v>
      </c>
      <c r="C173" s="25" t="str">
        <f>IFERROR(VLOOKUP(A173,'[1]Outubro 2016'!$A$4:$C$857,3,FALSE),"Sem Informação")</f>
        <v>Sem Informação</v>
      </c>
      <c r="D173" s="25" t="str">
        <f>IFERROR(VLOOKUP(A173,'[1]Janeiro 2017'!$A$4:$C$857,3,FALSE),"Sem Informação")</f>
        <v>Sem Informação</v>
      </c>
      <c r="E173" s="26" t="str">
        <f>IFERROR(VLOOKUP(A173,'[1]Março 2017'!$A$4:$C$857,3,FALSE),"Sem Informação")</f>
        <v>Sem Informação</v>
      </c>
    </row>
    <row r="174" spans="1:5" ht="15.75" x14ac:dyDescent="0.25">
      <c r="A174" s="27">
        <v>311570</v>
      </c>
      <c r="B174" s="28" t="s">
        <v>908</v>
      </c>
      <c r="C174" s="25" t="str">
        <f>IFERROR(VLOOKUP(A174,'[1]Outubro 2016'!$A$4:$C$857,3,FALSE),"Sem Informação")</f>
        <v>Sem Informação</v>
      </c>
      <c r="D174" s="25" t="str">
        <f>IFERROR(VLOOKUP(A174,'[1]Janeiro 2017'!$A$4:$C$857,3,FALSE),"Sem Informação")</f>
        <v>Sem Informação</v>
      </c>
      <c r="E174" s="26" t="str">
        <f>IFERROR(VLOOKUP(A174,'[1]Março 2017'!$A$4:$C$857,3,FALSE),"Sem Informação")</f>
        <v>Sem Informação</v>
      </c>
    </row>
    <row r="175" spans="1:5" ht="15.75" x14ac:dyDescent="0.25">
      <c r="A175" s="27">
        <v>311580</v>
      </c>
      <c r="B175" s="28" t="s">
        <v>209</v>
      </c>
      <c r="C175" s="25" t="str">
        <f>IFERROR(VLOOKUP(A175,'[1]Outubro 2016'!$A$4:$C$857,3,FALSE),"Sem Informação")</f>
        <v>Sem Informação</v>
      </c>
      <c r="D175" s="25" t="str">
        <f>IFERROR(VLOOKUP(A175,'[1]Janeiro 2017'!$A$4:$C$857,3,FALSE),"Sem Informação")</f>
        <v>Sem Informação</v>
      </c>
      <c r="E175" s="26" t="str">
        <f>IFERROR(VLOOKUP(A175,'[1]Março 2017'!$A$4:$C$857,3,FALSE),"Sem Informação")</f>
        <v>Sem Informação</v>
      </c>
    </row>
    <row r="176" spans="1:5" ht="15.75" x14ac:dyDescent="0.25">
      <c r="A176" s="27">
        <v>311590</v>
      </c>
      <c r="B176" s="28" t="s">
        <v>210</v>
      </c>
      <c r="C176" s="25" t="str">
        <f>IFERROR(VLOOKUP(A176,'[1]Outubro 2016'!$A$4:$C$857,3,FALSE),"Sem Informação")</f>
        <v>Sem Informação</v>
      </c>
      <c r="D176" s="25" t="str">
        <f>IFERROR(VLOOKUP(A176,'[1]Janeiro 2017'!$A$4:$C$857,3,FALSE),"Sem Informação")</f>
        <v>Sem Informação</v>
      </c>
      <c r="E176" s="26" t="str">
        <f>IFERROR(VLOOKUP(A176,'[1]Março 2017'!$A$4:$C$857,3,FALSE),"Sem Informação")</f>
        <v>Sem Informação</v>
      </c>
    </row>
    <row r="177" spans="1:5" ht="15.75" x14ac:dyDescent="0.25">
      <c r="A177" s="27">
        <v>311600</v>
      </c>
      <c r="B177" s="28" t="s">
        <v>211</v>
      </c>
      <c r="C177" s="25" t="str">
        <f>IFERROR(VLOOKUP(A177,'[1]Outubro 2016'!$A$4:$C$857,3,FALSE),"Sem Informação")</f>
        <v>Sem Informação</v>
      </c>
      <c r="D177" s="25" t="str">
        <f>IFERROR(VLOOKUP(A177,'[1]Janeiro 2017'!$A$4:$C$857,3,FALSE),"Sem Informação")</f>
        <v>Sem Informação</v>
      </c>
      <c r="E177" s="26" t="str">
        <f>IFERROR(VLOOKUP(A177,'[1]Março 2017'!$A$4:$C$857,3,FALSE),"Sem Informação")</f>
        <v>Sem Informação</v>
      </c>
    </row>
    <row r="178" spans="1:5" ht="15.75" x14ac:dyDescent="0.25">
      <c r="A178" s="27">
        <v>311610</v>
      </c>
      <c r="B178" s="28" t="s">
        <v>909</v>
      </c>
      <c r="C178" s="25" t="str">
        <f>IFERROR(VLOOKUP(A178,'[1]Outubro 2016'!$A$4:$C$857,3,FALSE),"Sem Informação")</f>
        <v>Sem Informação</v>
      </c>
      <c r="D178" s="25" t="str">
        <f>IFERROR(VLOOKUP(A178,'[1]Janeiro 2017'!$A$4:$C$857,3,FALSE),"Sem Informação")</f>
        <v>Sem Informação</v>
      </c>
      <c r="E178" s="26" t="str">
        <f>IFERROR(VLOOKUP(A178,'[1]Março 2017'!$A$4:$C$857,3,FALSE),"Sem Informação")</f>
        <v>Sem Informação</v>
      </c>
    </row>
    <row r="179" spans="1:5" ht="15.75" x14ac:dyDescent="0.25">
      <c r="A179" s="27">
        <v>311615</v>
      </c>
      <c r="B179" s="28" t="s">
        <v>213</v>
      </c>
      <c r="C179" s="25" t="str">
        <f>IFERROR(VLOOKUP(A179,'[1]Outubro 2016'!$A$4:$C$857,3,FALSE),"Sem Informação")</f>
        <v>Sem Informação</v>
      </c>
      <c r="D179" s="25" t="str">
        <f>IFERROR(VLOOKUP(A179,'[1]Janeiro 2017'!$A$4:$C$857,3,FALSE),"Sem Informação")</f>
        <v>Sem Informação</v>
      </c>
      <c r="E179" s="26" t="str">
        <f>IFERROR(VLOOKUP(A179,'[1]Março 2017'!$A$4:$C$857,3,FALSE),"Sem Informação")</f>
        <v>Sem Informação</v>
      </c>
    </row>
    <row r="180" spans="1:5" ht="15.75" x14ac:dyDescent="0.25">
      <c r="A180" s="27">
        <v>311620</v>
      </c>
      <c r="B180" s="28" t="s">
        <v>214</v>
      </c>
      <c r="C180" s="25" t="str">
        <f>IFERROR(VLOOKUP(A180,'[1]Outubro 2016'!$A$4:$C$857,3,FALSE),"Sem Informação")</f>
        <v>Sem Informação</v>
      </c>
      <c r="D180" s="25" t="str">
        <f>IFERROR(VLOOKUP(A180,'[1]Janeiro 2017'!$A$4:$C$857,3,FALSE),"Sem Informação")</f>
        <v>Sem Informação</v>
      </c>
      <c r="E180" s="26" t="str">
        <f>IFERROR(VLOOKUP(A180,'[1]Março 2017'!$A$4:$C$857,3,FALSE),"Sem Informação")</f>
        <v>Sem Informação</v>
      </c>
    </row>
    <row r="181" spans="1:5" ht="15.75" x14ac:dyDescent="0.25">
      <c r="A181" s="27">
        <v>311630</v>
      </c>
      <c r="B181" s="28" t="s">
        <v>215</v>
      </c>
      <c r="C181" s="25" t="str">
        <f>IFERROR(VLOOKUP(A181,'[1]Outubro 2016'!$A$4:$C$857,3,FALSE),"Sem Informação")</f>
        <v>Sem Informação</v>
      </c>
      <c r="D181" s="25" t="str">
        <f>IFERROR(VLOOKUP(A181,'[1]Janeiro 2017'!$A$4:$C$857,3,FALSE),"Sem Informação")</f>
        <v>Sem Informação</v>
      </c>
      <c r="E181" s="26" t="str">
        <f>IFERROR(VLOOKUP(A181,'[1]Março 2017'!$A$4:$C$857,3,FALSE),"Sem Informação")</f>
        <v>Sem Informação</v>
      </c>
    </row>
    <row r="182" spans="1:5" ht="15.75" x14ac:dyDescent="0.25">
      <c r="A182" s="27">
        <v>311640</v>
      </c>
      <c r="B182" s="28" t="s">
        <v>216</v>
      </c>
      <c r="C182" s="25" t="str">
        <f>IFERROR(VLOOKUP(A182,'[1]Outubro 2016'!$A$4:$C$857,3,FALSE),"Sem Informação")</f>
        <v>Sem Informação</v>
      </c>
      <c r="D182" s="25" t="str">
        <f>IFERROR(VLOOKUP(A182,'[1]Janeiro 2017'!$A$4:$C$857,3,FALSE),"Sem Informação")</f>
        <v>Sem Informação</v>
      </c>
      <c r="E182" s="26" t="str">
        <f>IFERROR(VLOOKUP(A182,'[1]Março 2017'!$A$4:$C$857,3,FALSE),"Sem Informação")</f>
        <v>Sem Informação</v>
      </c>
    </row>
    <row r="183" spans="1:5" ht="15.75" x14ac:dyDescent="0.25">
      <c r="A183" s="27">
        <v>311650</v>
      </c>
      <c r="B183" s="28" t="s">
        <v>910</v>
      </c>
      <c r="C183" s="25" t="str">
        <f>IFERROR(VLOOKUP(A183,'[1]Outubro 2016'!$A$4:$C$857,3,FALSE),"Sem Informação")</f>
        <v>Sem Informação</v>
      </c>
      <c r="D183" s="25" t="str">
        <f>IFERROR(VLOOKUP(A183,'[1]Janeiro 2017'!$A$4:$C$857,3,FALSE),"Sem Informação")</f>
        <v>Sem Informação</v>
      </c>
      <c r="E183" s="26">
        <f>IFERROR(VLOOKUP(A183,'[1]Março 2017'!$A$4:$C$857,3,FALSE),"Sem Informação")</f>
        <v>2.1</v>
      </c>
    </row>
    <row r="184" spans="1:5" ht="15.75" x14ac:dyDescent="0.25">
      <c r="A184" s="27">
        <v>311660</v>
      </c>
      <c r="B184" s="28" t="s">
        <v>218</v>
      </c>
      <c r="C184" s="25">
        <f>IFERROR(VLOOKUP(A184,'[1]Outubro 2016'!$A$4:$C$857,3,FALSE),"Sem Informação")</f>
        <v>1.3</v>
      </c>
      <c r="D184" s="25">
        <f>IFERROR(VLOOKUP(A184,'[1]Janeiro 2017'!$A$4:$C$857,3,FALSE),"Sem Informação")</f>
        <v>3.6</v>
      </c>
      <c r="E184" s="26">
        <f>IFERROR(VLOOKUP(A184,'[1]Março 2017'!$A$4:$C$857,3,FALSE),"Sem Informação")</f>
        <v>3.8</v>
      </c>
    </row>
    <row r="185" spans="1:5" ht="15.75" x14ac:dyDescent="0.25">
      <c r="A185" s="27">
        <v>311670</v>
      </c>
      <c r="B185" s="28" t="s">
        <v>219</v>
      </c>
      <c r="C185" s="25" t="str">
        <f>IFERROR(VLOOKUP(A185,'[1]Outubro 2016'!$A$4:$C$857,3,FALSE),"Sem Informação")</f>
        <v>Sem Informação</v>
      </c>
      <c r="D185" s="25" t="str">
        <f>IFERROR(VLOOKUP(A185,'[1]Janeiro 2017'!$A$4:$C$857,3,FALSE),"Sem Informação")</f>
        <v>Sem Informação</v>
      </c>
      <c r="E185" s="26" t="str">
        <f>IFERROR(VLOOKUP(A185,'[1]Março 2017'!$A$4:$C$857,3,FALSE),"Sem Informação")</f>
        <v>Sem Informação</v>
      </c>
    </row>
    <row r="186" spans="1:5" ht="15.75" x14ac:dyDescent="0.25">
      <c r="A186" s="27">
        <v>311680</v>
      </c>
      <c r="B186" s="28" t="s">
        <v>220</v>
      </c>
      <c r="C186" s="25" t="str">
        <f>IFERROR(VLOOKUP(A186,'[1]Outubro 2016'!$A$4:$C$857,3,FALSE),"Sem Informação")</f>
        <v>Sem Informação</v>
      </c>
      <c r="D186" s="25" t="str">
        <f>IFERROR(VLOOKUP(A186,'[1]Janeiro 2017'!$A$4:$C$857,3,FALSE),"Sem Informação")</f>
        <v>Sem Informação</v>
      </c>
      <c r="E186" s="26" t="str">
        <f>IFERROR(VLOOKUP(A186,'[1]Março 2017'!$A$4:$C$857,3,FALSE),"Sem Informação")</f>
        <v>Sem Informação</v>
      </c>
    </row>
    <row r="187" spans="1:5" ht="15.75" x14ac:dyDescent="0.25">
      <c r="A187" s="27">
        <v>311690</v>
      </c>
      <c r="B187" s="28" t="s">
        <v>221</v>
      </c>
      <c r="C187" s="25" t="str">
        <f>IFERROR(VLOOKUP(A187,'[1]Outubro 2016'!$A$4:$C$857,3,FALSE),"Sem Informação")</f>
        <v>Sem Informação</v>
      </c>
      <c r="D187" s="25" t="str">
        <f>IFERROR(VLOOKUP(A187,'[1]Janeiro 2017'!$A$4:$C$857,3,FALSE),"Sem Informação")</f>
        <v>Sem Informação</v>
      </c>
      <c r="E187" s="26" t="str">
        <f>IFERROR(VLOOKUP(A187,'[1]Março 2017'!$A$4:$C$857,3,FALSE),"Sem Informação")</f>
        <v>Sem Informação</v>
      </c>
    </row>
    <row r="188" spans="1:5" ht="15.75" x14ac:dyDescent="0.25">
      <c r="A188" s="27">
        <v>311700</v>
      </c>
      <c r="B188" s="28" t="s">
        <v>222</v>
      </c>
      <c r="C188" s="25" t="str">
        <f>IFERROR(VLOOKUP(A188,'[1]Outubro 2016'!$A$4:$C$857,3,FALSE),"Sem Informação")</f>
        <v>Sem Informação</v>
      </c>
      <c r="D188" s="25" t="str">
        <f>IFERROR(VLOOKUP(A188,'[1]Janeiro 2017'!$A$4:$C$857,3,FALSE),"Sem Informação")</f>
        <v>Sem Informação</v>
      </c>
      <c r="E188" s="26" t="str">
        <f>IFERROR(VLOOKUP(A188,'[1]Março 2017'!$A$4:$C$857,3,FALSE),"Sem Informação")</f>
        <v>Sem Informação</v>
      </c>
    </row>
    <row r="189" spans="1:5" ht="15.75" x14ac:dyDescent="0.25">
      <c r="A189" s="27">
        <v>311710</v>
      </c>
      <c r="B189" s="28" t="s">
        <v>911</v>
      </c>
      <c r="C189" s="25" t="str">
        <f>IFERROR(VLOOKUP(A189,'[1]Outubro 2016'!$A$4:$C$857,3,FALSE),"Sem Informação")</f>
        <v>Sem Informação</v>
      </c>
      <c r="D189" s="25" t="str">
        <f>IFERROR(VLOOKUP(A189,'[1]Janeiro 2017'!$A$4:$C$857,3,FALSE),"Sem Informação")</f>
        <v>Sem Informação</v>
      </c>
      <c r="E189" s="26" t="str">
        <f>IFERROR(VLOOKUP(A189,'[1]Março 2017'!$A$4:$C$857,3,FALSE),"Sem Informação")</f>
        <v>Sem Informação</v>
      </c>
    </row>
    <row r="190" spans="1:5" ht="15.75" x14ac:dyDescent="0.25">
      <c r="A190" s="27">
        <v>311720</v>
      </c>
      <c r="B190" s="28" t="s">
        <v>914</v>
      </c>
      <c r="C190" s="25" t="str">
        <f>IFERROR(VLOOKUP(A190,'[1]Outubro 2016'!$A$4:$C$857,3,FALSE),"Sem Informação")</f>
        <v>Sem Informação</v>
      </c>
      <c r="D190" s="25" t="str">
        <f>IFERROR(VLOOKUP(A190,'[1]Janeiro 2017'!$A$4:$C$857,3,FALSE),"Sem Informação")</f>
        <v>Sem Informação</v>
      </c>
      <c r="E190" s="26" t="str">
        <f>IFERROR(VLOOKUP(A190,'[1]Março 2017'!$A$4:$C$857,3,FALSE),"Sem Informação")</f>
        <v>Sem Informação</v>
      </c>
    </row>
    <row r="191" spans="1:5" ht="15.75" x14ac:dyDescent="0.25">
      <c r="A191" s="27">
        <v>311730</v>
      </c>
      <c r="B191" s="28" t="s">
        <v>913</v>
      </c>
      <c r="C191" s="25">
        <f>IFERROR(VLOOKUP(A191,'[1]Outubro 2016'!$A$4:$C$857,3,FALSE),"Sem Informação")</f>
        <v>0.8</v>
      </c>
      <c r="D191" s="25">
        <f>IFERROR(VLOOKUP(A191,'[1]Janeiro 2017'!$A$4:$C$857,3,FALSE),"Sem Informação")</f>
        <v>3.7</v>
      </c>
      <c r="E191" s="26">
        <f>IFERROR(VLOOKUP(A191,'[1]Março 2017'!$A$4:$C$857,3,FALSE),"Sem Informação")</f>
        <v>3.4</v>
      </c>
    </row>
    <row r="192" spans="1:5" ht="15.75" x14ac:dyDescent="0.25">
      <c r="A192" s="27">
        <v>311740</v>
      </c>
      <c r="B192" s="28" t="s">
        <v>915</v>
      </c>
      <c r="C192" s="25" t="str">
        <f>IFERROR(VLOOKUP(A192,'[1]Outubro 2016'!$A$4:$C$857,3,FALSE),"Sem Informação")</f>
        <v>Sem Informação</v>
      </c>
      <c r="D192" s="25" t="str">
        <f>IFERROR(VLOOKUP(A192,'[1]Janeiro 2017'!$A$4:$C$857,3,FALSE),"Sem Informação")</f>
        <v>Sem Informação</v>
      </c>
      <c r="E192" s="26" t="str">
        <f>IFERROR(VLOOKUP(A192,'[1]Março 2017'!$A$4:$C$857,3,FALSE),"Sem Informação")</f>
        <v>Sem Informação</v>
      </c>
    </row>
    <row r="193" spans="1:5" ht="15.75" x14ac:dyDescent="0.25">
      <c r="A193" s="27">
        <v>311750</v>
      </c>
      <c r="B193" s="28" t="s">
        <v>916</v>
      </c>
      <c r="C193" s="25" t="str">
        <f>IFERROR(VLOOKUP(A193,'[1]Outubro 2016'!$A$4:$C$857,3,FALSE),"Sem Informação")</f>
        <v>Sem Informação</v>
      </c>
      <c r="D193" s="25" t="str">
        <f>IFERROR(VLOOKUP(A193,'[1]Janeiro 2017'!$A$4:$C$857,3,FALSE),"Sem Informação")</f>
        <v>Sem Informação</v>
      </c>
      <c r="E193" s="26" t="str">
        <f>IFERROR(VLOOKUP(A193,'[1]Março 2017'!$A$4:$C$857,3,FALSE),"Sem Informação")</f>
        <v>Sem Informação</v>
      </c>
    </row>
    <row r="194" spans="1:5" ht="15.75" x14ac:dyDescent="0.25">
      <c r="A194" s="27">
        <v>311760</v>
      </c>
      <c r="B194" s="28" t="s">
        <v>917</v>
      </c>
      <c r="C194" s="25" t="str">
        <f>IFERROR(VLOOKUP(A194,'[1]Outubro 2016'!$A$4:$C$857,3,FALSE),"Sem Informação")</f>
        <v>Sem Informação</v>
      </c>
      <c r="D194" s="25" t="str">
        <f>IFERROR(VLOOKUP(A194,'[1]Janeiro 2017'!$A$4:$C$857,3,FALSE),"Sem Informação")</f>
        <v>Sem Informação</v>
      </c>
      <c r="E194" s="26" t="str">
        <f>IFERROR(VLOOKUP(A194,'[1]Março 2017'!$A$4:$C$857,3,FALSE),"Sem Informação")</f>
        <v>Sem Informação</v>
      </c>
    </row>
    <row r="195" spans="1:5" ht="15.75" x14ac:dyDescent="0.25">
      <c r="A195" s="27">
        <v>311770</v>
      </c>
      <c r="B195" s="28" t="s">
        <v>918</v>
      </c>
      <c r="C195" s="25" t="str">
        <f>IFERROR(VLOOKUP(A195,'[1]Outubro 2016'!$A$4:$C$857,3,FALSE),"Sem Informação")</f>
        <v>Sem Informação</v>
      </c>
      <c r="D195" s="25" t="str">
        <f>IFERROR(VLOOKUP(A195,'[1]Janeiro 2017'!$A$4:$C$857,3,FALSE),"Sem Informação")</f>
        <v>Sem Informação</v>
      </c>
      <c r="E195" s="26" t="str">
        <f>IFERROR(VLOOKUP(A195,'[1]Março 2017'!$A$4:$C$857,3,FALSE),"Sem Informação")</f>
        <v>Sem Informação</v>
      </c>
    </row>
    <row r="196" spans="1:5" ht="15.75" x14ac:dyDescent="0.25">
      <c r="A196" s="27">
        <v>311780</v>
      </c>
      <c r="B196" s="28" t="s">
        <v>919</v>
      </c>
      <c r="C196" s="25" t="str">
        <f>IFERROR(VLOOKUP(A196,'[1]Outubro 2016'!$A$4:$C$857,3,FALSE),"Sem Informação")</f>
        <v>Sem Informação</v>
      </c>
      <c r="D196" s="25" t="str">
        <f>IFERROR(VLOOKUP(A196,'[1]Janeiro 2017'!$A$4:$C$857,3,FALSE),"Sem Informação")</f>
        <v>Sem Informação</v>
      </c>
      <c r="E196" s="26" t="str">
        <f>IFERROR(VLOOKUP(A196,'[1]Março 2017'!$A$4:$C$857,3,FALSE),"Sem Informação")</f>
        <v>Sem Informação</v>
      </c>
    </row>
    <row r="197" spans="1:5" ht="15.75" x14ac:dyDescent="0.25">
      <c r="A197" s="27">
        <v>311783</v>
      </c>
      <c r="B197" s="28" t="s">
        <v>232</v>
      </c>
      <c r="C197" s="25" t="str">
        <f>IFERROR(VLOOKUP(A197,'[1]Outubro 2016'!$A$4:$C$857,3,FALSE),"Sem Informação")</f>
        <v>Sem Informação</v>
      </c>
      <c r="D197" s="25" t="str">
        <f>IFERROR(VLOOKUP(A197,'[1]Janeiro 2017'!$A$4:$C$857,3,FALSE),"Sem Informação")</f>
        <v>Sem Informação</v>
      </c>
      <c r="E197" s="26" t="str">
        <f>IFERROR(VLOOKUP(A197,'[1]Março 2017'!$A$4:$C$857,3,FALSE),"Sem Informação")</f>
        <v>Sem Informação</v>
      </c>
    </row>
    <row r="198" spans="1:5" ht="15.75" x14ac:dyDescent="0.25">
      <c r="A198" s="27">
        <v>311787</v>
      </c>
      <c r="B198" s="28" t="s">
        <v>233</v>
      </c>
      <c r="C198" s="25" t="str">
        <f>IFERROR(VLOOKUP(A198,'[1]Outubro 2016'!$A$4:$C$857,3,FALSE),"Sem Informação")</f>
        <v>Sem Informação</v>
      </c>
      <c r="D198" s="25" t="str">
        <f>IFERROR(VLOOKUP(A198,'[1]Janeiro 2017'!$A$4:$C$857,3,FALSE),"Sem Informação")</f>
        <v>Sem Informação</v>
      </c>
      <c r="E198" s="26">
        <f>IFERROR(VLOOKUP(A198,'[1]Março 2017'!$A$4:$C$857,3,FALSE),"Sem Informação")</f>
        <v>0.9</v>
      </c>
    </row>
    <row r="199" spans="1:5" ht="15.75" x14ac:dyDescent="0.25">
      <c r="A199" s="27">
        <v>311790</v>
      </c>
      <c r="B199" s="28" t="s">
        <v>234</v>
      </c>
      <c r="C199" s="25" t="str">
        <f>IFERROR(VLOOKUP(A199,'[1]Outubro 2016'!$A$4:$C$857,3,FALSE),"Sem Informação")</f>
        <v>Sem Informação</v>
      </c>
      <c r="D199" s="25" t="str">
        <f>IFERROR(VLOOKUP(A199,'[1]Janeiro 2017'!$A$4:$C$857,3,FALSE),"Sem Informação")</f>
        <v>Sem Informação</v>
      </c>
      <c r="E199" s="26" t="str">
        <f>IFERROR(VLOOKUP(A199,'[1]Março 2017'!$A$4:$C$857,3,FALSE),"Sem Informação")</f>
        <v>Sem Informação</v>
      </c>
    </row>
    <row r="200" spans="1:5" ht="15.75" x14ac:dyDescent="0.25">
      <c r="A200" s="27">
        <v>311800</v>
      </c>
      <c r="B200" s="28" t="s">
        <v>235</v>
      </c>
      <c r="C200" s="25">
        <f>IFERROR(VLOOKUP(A200,'[1]Outubro 2016'!$A$4:$C$857,3,FALSE),"Sem Informação")</f>
        <v>0.9</v>
      </c>
      <c r="D200" s="25">
        <f>IFERROR(VLOOKUP(A200,'[1]Janeiro 2017'!$A$4:$C$857,3,FALSE),"Sem Informação")</f>
        <v>0.7</v>
      </c>
      <c r="E200" s="26" t="str">
        <f>IFERROR(VLOOKUP(A200,'[1]Março 2017'!$A$4:$C$857,3,FALSE),"Sem Informação")</f>
        <v>Sem Informação</v>
      </c>
    </row>
    <row r="201" spans="1:5" ht="15.75" x14ac:dyDescent="0.25">
      <c r="A201" s="27">
        <v>311810</v>
      </c>
      <c r="B201" s="28" t="s">
        <v>920</v>
      </c>
      <c r="C201" s="25" t="str">
        <f>IFERROR(VLOOKUP(A201,'[1]Outubro 2016'!$A$4:$C$857,3,FALSE),"Sem Informação")</f>
        <v>Sem Informação</v>
      </c>
      <c r="D201" s="25" t="str">
        <f>IFERROR(VLOOKUP(A201,'[1]Janeiro 2017'!$A$4:$C$857,3,FALSE),"Sem Informação")</f>
        <v>Sem Informação</v>
      </c>
      <c r="E201" s="26" t="str">
        <f>IFERROR(VLOOKUP(A201,'[1]Março 2017'!$A$4:$C$857,3,FALSE),"Sem Informação")</f>
        <v>Sem Informação</v>
      </c>
    </row>
    <row r="202" spans="1:5" ht="15.75" x14ac:dyDescent="0.25">
      <c r="A202" s="27">
        <v>311820</v>
      </c>
      <c r="B202" s="28" t="s">
        <v>237</v>
      </c>
      <c r="C202" s="25" t="str">
        <f>IFERROR(VLOOKUP(A202,'[1]Outubro 2016'!$A$4:$C$857,3,FALSE),"Sem Informação")</f>
        <v>Sem Informação</v>
      </c>
      <c r="D202" s="25" t="str">
        <f>IFERROR(VLOOKUP(A202,'[1]Janeiro 2017'!$A$4:$C$857,3,FALSE),"Sem Informação")</f>
        <v>Sem Informação</v>
      </c>
      <c r="E202" s="26" t="str">
        <f>IFERROR(VLOOKUP(A202,'[1]Março 2017'!$A$4:$C$857,3,FALSE),"Sem Informação")</f>
        <v>Sem Informação</v>
      </c>
    </row>
    <row r="203" spans="1:5" ht="15.75" x14ac:dyDescent="0.25">
      <c r="A203" s="27">
        <v>311830</v>
      </c>
      <c r="B203" s="28" t="s">
        <v>238</v>
      </c>
      <c r="C203" s="25">
        <f>IFERROR(VLOOKUP(A203,'[1]Outubro 2016'!$A$4:$C$857,3,FALSE),"Sem Informação")</f>
        <v>0.1</v>
      </c>
      <c r="D203" s="25">
        <f>IFERROR(VLOOKUP(A203,'[1]Janeiro 2017'!$A$4:$C$857,3,FALSE),"Sem Informação")</f>
        <v>0.5</v>
      </c>
      <c r="E203" s="26" t="str">
        <f>IFERROR(VLOOKUP(A203,'[1]Março 2017'!$A$4:$C$857,3,FALSE),"Sem Informação")</f>
        <v>Sem Informação</v>
      </c>
    </row>
    <row r="204" spans="1:5" ht="15.75" x14ac:dyDescent="0.25">
      <c r="A204" s="27">
        <v>311840</v>
      </c>
      <c r="B204" s="28" t="s">
        <v>239</v>
      </c>
      <c r="C204" s="25" t="str">
        <f>IFERROR(VLOOKUP(A204,'[1]Outubro 2016'!$A$4:$C$857,3,FALSE),"Sem Informação")</f>
        <v>Sem Informação</v>
      </c>
      <c r="D204" s="25" t="str">
        <f>IFERROR(VLOOKUP(A204,'[1]Janeiro 2017'!$A$4:$C$857,3,FALSE),"Sem Informação")</f>
        <v>Sem Informação</v>
      </c>
      <c r="E204" s="26" t="str">
        <f>IFERROR(VLOOKUP(A204,'[1]Março 2017'!$A$4:$C$857,3,FALSE),"Sem Informação")</f>
        <v>Sem Informação</v>
      </c>
    </row>
    <row r="205" spans="1:5" ht="15.75" x14ac:dyDescent="0.25">
      <c r="A205" s="27">
        <v>311850</v>
      </c>
      <c r="B205" s="28" t="s">
        <v>240</v>
      </c>
      <c r="C205" s="25" t="str">
        <f>IFERROR(VLOOKUP(A205,'[1]Outubro 2016'!$A$4:$C$857,3,FALSE),"Sem Informação")</f>
        <v>Sem Informação</v>
      </c>
      <c r="D205" s="25" t="str">
        <f>IFERROR(VLOOKUP(A205,'[1]Janeiro 2017'!$A$4:$C$857,3,FALSE),"Sem Informação")</f>
        <v>Sem Informação</v>
      </c>
      <c r="E205" s="26" t="str">
        <f>IFERROR(VLOOKUP(A205,'[1]Março 2017'!$A$4:$C$857,3,FALSE),"Sem Informação")</f>
        <v>Sem Informação</v>
      </c>
    </row>
    <row r="206" spans="1:5" ht="15.75" x14ac:dyDescent="0.25">
      <c r="A206" s="27">
        <v>311860</v>
      </c>
      <c r="B206" s="28" t="s">
        <v>241</v>
      </c>
      <c r="C206" s="25">
        <f>IFERROR(VLOOKUP(A206,'[1]Outubro 2016'!$A$4:$C$857,3,FALSE),"Sem Informação")</f>
        <v>0.5</v>
      </c>
      <c r="D206" s="25">
        <f>IFERROR(VLOOKUP(A206,'[1]Janeiro 2017'!$A$4:$C$857,3,FALSE),"Sem Informação")</f>
        <v>1.1000000000000001</v>
      </c>
      <c r="E206" s="26">
        <f>IFERROR(VLOOKUP(A206,'[1]Março 2017'!$A$4:$C$857,3,FALSE),"Sem Informação")</f>
        <v>1.1000000000000001</v>
      </c>
    </row>
    <row r="207" spans="1:5" ht="15.75" x14ac:dyDescent="0.25">
      <c r="A207" s="27">
        <v>311870</v>
      </c>
      <c r="B207" s="28" t="s">
        <v>242</v>
      </c>
      <c r="C207" s="25" t="str">
        <f>IFERROR(VLOOKUP(A207,'[1]Outubro 2016'!$A$4:$C$857,3,FALSE),"Sem Informação")</f>
        <v>Sem Informação</v>
      </c>
      <c r="D207" s="25" t="str">
        <f>IFERROR(VLOOKUP(A207,'[1]Janeiro 2017'!$A$4:$C$857,3,FALSE),"Sem Informação")</f>
        <v>Sem Informação</v>
      </c>
      <c r="E207" s="26" t="str">
        <f>IFERROR(VLOOKUP(A207,'[1]Março 2017'!$A$4:$C$857,3,FALSE),"Sem Informação")</f>
        <v>Sem Informação</v>
      </c>
    </row>
    <row r="208" spans="1:5" ht="15.75" x14ac:dyDescent="0.25">
      <c r="A208" s="27">
        <v>311880</v>
      </c>
      <c r="B208" s="28" t="s">
        <v>921</v>
      </c>
      <c r="C208" s="25" t="str">
        <f>IFERROR(VLOOKUP(A208,'[1]Outubro 2016'!$A$4:$C$857,3,FALSE),"Sem Informação")</f>
        <v>Sem Informação</v>
      </c>
      <c r="D208" s="25" t="str">
        <f>IFERROR(VLOOKUP(A208,'[1]Janeiro 2017'!$A$4:$C$857,3,FALSE),"Sem Informação")</f>
        <v>Sem Informação</v>
      </c>
      <c r="E208" s="26">
        <f>IFERROR(VLOOKUP(A208,'[1]Março 2017'!$A$4:$C$857,3,FALSE),"Sem Informação")</f>
        <v>8.4</v>
      </c>
    </row>
    <row r="209" spans="1:5" ht="15.75" x14ac:dyDescent="0.25">
      <c r="A209" s="27">
        <v>311890</v>
      </c>
      <c r="B209" s="28" t="s">
        <v>244</v>
      </c>
      <c r="C209" s="25" t="str">
        <f>IFERROR(VLOOKUP(A209,'[1]Outubro 2016'!$A$4:$C$857,3,FALSE),"Sem Informação")</f>
        <v>Sem Informação</v>
      </c>
      <c r="D209" s="25" t="str">
        <f>IFERROR(VLOOKUP(A209,'[1]Janeiro 2017'!$A$4:$C$857,3,FALSE),"Sem Informação")</f>
        <v>Sem Informação</v>
      </c>
      <c r="E209" s="26" t="str">
        <f>IFERROR(VLOOKUP(A209,'[1]Março 2017'!$A$4:$C$857,3,FALSE),"Sem Informação")</f>
        <v>Sem Informação</v>
      </c>
    </row>
    <row r="210" spans="1:5" ht="15.75" x14ac:dyDescent="0.25">
      <c r="A210" s="27">
        <v>311900</v>
      </c>
      <c r="B210" s="28" t="s">
        <v>245</v>
      </c>
      <c r="C210" s="25" t="str">
        <f>IFERROR(VLOOKUP(A210,'[1]Outubro 2016'!$A$4:$C$857,3,FALSE),"Sem Informação")</f>
        <v>Sem Informação</v>
      </c>
      <c r="D210" s="25" t="str">
        <f>IFERROR(VLOOKUP(A210,'[1]Janeiro 2017'!$A$4:$C$857,3,FALSE),"Sem Informação")</f>
        <v>Sem Informação</v>
      </c>
      <c r="E210" s="26" t="str">
        <f>IFERROR(VLOOKUP(A210,'[1]Março 2017'!$A$4:$C$857,3,FALSE),"Sem Informação")</f>
        <v>Sem Informação</v>
      </c>
    </row>
    <row r="211" spans="1:5" ht="15.75" x14ac:dyDescent="0.25">
      <c r="A211" s="27">
        <v>311910</v>
      </c>
      <c r="B211" s="28" t="s">
        <v>246</v>
      </c>
      <c r="C211" s="25" t="str">
        <f>IFERROR(VLOOKUP(A211,'[1]Outubro 2016'!$A$4:$C$857,3,FALSE),"Sem Informação")</f>
        <v>Sem Informação</v>
      </c>
      <c r="D211" s="25" t="str">
        <f>IFERROR(VLOOKUP(A211,'[1]Janeiro 2017'!$A$4:$C$857,3,FALSE),"Sem Informação")</f>
        <v>Sem Informação</v>
      </c>
      <c r="E211" s="26" t="str">
        <f>IFERROR(VLOOKUP(A211,'[1]Março 2017'!$A$4:$C$857,3,FALSE),"Sem Informação")</f>
        <v>Sem Informação</v>
      </c>
    </row>
    <row r="212" spans="1:5" ht="15.75" x14ac:dyDescent="0.25">
      <c r="A212" s="27">
        <v>311920</v>
      </c>
      <c r="B212" s="28" t="s">
        <v>247</v>
      </c>
      <c r="C212" s="25" t="str">
        <f>IFERROR(VLOOKUP(A212,'[1]Outubro 2016'!$A$4:$C$857,3,FALSE),"Sem Informação")</f>
        <v>Sem Informação</v>
      </c>
      <c r="D212" s="25" t="str">
        <f>IFERROR(VLOOKUP(A212,'[1]Janeiro 2017'!$A$4:$C$857,3,FALSE),"Sem Informação")</f>
        <v>Sem Informação</v>
      </c>
      <c r="E212" s="26" t="str">
        <f>IFERROR(VLOOKUP(A212,'[1]Março 2017'!$A$4:$C$857,3,FALSE),"Sem Informação")</f>
        <v>Sem Informação</v>
      </c>
    </row>
    <row r="213" spans="1:5" ht="15.75" x14ac:dyDescent="0.25">
      <c r="A213" s="27">
        <v>311930</v>
      </c>
      <c r="B213" s="28" t="s">
        <v>248</v>
      </c>
      <c r="C213" s="25">
        <f>IFERROR(VLOOKUP(A213,'[1]Outubro 2016'!$A$4:$C$857,3,FALSE),"Sem Informação")</f>
        <v>0</v>
      </c>
      <c r="D213" s="25">
        <f>IFERROR(VLOOKUP(A213,'[1]Janeiro 2017'!$A$4:$C$857,3,FALSE),"Sem Informação")</f>
        <v>0.2</v>
      </c>
      <c r="E213" s="26">
        <f>IFERROR(VLOOKUP(A213,'[1]Março 2017'!$A$4:$C$857,3,FALSE),"Sem Informação")</f>
        <v>0.2</v>
      </c>
    </row>
    <row r="214" spans="1:5" ht="15.75" x14ac:dyDescent="0.25">
      <c r="A214" s="27">
        <v>311940</v>
      </c>
      <c r="B214" s="28" t="s">
        <v>20</v>
      </c>
      <c r="C214" s="25">
        <f>IFERROR(VLOOKUP(A214,'[1]Outubro 2016'!$A$4:$C$857,3,FALSE),"Sem Informação")</f>
        <v>0.6</v>
      </c>
      <c r="D214" s="25">
        <f>IFERROR(VLOOKUP(A214,'[1]Janeiro 2017'!$A$4:$C$857,3,FALSE),"Sem Informação")</f>
        <v>0.7</v>
      </c>
      <c r="E214" s="26">
        <f>IFERROR(VLOOKUP(A214,'[1]Março 2017'!$A$4:$C$857,3,FALSE),"Sem Informação")</f>
        <v>0.8</v>
      </c>
    </row>
    <row r="215" spans="1:5" ht="15.75" x14ac:dyDescent="0.25">
      <c r="A215" s="27">
        <v>311950</v>
      </c>
      <c r="B215" s="28" t="s">
        <v>249</v>
      </c>
      <c r="C215" s="25" t="str">
        <f>IFERROR(VLOOKUP(A215,'[1]Outubro 2016'!$A$4:$C$857,3,FALSE),"Sem Informação")</f>
        <v>Sem Informação</v>
      </c>
      <c r="D215" s="25" t="str">
        <f>IFERROR(VLOOKUP(A215,'[1]Janeiro 2017'!$A$4:$C$857,3,FALSE),"Sem Informação")</f>
        <v>Sem Informação</v>
      </c>
      <c r="E215" s="26" t="str">
        <f>IFERROR(VLOOKUP(A215,'[1]Março 2017'!$A$4:$C$857,3,FALSE),"Sem Informação")</f>
        <v>Sem Informação</v>
      </c>
    </row>
    <row r="216" spans="1:5" ht="15.75" x14ac:dyDescent="0.25">
      <c r="A216" s="27">
        <v>311960</v>
      </c>
      <c r="B216" s="28" t="s">
        <v>250</v>
      </c>
      <c r="C216" s="25" t="str">
        <f>IFERROR(VLOOKUP(A216,'[1]Outubro 2016'!$A$4:$C$857,3,FALSE),"Sem Informação")</f>
        <v>Sem Informação</v>
      </c>
      <c r="D216" s="25" t="str">
        <f>IFERROR(VLOOKUP(A216,'[1]Janeiro 2017'!$A$4:$C$857,3,FALSE),"Sem Informação")</f>
        <v>Sem Informação</v>
      </c>
      <c r="E216" s="26" t="str">
        <f>IFERROR(VLOOKUP(A216,'[1]Março 2017'!$A$4:$C$857,3,FALSE),"Sem Informação")</f>
        <v>Sem Informação</v>
      </c>
    </row>
    <row r="217" spans="1:5" ht="15.75" x14ac:dyDescent="0.25">
      <c r="A217" s="27">
        <v>311970</v>
      </c>
      <c r="B217" s="28" t="s">
        <v>251</v>
      </c>
      <c r="C217" s="25" t="str">
        <f>IFERROR(VLOOKUP(A217,'[1]Outubro 2016'!$A$4:$C$857,3,FALSE),"Sem Informação")</f>
        <v>Sem Informação</v>
      </c>
      <c r="D217" s="25" t="str">
        <f>IFERROR(VLOOKUP(A217,'[1]Janeiro 2017'!$A$4:$C$857,3,FALSE),"Sem Informação")</f>
        <v>Sem Informação</v>
      </c>
      <c r="E217" s="26" t="str">
        <f>IFERROR(VLOOKUP(A217,'[1]Março 2017'!$A$4:$C$857,3,FALSE),"Sem Informação")</f>
        <v>Sem Informação</v>
      </c>
    </row>
    <row r="218" spans="1:5" ht="15.75" x14ac:dyDescent="0.25">
      <c r="A218" s="27">
        <v>311980</v>
      </c>
      <c r="B218" s="28" t="s">
        <v>252</v>
      </c>
      <c r="C218" s="25" t="str">
        <f>IFERROR(VLOOKUP(A218,'[1]Outubro 2016'!$A$4:$C$857,3,FALSE),"Sem Informação")</f>
        <v>Sem Informação</v>
      </c>
      <c r="D218" s="25" t="str">
        <f>IFERROR(VLOOKUP(A218,'[1]Janeiro 2017'!$A$4:$C$857,3,FALSE),"Sem Informação")</f>
        <v>Sem Informação</v>
      </c>
      <c r="E218" s="26" t="str">
        <f>IFERROR(VLOOKUP(A218,'[1]Março 2017'!$A$4:$C$857,3,FALSE),"Sem Informação")</f>
        <v>Sem Informação</v>
      </c>
    </row>
    <row r="219" spans="1:5" ht="15.75" x14ac:dyDescent="0.25">
      <c r="A219" s="27">
        <v>311990</v>
      </c>
      <c r="B219" s="28" t="s">
        <v>922</v>
      </c>
      <c r="C219" s="25" t="str">
        <f>IFERROR(VLOOKUP(A219,'[1]Outubro 2016'!$A$4:$C$857,3,FALSE),"Sem Informação")</f>
        <v>Sem Informação</v>
      </c>
      <c r="D219" s="25" t="str">
        <f>IFERROR(VLOOKUP(A219,'[1]Janeiro 2017'!$A$4:$C$857,3,FALSE),"Sem Informação")</f>
        <v>Sem Informação</v>
      </c>
      <c r="E219" s="26" t="str">
        <f>IFERROR(VLOOKUP(A219,'[1]Março 2017'!$A$4:$C$857,3,FALSE),"Sem Informação")</f>
        <v>Sem Informação</v>
      </c>
    </row>
    <row r="220" spans="1:5" ht="15.75" x14ac:dyDescent="0.25">
      <c r="A220" s="27">
        <v>311995</v>
      </c>
      <c r="B220" s="28" t="s">
        <v>254</v>
      </c>
      <c r="C220" s="25" t="str">
        <f>IFERROR(VLOOKUP(A220,'[1]Outubro 2016'!$A$4:$C$857,3,FALSE),"Sem Informação")</f>
        <v>Sem Informação</v>
      </c>
      <c r="D220" s="25" t="str">
        <f>IFERROR(VLOOKUP(A220,'[1]Janeiro 2017'!$A$4:$C$857,3,FALSE),"Sem Informação")</f>
        <v>Sem Informação</v>
      </c>
      <c r="E220" s="26" t="str">
        <f>IFERROR(VLOOKUP(A220,'[1]Março 2017'!$A$4:$C$857,3,FALSE),"Sem Informação")</f>
        <v>Sem Informação</v>
      </c>
    </row>
    <row r="221" spans="1:5" ht="15.75" x14ac:dyDescent="0.25">
      <c r="A221" s="27">
        <v>312000</v>
      </c>
      <c r="B221" s="28" t="s">
        <v>255</v>
      </c>
      <c r="C221" s="25" t="str">
        <f>IFERROR(VLOOKUP(A221,'[1]Outubro 2016'!$A$4:$C$857,3,FALSE),"Sem Informação")</f>
        <v>Sem Informação</v>
      </c>
      <c r="D221" s="25" t="str">
        <f>IFERROR(VLOOKUP(A221,'[1]Janeiro 2017'!$A$4:$C$857,3,FALSE),"Sem Informação")</f>
        <v>Sem Informação</v>
      </c>
      <c r="E221" s="26" t="str">
        <f>IFERROR(VLOOKUP(A221,'[1]Março 2017'!$A$4:$C$857,3,FALSE),"Sem Informação")</f>
        <v>Sem Informação</v>
      </c>
    </row>
    <row r="222" spans="1:5" ht="15.75" x14ac:dyDescent="0.25">
      <c r="A222" s="27">
        <v>312010</v>
      </c>
      <c r="B222" s="28" t="s">
        <v>923</v>
      </c>
      <c r="C222" s="25" t="str">
        <f>IFERROR(VLOOKUP(A222,'[1]Outubro 2016'!$A$4:$C$857,3,FALSE),"Sem Informação")</f>
        <v>Sem Informação</v>
      </c>
      <c r="D222" s="25" t="str">
        <f>IFERROR(VLOOKUP(A222,'[1]Janeiro 2017'!$A$4:$C$857,3,FALSE),"Sem Informação")</f>
        <v>Sem Informação</v>
      </c>
      <c r="E222" s="26" t="str">
        <f>IFERROR(VLOOKUP(A222,'[1]Março 2017'!$A$4:$C$857,3,FALSE),"Sem Informação")</f>
        <v>Sem Informação</v>
      </c>
    </row>
    <row r="223" spans="1:5" ht="15.75" x14ac:dyDescent="0.25">
      <c r="A223" s="27">
        <v>312015</v>
      </c>
      <c r="B223" s="28" t="s">
        <v>257</v>
      </c>
      <c r="C223" s="25" t="str">
        <f>IFERROR(VLOOKUP(A223,'[1]Outubro 2016'!$A$4:$C$857,3,FALSE),"Sem Informação")</f>
        <v>Sem Informação</v>
      </c>
      <c r="D223" s="25" t="str">
        <f>IFERROR(VLOOKUP(A223,'[1]Janeiro 2017'!$A$4:$C$857,3,FALSE),"Sem Informação")</f>
        <v>Sem Informação</v>
      </c>
      <c r="E223" s="26" t="str">
        <f>IFERROR(VLOOKUP(A223,'[1]Março 2017'!$A$4:$C$857,3,FALSE),"Sem Informação")</f>
        <v>Sem Informação</v>
      </c>
    </row>
    <row r="224" spans="1:5" ht="15.75" x14ac:dyDescent="0.25">
      <c r="A224" s="27">
        <v>312020</v>
      </c>
      <c r="B224" s="28" t="s">
        <v>258</v>
      </c>
      <c r="C224" s="25" t="str">
        <f>IFERROR(VLOOKUP(A224,'[1]Outubro 2016'!$A$4:$C$857,3,FALSE),"Sem Informação")</f>
        <v>Sem Informação</v>
      </c>
      <c r="D224" s="25" t="str">
        <f>IFERROR(VLOOKUP(A224,'[1]Janeiro 2017'!$A$4:$C$857,3,FALSE),"Sem Informação")</f>
        <v>Sem Informação</v>
      </c>
      <c r="E224" s="26" t="str">
        <f>IFERROR(VLOOKUP(A224,'[1]Março 2017'!$A$4:$C$857,3,FALSE),"Sem Informação")</f>
        <v>Sem Informação</v>
      </c>
    </row>
    <row r="225" spans="1:5" ht="15.75" x14ac:dyDescent="0.25">
      <c r="A225" s="27">
        <v>312030</v>
      </c>
      <c r="B225" s="28" t="s">
        <v>259</v>
      </c>
      <c r="C225" s="25" t="str">
        <f>IFERROR(VLOOKUP(A225,'[1]Outubro 2016'!$A$4:$C$857,3,FALSE),"Sem Informação")</f>
        <v>Sem Informação</v>
      </c>
      <c r="D225" s="25" t="str">
        <f>IFERROR(VLOOKUP(A225,'[1]Janeiro 2017'!$A$4:$C$857,3,FALSE),"Sem Informação")</f>
        <v>Sem Informação</v>
      </c>
      <c r="E225" s="26">
        <f>IFERROR(VLOOKUP(A225,'[1]Março 2017'!$A$4:$C$857,3,FALSE),"Sem Informação")</f>
        <v>2.6</v>
      </c>
    </row>
    <row r="226" spans="1:5" ht="15.75" x14ac:dyDescent="0.25">
      <c r="A226" s="27">
        <v>312040</v>
      </c>
      <c r="B226" s="28" t="s">
        <v>260</v>
      </c>
      <c r="C226" s="25" t="str">
        <f>IFERROR(VLOOKUP(A226,'[1]Outubro 2016'!$A$4:$C$857,3,FALSE),"Sem Informação")</f>
        <v>Sem Informação</v>
      </c>
      <c r="D226" s="25" t="str">
        <f>IFERROR(VLOOKUP(A226,'[1]Janeiro 2017'!$A$4:$C$857,3,FALSE),"Sem Informação")</f>
        <v>Sem Informação</v>
      </c>
      <c r="E226" s="26" t="str">
        <f>IFERROR(VLOOKUP(A226,'[1]Março 2017'!$A$4:$C$857,3,FALSE),"Sem Informação")</f>
        <v>Sem Informação</v>
      </c>
    </row>
    <row r="227" spans="1:5" ht="15.75" x14ac:dyDescent="0.25">
      <c r="A227" s="27">
        <v>312050</v>
      </c>
      <c r="B227" s="28" t="s">
        <v>261</v>
      </c>
      <c r="C227" s="25" t="str">
        <f>IFERROR(VLOOKUP(A227,'[1]Outubro 2016'!$A$4:$C$857,3,FALSE),"Sem Informação")</f>
        <v>Sem Informação</v>
      </c>
      <c r="D227" s="25" t="str">
        <f>IFERROR(VLOOKUP(A227,'[1]Janeiro 2017'!$A$4:$C$857,3,FALSE),"Sem Informação")</f>
        <v>Sem Informação</v>
      </c>
      <c r="E227" s="26" t="str">
        <f>IFERROR(VLOOKUP(A227,'[1]Março 2017'!$A$4:$C$857,3,FALSE),"Sem Informação")</f>
        <v>Sem Informação</v>
      </c>
    </row>
    <row r="228" spans="1:5" ht="15.75" x14ac:dyDescent="0.25">
      <c r="A228" s="27">
        <v>312060</v>
      </c>
      <c r="B228" s="28" t="s">
        <v>262</v>
      </c>
      <c r="C228" s="25" t="str">
        <f>IFERROR(VLOOKUP(A228,'[1]Outubro 2016'!$A$4:$C$857,3,FALSE),"Sem Informação")</f>
        <v>Sem Informação</v>
      </c>
      <c r="D228" s="25" t="str">
        <f>IFERROR(VLOOKUP(A228,'[1]Janeiro 2017'!$A$4:$C$857,3,FALSE),"Sem Informação")</f>
        <v>Sem Informação</v>
      </c>
      <c r="E228" s="26">
        <f>IFERROR(VLOOKUP(A228,'[1]Março 2017'!$A$4:$C$857,3,FALSE),"Sem Informação")</f>
        <v>0.8</v>
      </c>
    </row>
    <row r="229" spans="1:5" ht="15.75" x14ac:dyDescent="0.25">
      <c r="A229" s="27">
        <v>312070</v>
      </c>
      <c r="B229" s="28" t="s">
        <v>924</v>
      </c>
      <c r="C229" s="25" t="str">
        <f>IFERROR(VLOOKUP(A229,'[1]Outubro 2016'!$A$4:$C$857,3,FALSE),"Sem Informação")</f>
        <v>Sem Informação</v>
      </c>
      <c r="D229" s="25" t="str">
        <f>IFERROR(VLOOKUP(A229,'[1]Janeiro 2017'!$A$4:$C$857,3,FALSE),"Sem Informação")</f>
        <v>Sem Informação</v>
      </c>
      <c r="E229" s="26" t="str">
        <f>IFERROR(VLOOKUP(A229,'[1]Março 2017'!$A$4:$C$857,3,FALSE),"Sem Informação")</f>
        <v>Sem Informação</v>
      </c>
    </row>
    <row r="230" spans="1:5" ht="15.75" x14ac:dyDescent="0.25">
      <c r="A230" s="27">
        <v>312080</v>
      </c>
      <c r="B230" s="28" t="s">
        <v>264</v>
      </c>
      <c r="C230" s="25" t="str">
        <f>IFERROR(VLOOKUP(A230,'[1]Outubro 2016'!$A$4:$C$857,3,FALSE),"Sem Informação")</f>
        <v>Sem Informação</v>
      </c>
      <c r="D230" s="25" t="str">
        <f>IFERROR(VLOOKUP(A230,'[1]Janeiro 2017'!$A$4:$C$857,3,FALSE),"Sem Informação")</f>
        <v>Sem Informação</v>
      </c>
      <c r="E230" s="26" t="str">
        <f>IFERROR(VLOOKUP(A230,'[1]Março 2017'!$A$4:$C$857,3,FALSE),"Sem Informação")</f>
        <v>Sem Informação</v>
      </c>
    </row>
    <row r="231" spans="1:5" ht="15.75" x14ac:dyDescent="0.25">
      <c r="A231" s="27">
        <v>312083</v>
      </c>
      <c r="B231" s="28" t="s">
        <v>265</v>
      </c>
      <c r="C231" s="25" t="str">
        <f>IFERROR(VLOOKUP(A231,'[1]Outubro 2016'!$A$4:$C$857,3,FALSE),"Sem Informação")</f>
        <v>Sem Informação</v>
      </c>
      <c r="D231" s="25" t="str">
        <f>IFERROR(VLOOKUP(A231,'[1]Janeiro 2017'!$A$4:$C$857,3,FALSE),"Sem Informação")</f>
        <v>Sem Informação</v>
      </c>
      <c r="E231" s="26" t="str">
        <f>IFERROR(VLOOKUP(A231,'[1]Março 2017'!$A$4:$C$857,3,FALSE),"Sem Informação")</f>
        <v>Sem Informação</v>
      </c>
    </row>
    <row r="232" spans="1:5" ht="15.75" x14ac:dyDescent="0.25">
      <c r="A232" s="27">
        <v>312087</v>
      </c>
      <c r="B232" s="28" t="s">
        <v>925</v>
      </c>
      <c r="C232" s="25" t="str">
        <f>IFERROR(VLOOKUP(A232,'[1]Outubro 2016'!$A$4:$C$857,3,FALSE),"Sem Informação")</f>
        <v>Sem Informação</v>
      </c>
      <c r="D232" s="25" t="str">
        <f>IFERROR(VLOOKUP(A232,'[1]Janeiro 2017'!$A$4:$C$857,3,FALSE),"Sem Informação")</f>
        <v>Sem Informação</v>
      </c>
      <c r="E232" s="26">
        <f>IFERROR(VLOOKUP(A232,'[1]Março 2017'!$A$4:$C$857,3,FALSE),"Sem Informação")</f>
        <v>2.5</v>
      </c>
    </row>
    <row r="233" spans="1:5" ht="15.75" x14ac:dyDescent="0.25">
      <c r="A233" s="27">
        <v>312090</v>
      </c>
      <c r="B233" s="28" t="s">
        <v>267</v>
      </c>
      <c r="C233" s="25">
        <f>IFERROR(VLOOKUP(A233,'[1]Outubro 2016'!$A$4:$C$857,3,FALSE),"Sem Informação")</f>
        <v>2.1</v>
      </c>
      <c r="D233" s="25">
        <f>IFERROR(VLOOKUP(A233,'[1]Janeiro 2017'!$A$4:$C$857,3,FALSE),"Sem Informação")</f>
        <v>4</v>
      </c>
      <c r="E233" s="26">
        <f>IFERROR(VLOOKUP(A233,'[1]Março 2017'!$A$4:$C$857,3,FALSE),"Sem Informação")</f>
        <v>4.3</v>
      </c>
    </row>
    <row r="234" spans="1:5" ht="15.75" x14ac:dyDescent="0.25">
      <c r="A234" s="27">
        <v>312100</v>
      </c>
      <c r="B234" s="28" t="s">
        <v>268</v>
      </c>
      <c r="C234" s="25" t="str">
        <f>IFERROR(VLOOKUP(A234,'[1]Outubro 2016'!$A$4:$C$857,3,FALSE),"Sem Informação")</f>
        <v>Sem Informação</v>
      </c>
      <c r="D234" s="25" t="str">
        <f>IFERROR(VLOOKUP(A234,'[1]Janeiro 2017'!$A$4:$C$857,3,FALSE),"Sem Informação")</f>
        <v>Sem Informação</v>
      </c>
      <c r="E234" s="26" t="str">
        <f>IFERROR(VLOOKUP(A234,'[1]Março 2017'!$A$4:$C$857,3,FALSE),"Sem Informação")</f>
        <v>Sem Informação</v>
      </c>
    </row>
    <row r="235" spans="1:5" ht="15.75" x14ac:dyDescent="0.25">
      <c r="A235" s="27">
        <v>312110</v>
      </c>
      <c r="B235" s="28" t="s">
        <v>269</v>
      </c>
      <c r="C235" s="25" t="str">
        <f>IFERROR(VLOOKUP(A235,'[1]Outubro 2016'!$A$4:$C$857,3,FALSE),"Sem Informação")</f>
        <v>Sem Informação</v>
      </c>
      <c r="D235" s="25" t="str">
        <f>IFERROR(VLOOKUP(A235,'[1]Janeiro 2017'!$A$4:$C$857,3,FALSE),"Sem Informação")</f>
        <v>Sem Informação</v>
      </c>
      <c r="E235" s="26" t="str">
        <f>IFERROR(VLOOKUP(A235,'[1]Março 2017'!$A$4:$C$857,3,FALSE),"Sem Informação")</f>
        <v>Sem Informação</v>
      </c>
    </row>
    <row r="236" spans="1:5" ht="15.75" x14ac:dyDescent="0.25">
      <c r="A236" s="27">
        <v>312120</v>
      </c>
      <c r="B236" s="28" t="s">
        <v>270</v>
      </c>
      <c r="C236" s="25" t="str">
        <f>IFERROR(VLOOKUP(A236,'[1]Outubro 2016'!$A$4:$C$857,3,FALSE),"Sem Informação")</f>
        <v>Sem Informação</v>
      </c>
      <c r="D236" s="25" t="str">
        <f>IFERROR(VLOOKUP(A236,'[1]Janeiro 2017'!$A$4:$C$857,3,FALSE),"Sem Informação")</f>
        <v>Sem Informação</v>
      </c>
      <c r="E236" s="26" t="str">
        <f>IFERROR(VLOOKUP(A236,'[1]Março 2017'!$A$4:$C$857,3,FALSE),"Sem Informação")</f>
        <v>Sem Informação</v>
      </c>
    </row>
    <row r="237" spans="1:5" ht="15.75" x14ac:dyDescent="0.25">
      <c r="A237" s="27">
        <v>312125</v>
      </c>
      <c r="B237" s="28" t="s">
        <v>271</v>
      </c>
      <c r="C237" s="25" t="str">
        <f>IFERROR(VLOOKUP(A237,'[1]Outubro 2016'!$A$4:$C$857,3,FALSE),"Sem Informação")</f>
        <v>Sem Informação</v>
      </c>
      <c r="D237" s="25" t="str">
        <f>IFERROR(VLOOKUP(A237,'[1]Janeiro 2017'!$A$4:$C$857,3,FALSE),"Sem Informação")</f>
        <v>Sem Informação</v>
      </c>
      <c r="E237" s="26" t="str">
        <f>IFERROR(VLOOKUP(A237,'[1]Março 2017'!$A$4:$C$857,3,FALSE),"Sem Informação")</f>
        <v>Sem Informação</v>
      </c>
    </row>
    <row r="238" spans="1:5" ht="15.75" x14ac:dyDescent="0.25">
      <c r="A238" s="27">
        <v>312130</v>
      </c>
      <c r="B238" s="28" t="s">
        <v>272</v>
      </c>
      <c r="C238" s="25" t="str">
        <f>IFERROR(VLOOKUP(A238,'[1]Outubro 2016'!$A$4:$C$857,3,FALSE),"Sem Informação")</f>
        <v>Sem Informação</v>
      </c>
      <c r="D238" s="25" t="str">
        <f>IFERROR(VLOOKUP(A238,'[1]Janeiro 2017'!$A$4:$C$857,3,FALSE),"Sem Informação")</f>
        <v>Sem Informação</v>
      </c>
      <c r="E238" s="26" t="str">
        <f>IFERROR(VLOOKUP(A238,'[1]Março 2017'!$A$4:$C$857,3,FALSE),"Sem Informação")</f>
        <v>Sem Informação</v>
      </c>
    </row>
    <row r="239" spans="1:5" ht="15.75" x14ac:dyDescent="0.25">
      <c r="A239" s="27">
        <v>312140</v>
      </c>
      <c r="B239" s="28" t="s">
        <v>926</v>
      </c>
      <c r="C239" s="25" t="str">
        <f>IFERROR(VLOOKUP(A239,'[1]Outubro 2016'!$A$4:$C$857,3,FALSE),"Sem Informação")</f>
        <v>Sem Informação</v>
      </c>
      <c r="D239" s="25" t="str">
        <f>IFERROR(VLOOKUP(A239,'[1]Janeiro 2017'!$A$4:$C$857,3,FALSE),"Sem Informação")</f>
        <v>Sem Informação</v>
      </c>
      <c r="E239" s="26" t="str">
        <f>IFERROR(VLOOKUP(A239,'[1]Março 2017'!$A$4:$C$857,3,FALSE),"Sem Informação")</f>
        <v>Sem Informação</v>
      </c>
    </row>
    <row r="240" spans="1:5" ht="15.75" x14ac:dyDescent="0.25">
      <c r="A240" s="27">
        <v>312150</v>
      </c>
      <c r="B240" s="28" t="s">
        <v>927</v>
      </c>
      <c r="C240" s="25" t="str">
        <f>IFERROR(VLOOKUP(A240,'[1]Outubro 2016'!$A$4:$C$857,3,FALSE),"Sem Informação")</f>
        <v>Sem Informação</v>
      </c>
      <c r="D240" s="25" t="str">
        <f>IFERROR(VLOOKUP(A240,'[1]Janeiro 2017'!$A$4:$C$857,3,FALSE),"Sem Informação")</f>
        <v>Sem Informação</v>
      </c>
      <c r="E240" s="26" t="str">
        <f>IFERROR(VLOOKUP(A240,'[1]Março 2017'!$A$4:$C$857,3,FALSE),"Sem Informação")</f>
        <v>Sem Informação</v>
      </c>
    </row>
    <row r="241" spans="1:5" ht="15.75" x14ac:dyDescent="0.25">
      <c r="A241" s="27">
        <v>312160</v>
      </c>
      <c r="B241" s="28" t="s">
        <v>53</v>
      </c>
      <c r="C241" s="25">
        <f>IFERROR(VLOOKUP(A241,'[1]Outubro 2016'!$A$4:$C$857,3,FALSE),"Sem Informação")</f>
        <v>0.3</v>
      </c>
      <c r="D241" s="25">
        <f>IFERROR(VLOOKUP(A241,'[1]Janeiro 2017'!$A$4:$C$857,3,FALSE),"Sem Informação")</f>
        <v>0.8</v>
      </c>
      <c r="E241" s="26">
        <f>IFERROR(VLOOKUP(A241,'[1]Março 2017'!$A$4:$C$857,3,FALSE),"Sem Informação")</f>
        <v>1</v>
      </c>
    </row>
    <row r="242" spans="1:5" ht="15.75" x14ac:dyDescent="0.25">
      <c r="A242" s="27">
        <v>312170</v>
      </c>
      <c r="B242" s="28" t="s">
        <v>928</v>
      </c>
      <c r="C242" s="25" t="str">
        <f>IFERROR(VLOOKUP(A242,'[1]Outubro 2016'!$A$4:$C$857,3,FALSE),"Sem Informação")</f>
        <v>Sem Informação</v>
      </c>
      <c r="D242" s="25" t="str">
        <f>IFERROR(VLOOKUP(A242,'[1]Janeiro 2017'!$A$4:$C$857,3,FALSE),"Sem Informação")</f>
        <v>Sem Informação</v>
      </c>
      <c r="E242" s="26" t="str">
        <f>IFERROR(VLOOKUP(A242,'[1]Março 2017'!$A$4:$C$857,3,FALSE),"Sem Informação")</f>
        <v>Sem Informação</v>
      </c>
    </row>
    <row r="243" spans="1:5" ht="15.75" x14ac:dyDescent="0.25">
      <c r="A243" s="27">
        <v>312180</v>
      </c>
      <c r="B243" s="28" t="s">
        <v>276</v>
      </c>
      <c r="C243" s="25" t="str">
        <f>IFERROR(VLOOKUP(A243,'[1]Outubro 2016'!$A$4:$C$857,3,FALSE),"Sem Informação")</f>
        <v>Sem Informação</v>
      </c>
      <c r="D243" s="25" t="str">
        <f>IFERROR(VLOOKUP(A243,'[1]Janeiro 2017'!$A$4:$C$857,3,FALSE),"Sem Informação")</f>
        <v>Sem Informação</v>
      </c>
      <c r="E243" s="26" t="str">
        <f>IFERROR(VLOOKUP(A243,'[1]Março 2017'!$A$4:$C$857,3,FALSE),"Sem Informação")</f>
        <v>Sem Informação</v>
      </c>
    </row>
    <row r="244" spans="1:5" ht="15.75" x14ac:dyDescent="0.25">
      <c r="A244" s="27">
        <v>312190</v>
      </c>
      <c r="B244" s="28" t="s">
        <v>277</v>
      </c>
      <c r="C244" s="25" t="str">
        <f>IFERROR(VLOOKUP(A244,'[1]Outubro 2016'!$A$4:$C$857,3,FALSE),"Sem Informação")</f>
        <v>Sem Informação</v>
      </c>
      <c r="D244" s="25" t="str">
        <f>IFERROR(VLOOKUP(A244,'[1]Janeiro 2017'!$A$4:$C$857,3,FALSE),"Sem Informação")</f>
        <v>Sem Informação</v>
      </c>
      <c r="E244" s="26" t="str">
        <f>IFERROR(VLOOKUP(A244,'[1]Março 2017'!$A$4:$C$857,3,FALSE),"Sem Informação")</f>
        <v>Sem Informação</v>
      </c>
    </row>
    <row r="245" spans="1:5" ht="15.75" x14ac:dyDescent="0.25">
      <c r="A245" s="27">
        <v>312200</v>
      </c>
      <c r="B245" s="28" t="s">
        <v>278</v>
      </c>
      <c r="C245" s="25" t="str">
        <f>IFERROR(VLOOKUP(A245,'[1]Outubro 2016'!$A$4:$C$857,3,FALSE),"Sem Informação")</f>
        <v>Sem Informação</v>
      </c>
      <c r="D245" s="25" t="str">
        <f>IFERROR(VLOOKUP(A245,'[1]Janeiro 2017'!$A$4:$C$857,3,FALSE),"Sem Informação")</f>
        <v>Sem Informação</v>
      </c>
      <c r="E245" s="26" t="str">
        <f>IFERROR(VLOOKUP(A245,'[1]Março 2017'!$A$4:$C$857,3,FALSE),"Sem Informação")</f>
        <v>Sem Informação</v>
      </c>
    </row>
    <row r="246" spans="1:5" ht="15.75" x14ac:dyDescent="0.25">
      <c r="A246" s="27">
        <v>312210</v>
      </c>
      <c r="B246" s="28" t="s">
        <v>929</v>
      </c>
      <c r="C246" s="25" t="str">
        <f>IFERROR(VLOOKUP(A246,'[1]Outubro 2016'!$A$4:$C$857,3,FALSE),"Sem Informação")</f>
        <v>Sem Informação</v>
      </c>
      <c r="D246" s="25" t="str">
        <f>IFERROR(VLOOKUP(A246,'[1]Janeiro 2017'!$A$4:$C$857,3,FALSE),"Sem Informação")</f>
        <v>Sem Informação</v>
      </c>
      <c r="E246" s="26" t="str">
        <f>IFERROR(VLOOKUP(A246,'[1]Março 2017'!$A$4:$C$857,3,FALSE),"Sem Informação")</f>
        <v>Sem Informação</v>
      </c>
    </row>
    <row r="247" spans="1:5" ht="15.75" x14ac:dyDescent="0.25">
      <c r="A247" s="27">
        <v>312220</v>
      </c>
      <c r="B247" s="28" t="s">
        <v>930</v>
      </c>
      <c r="C247" s="25" t="str">
        <f>IFERROR(VLOOKUP(A247,'[1]Outubro 2016'!$A$4:$C$857,3,FALSE),"Sem Informação")</f>
        <v>Sem Informação</v>
      </c>
      <c r="D247" s="25" t="str">
        <f>IFERROR(VLOOKUP(A247,'[1]Janeiro 2017'!$A$4:$C$857,3,FALSE),"Sem Informação")</f>
        <v>Sem Informação</v>
      </c>
      <c r="E247" s="26" t="str">
        <f>IFERROR(VLOOKUP(A247,'[1]Março 2017'!$A$4:$C$857,3,FALSE),"Sem Informação")</f>
        <v>Sem Informação</v>
      </c>
    </row>
    <row r="248" spans="1:5" ht="15.75" x14ac:dyDescent="0.25">
      <c r="A248" s="27">
        <v>312230</v>
      </c>
      <c r="B248" s="28" t="s">
        <v>26</v>
      </c>
      <c r="C248" s="25">
        <f>IFERROR(VLOOKUP(A248,'[1]Outubro 2016'!$A$4:$C$857,3,FALSE),"Sem Informação")</f>
        <v>1.6</v>
      </c>
      <c r="D248" s="25">
        <f>IFERROR(VLOOKUP(A248,'[1]Janeiro 2017'!$A$4:$C$857,3,FALSE),"Sem Informação")</f>
        <v>3.1</v>
      </c>
      <c r="E248" s="26">
        <f>IFERROR(VLOOKUP(A248,'[1]Março 2017'!$A$4:$C$857,3,FALSE),"Sem Informação")</f>
        <v>3.8</v>
      </c>
    </row>
    <row r="249" spans="1:5" ht="15.75" x14ac:dyDescent="0.25">
      <c r="A249" s="27">
        <v>312235</v>
      </c>
      <c r="B249" s="28" t="s">
        <v>281</v>
      </c>
      <c r="C249" s="25" t="str">
        <f>IFERROR(VLOOKUP(A249,'[1]Outubro 2016'!$A$4:$C$857,3,FALSE),"Sem Informação")</f>
        <v>Sem Informação</v>
      </c>
      <c r="D249" s="25" t="str">
        <f>IFERROR(VLOOKUP(A249,'[1]Janeiro 2017'!$A$4:$C$857,3,FALSE),"Sem Informação")</f>
        <v>Sem Informação</v>
      </c>
      <c r="E249" s="26" t="str">
        <f>IFERROR(VLOOKUP(A249,'[1]Março 2017'!$A$4:$C$857,3,FALSE),"Sem Informação")</f>
        <v>Sem Informação</v>
      </c>
    </row>
    <row r="250" spans="1:5" ht="15.75" x14ac:dyDescent="0.25">
      <c r="A250" s="27">
        <v>312240</v>
      </c>
      <c r="B250" s="28" t="s">
        <v>282</v>
      </c>
      <c r="C250" s="25" t="str">
        <f>IFERROR(VLOOKUP(A250,'[1]Outubro 2016'!$A$4:$C$857,3,FALSE),"Sem Informação")</f>
        <v>Sem Informação</v>
      </c>
      <c r="D250" s="25" t="str">
        <f>IFERROR(VLOOKUP(A250,'[1]Janeiro 2017'!$A$4:$C$857,3,FALSE),"Sem Informação")</f>
        <v>Sem Informação</v>
      </c>
      <c r="E250" s="26" t="str">
        <f>IFERROR(VLOOKUP(A250,'[1]Março 2017'!$A$4:$C$857,3,FALSE),"Sem Informação")</f>
        <v>Sem Informação</v>
      </c>
    </row>
    <row r="251" spans="1:5" ht="15.75" x14ac:dyDescent="0.25">
      <c r="A251" s="27">
        <v>312245</v>
      </c>
      <c r="B251" s="28" t="s">
        <v>283</v>
      </c>
      <c r="C251" s="25" t="str">
        <f>IFERROR(VLOOKUP(A251,'[1]Outubro 2016'!$A$4:$C$857,3,FALSE),"Sem Informação")</f>
        <v>Sem Informação</v>
      </c>
      <c r="D251" s="25" t="str">
        <f>IFERROR(VLOOKUP(A251,'[1]Janeiro 2017'!$A$4:$C$857,3,FALSE),"Sem Informação")</f>
        <v>Sem Informação</v>
      </c>
      <c r="E251" s="26" t="str">
        <f>IFERROR(VLOOKUP(A251,'[1]Março 2017'!$A$4:$C$857,3,FALSE),"Sem Informação")</f>
        <v>Sem Informação</v>
      </c>
    </row>
    <row r="252" spans="1:5" ht="15.75" x14ac:dyDescent="0.25">
      <c r="A252" s="27">
        <v>312247</v>
      </c>
      <c r="B252" s="28" t="s">
        <v>284</v>
      </c>
      <c r="C252" s="25" t="str">
        <f>IFERROR(VLOOKUP(A252,'[1]Outubro 2016'!$A$4:$C$857,3,FALSE),"Sem Informação")</f>
        <v>Sem Informação</v>
      </c>
      <c r="D252" s="25" t="str">
        <f>IFERROR(VLOOKUP(A252,'[1]Janeiro 2017'!$A$4:$C$857,3,FALSE),"Sem Informação")</f>
        <v>Sem Informação</v>
      </c>
      <c r="E252" s="26" t="str">
        <f>IFERROR(VLOOKUP(A252,'[1]Março 2017'!$A$4:$C$857,3,FALSE),"Sem Informação")</f>
        <v>Sem Informação</v>
      </c>
    </row>
    <row r="253" spans="1:5" ht="15.75" x14ac:dyDescent="0.25">
      <c r="A253" s="27">
        <v>312250</v>
      </c>
      <c r="B253" s="28" t="s">
        <v>285</v>
      </c>
      <c r="C253" s="25" t="str">
        <f>IFERROR(VLOOKUP(A253,'[1]Outubro 2016'!$A$4:$C$857,3,FALSE),"Sem Informação")</f>
        <v>Sem Informação</v>
      </c>
      <c r="D253" s="25" t="str">
        <f>IFERROR(VLOOKUP(A253,'[1]Janeiro 2017'!$A$4:$C$857,3,FALSE),"Sem Informação")</f>
        <v>Sem Informação</v>
      </c>
      <c r="E253" s="26" t="str">
        <f>IFERROR(VLOOKUP(A253,'[1]Março 2017'!$A$4:$C$857,3,FALSE),"Sem Informação")</f>
        <v>Sem Informação</v>
      </c>
    </row>
    <row r="254" spans="1:5" ht="15.75" x14ac:dyDescent="0.25">
      <c r="A254" s="27">
        <v>312260</v>
      </c>
      <c r="B254" s="28" t="s">
        <v>286</v>
      </c>
      <c r="C254" s="25" t="str">
        <f>IFERROR(VLOOKUP(A254,'[1]Outubro 2016'!$A$4:$C$857,3,FALSE),"Sem Informação")</f>
        <v>Sem Informação</v>
      </c>
      <c r="D254" s="25" t="str">
        <f>IFERROR(VLOOKUP(A254,'[1]Janeiro 2017'!$A$4:$C$857,3,FALSE),"Sem Informação")</f>
        <v>Sem Informação</v>
      </c>
      <c r="E254" s="26" t="str">
        <f>IFERROR(VLOOKUP(A254,'[1]Março 2017'!$A$4:$C$857,3,FALSE),"Sem Informação")</f>
        <v>Sem Informação</v>
      </c>
    </row>
    <row r="255" spans="1:5" ht="15.75" x14ac:dyDescent="0.25">
      <c r="A255" s="27">
        <v>312270</v>
      </c>
      <c r="B255" s="28" t="s">
        <v>287</v>
      </c>
      <c r="C255" s="25" t="str">
        <f>IFERROR(VLOOKUP(A255,'[1]Outubro 2016'!$A$4:$C$857,3,FALSE),"Sem Informação")</f>
        <v>Sem Informação</v>
      </c>
      <c r="D255" s="25" t="str">
        <f>IFERROR(VLOOKUP(A255,'[1]Janeiro 2017'!$A$4:$C$857,3,FALSE),"Sem Informação")</f>
        <v>Sem Informação</v>
      </c>
      <c r="E255" s="26" t="str">
        <f>IFERROR(VLOOKUP(A255,'[1]Março 2017'!$A$4:$C$857,3,FALSE),"Sem Informação")</f>
        <v>Sem Informação</v>
      </c>
    </row>
    <row r="256" spans="1:5" ht="15.75" x14ac:dyDescent="0.25">
      <c r="A256" s="27">
        <v>312280</v>
      </c>
      <c r="B256" s="28" t="s">
        <v>288</v>
      </c>
      <c r="C256" s="25" t="str">
        <f>IFERROR(VLOOKUP(A256,'[1]Outubro 2016'!$A$4:$C$857,3,FALSE),"Sem Informação")</f>
        <v>Sem Informação</v>
      </c>
      <c r="D256" s="25" t="str">
        <f>IFERROR(VLOOKUP(A256,'[1]Janeiro 2017'!$A$4:$C$857,3,FALSE),"Sem Informação")</f>
        <v>Sem Informação</v>
      </c>
      <c r="E256" s="26" t="str">
        <f>IFERROR(VLOOKUP(A256,'[1]Março 2017'!$A$4:$C$857,3,FALSE),"Sem Informação")</f>
        <v>Sem Informação</v>
      </c>
    </row>
    <row r="257" spans="1:5" ht="15.75" x14ac:dyDescent="0.25">
      <c r="A257" s="27">
        <v>312290</v>
      </c>
      <c r="B257" s="28" t="s">
        <v>931</v>
      </c>
      <c r="C257" s="25" t="str">
        <f>IFERROR(VLOOKUP(A257,'[1]Outubro 2016'!$A$4:$C$857,3,FALSE),"Sem Informação")</f>
        <v>Sem Informação</v>
      </c>
      <c r="D257" s="25" t="str">
        <f>IFERROR(VLOOKUP(A257,'[1]Janeiro 2017'!$A$4:$C$857,3,FALSE),"Sem Informação")</f>
        <v>Sem Informação</v>
      </c>
      <c r="E257" s="26" t="str">
        <f>IFERROR(VLOOKUP(A257,'[1]Março 2017'!$A$4:$C$857,3,FALSE),"Sem Informação")</f>
        <v>Sem Informação</v>
      </c>
    </row>
    <row r="258" spans="1:5" ht="15.75" x14ac:dyDescent="0.25">
      <c r="A258" s="27">
        <v>312300</v>
      </c>
      <c r="B258" s="28" t="s">
        <v>932</v>
      </c>
      <c r="C258" s="25" t="str">
        <f>IFERROR(VLOOKUP(A258,'[1]Outubro 2016'!$A$4:$C$857,3,FALSE),"Sem Informação")</f>
        <v>Sem Informação</v>
      </c>
      <c r="D258" s="25" t="str">
        <f>IFERROR(VLOOKUP(A258,'[1]Janeiro 2017'!$A$4:$C$857,3,FALSE),"Sem Informação")</f>
        <v>Sem Informação</v>
      </c>
      <c r="E258" s="26" t="str">
        <f>IFERROR(VLOOKUP(A258,'[1]Março 2017'!$A$4:$C$857,3,FALSE),"Sem Informação")</f>
        <v>Sem Informação</v>
      </c>
    </row>
    <row r="259" spans="1:5" ht="15.75" x14ac:dyDescent="0.25">
      <c r="A259" s="27">
        <v>312310</v>
      </c>
      <c r="B259" s="28" t="s">
        <v>933</v>
      </c>
      <c r="C259" s="25" t="str">
        <f>IFERROR(VLOOKUP(A259,'[1]Outubro 2016'!$A$4:$C$857,3,FALSE),"Sem Informação")</f>
        <v>Sem Informação</v>
      </c>
      <c r="D259" s="25" t="str">
        <f>IFERROR(VLOOKUP(A259,'[1]Janeiro 2017'!$A$4:$C$857,3,FALSE),"Sem Informação")</f>
        <v>Sem Informação</v>
      </c>
      <c r="E259" s="26" t="str">
        <f>IFERROR(VLOOKUP(A259,'[1]Março 2017'!$A$4:$C$857,3,FALSE),"Sem Informação")</f>
        <v>Sem Informação</v>
      </c>
    </row>
    <row r="260" spans="1:5" ht="15.75" x14ac:dyDescent="0.25">
      <c r="A260" s="27">
        <v>312320</v>
      </c>
      <c r="B260" s="28" t="s">
        <v>934</v>
      </c>
      <c r="C260" s="25">
        <f>IFERROR(VLOOKUP(A260,'[1]Outubro 2016'!$A$4:$C$857,3,FALSE),"Sem Informação")</f>
        <v>3.8</v>
      </c>
      <c r="D260" s="25">
        <f>IFERROR(VLOOKUP(A260,'[1]Janeiro 2017'!$A$4:$C$857,3,FALSE),"Sem Informação")</f>
        <v>5.5</v>
      </c>
      <c r="E260" s="26">
        <f>IFERROR(VLOOKUP(A260,'[1]Março 2017'!$A$4:$C$857,3,FALSE),"Sem Informação")</f>
        <v>6.8</v>
      </c>
    </row>
    <row r="261" spans="1:5" ht="15.75" x14ac:dyDescent="0.25">
      <c r="A261" s="27">
        <v>312330</v>
      </c>
      <c r="B261" s="28" t="s">
        <v>935</v>
      </c>
      <c r="C261" s="25" t="str">
        <f>IFERROR(VLOOKUP(A261,'[1]Outubro 2016'!$A$4:$C$857,3,FALSE),"Sem Informação")</f>
        <v>Sem Informação</v>
      </c>
      <c r="D261" s="25" t="str">
        <f>IFERROR(VLOOKUP(A261,'[1]Janeiro 2017'!$A$4:$C$857,3,FALSE),"Sem Informação")</f>
        <v>Sem Informação</v>
      </c>
      <c r="E261" s="26" t="str">
        <f>IFERROR(VLOOKUP(A261,'[1]Março 2017'!$A$4:$C$857,3,FALSE),"Sem Informação")</f>
        <v>Sem Informação</v>
      </c>
    </row>
    <row r="262" spans="1:5" ht="15.75" x14ac:dyDescent="0.25">
      <c r="A262" s="27">
        <v>312340</v>
      </c>
      <c r="B262" s="28" t="s">
        <v>293</v>
      </c>
      <c r="C262" s="25" t="str">
        <f>IFERROR(VLOOKUP(A262,'[1]Outubro 2016'!$A$4:$C$857,3,FALSE),"Sem Informação")</f>
        <v>Sem Informação</v>
      </c>
      <c r="D262" s="25" t="str">
        <f>IFERROR(VLOOKUP(A262,'[1]Janeiro 2017'!$A$4:$C$857,3,FALSE),"Sem Informação")</f>
        <v>Sem Informação</v>
      </c>
      <c r="E262" s="26" t="str">
        <f>IFERROR(VLOOKUP(A262,'[1]Março 2017'!$A$4:$C$857,3,FALSE),"Sem Informação")</f>
        <v>Sem Informação</v>
      </c>
    </row>
    <row r="263" spans="1:5" ht="15.75" x14ac:dyDescent="0.25">
      <c r="A263" s="27">
        <v>312350</v>
      </c>
      <c r="B263" s="28" t="s">
        <v>294</v>
      </c>
      <c r="C263" s="25" t="str">
        <f>IFERROR(VLOOKUP(A263,'[1]Outubro 2016'!$A$4:$C$857,3,FALSE),"Sem Informação")</f>
        <v>Sem Informação</v>
      </c>
      <c r="D263" s="25" t="str">
        <f>IFERROR(VLOOKUP(A263,'[1]Janeiro 2017'!$A$4:$C$857,3,FALSE),"Sem Informação")</f>
        <v>Sem Informação</v>
      </c>
      <c r="E263" s="26" t="str">
        <f>IFERROR(VLOOKUP(A263,'[1]Março 2017'!$A$4:$C$857,3,FALSE),"Sem Informação")</f>
        <v>Sem Informação</v>
      </c>
    </row>
    <row r="264" spans="1:5" ht="15.75" x14ac:dyDescent="0.25">
      <c r="A264" s="27">
        <v>312352</v>
      </c>
      <c r="B264" s="28" t="s">
        <v>295</v>
      </c>
      <c r="C264" s="25" t="str">
        <f>IFERROR(VLOOKUP(A264,'[1]Outubro 2016'!$A$4:$C$857,3,FALSE),"Sem Informação")</f>
        <v>Sem Informação</v>
      </c>
      <c r="D264" s="25" t="str">
        <f>IFERROR(VLOOKUP(A264,'[1]Janeiro 2017'!$A$4:$C$857,3,FALSE),"Sem Informação")</f>
        <v>Sem Informação</v>
      </c>
      <c r="E264" s="26" t="str">
        <f>IFERROR(VLOOKUP(A264,'[1]Março 2017'!$A$4:$C$857,3,FALSE),"Sem Informação")</f>
        <v>Sem Informação</v>
      </c>
    </row>
    <row r="265" spans="1:5" ht="15.75" x14ac:dyDescent="0.25">
      <c r="A265" s="27">
        <v>312360</v>
      </c>
      <c r="B265" s="28" t="s">
        <v>296</v>
      </c>
      <c r="C265" s="25">
        <f>IFERROR(VLOOKUP(A265,'[1]Outubro 2016'!$A$4:$C$857,3,FALSE),"Sem Informação")</f>
        <v>0.4</v>
      </c>
      <c r="D265" s="25">
        <f>IFERROR(VLOOKUP(A265,'[1]Janeiro 2017'!$A$4:$C$857,3,FALSE),"Sem Informação")</f>
        <v>2</v>
      </c>
      <c r="E265" s="26" t="str">
        <f>IFERROR(VLOOKUP(A265,'[1]Março 2017'!$A$4:$C$857,3,FALSE),"Sem Informação")</f>
        <v>Sem Informação</v>
      </c>
    </row>
    <row r="266" spans="1:5" ht="15.75" x14ac:dyDescent="0.25">
      <c r="A266" s="27">
        <v>312370</v>
      </c>
      <c r="B266" s="28" t="s">
        <v>297</v>
      </c>
      <c r="C266" s="25" t="str">
        <f>IFERROR(VLOOKUP(A266,'[1]Outubro 2016'!$A$4:$C$857,3,FALSE),"Sem Informação")</f>
        <v>Sem Informação</v>
      </c>
      <c r="D266" s="25" t="str">
        <f>IFERROR(VLOOKUP(A266,'[1]Janeiro 2017'!$A$4:$C$857,3,FALSE),"Sem Informação")</f>
        <v>Sem Informação</v>
      </c>
      <c r="E266" s="26" t="str">
        <f>IFERROR(VLOOKUP(A266,'[1]Março 2017'!$A$4:$C$857,3,FALSE),"Sem Informação")</f>
        <v>Sem Informação</v>
      </c>
    </row>
    <row r="267" spans="1:5" ht="15.75" x14ac:dyDescent="0.25">
      <c r="A267" s="27">
        <v>312380</v>
      </c>
      <c r="B267" s="28" t="s">
        <v>298</v>
      </c>
      <c r="C267" s="25" t="str">
        <f>IFERROR(VLOOKUP(A267,'[1]Outubro 2016'!$A$4:$C$857,3,FALSE),"Sem Informação")</f>
        <v>Sem Informação</v>
      </c>
      <c r="D267" s="25" t="str">
        <f>IFERROR(VLOOKUP(A267,'[1]Janeiro 2017'!$A$4:$C$857,3,FALSE),"Sem Informação")</f>
        <v>Sem Informação</v>
      </c>
      <c r="E267" s="26">
        <f>IFERROR(VLOOKUP(A267,'[1]Março 2017'!$A$4:$C$857,3,FALSE),"Sem Informação")</f>
        <v>2.2000000000000002</v>
      </c>
    </row>
    <row r="268" spans="1:5" ht="15.75" x14ac:dyDescent="0.25">
      <c r="A268" s="27">
        <v>312385</v>
      </c>
      <c r="B268" s="28" t="s">
        <v>299</v>
      </c>
      <c r="C268" s="25" t="str">
        <f>IFERROR(VLOOKUP(A268,'[1]Outubro 2016'!$A$4:$C$857,3,FALSE),"Sem Informação")</f>
        <v>Sem Informação</v>
      </c>
      <c r="D268" s="25" t="str">
        <f>IFERROR(VLOOKUP(A268,'[1]Janeiro 2017'!$A$4:$C$857,3,FALSE),"Sem Informação")</f>
        <v>Sem Informação</v>
      </c>
      <c r="E268" s="26" t="str">
        <f>IFERROR(VLOOKUP(A268,'[1]Março 2017'!$A$4:$C$857,3,FALSE),"Sem Informação")</f>
        <v>Sem Informação</v>
      </c>
    </row>
    <row r="269" spans="1:5" ht="15.75" x14ac:dyDescent="0.25">
      <c r="A269" s="27">
        <v>312390</v>
      </c>
      <c r="B269" s="28" t="s">
        <v>936</v>
      </c>
      <c r="C269" s="25" t="str">
        <f>IFERROR(VLOOKUP(A269,'[1]Outubro 2016'!$A$4:$C$857,3,FALSE),"Sem Informação")</f>
        <v>Sem Informação</v>
      </c>
      <c r="D269" s="25" t="str">
        <f>IFERROR(VLOOKUP(A269,'[1]Janeiro 2017'!$A$4:$C$857,3,FALSE),"Sem Informação")</f>
        <v>Sem Informação</v>
      </c>
      <c r="E269" s="26" t="str">
        <f>IFERROR(VLOOKUP(A269,'[1]Março 2017'!$A$4:$C$857,3,FALSE),"Sem Informação")</f>
        <v>Sem Informação</v>
      </c>
    </row>
    <row r="270" spans="1:5" ht="15.75" x14ac:dyDescent="0.25">
      <c r="A270" s="27">
        <v>312400</v>
      </c>
      <c r="B270" s="28" t="s">
        <v>301</v>
      </c>
      <c r="C270" s="25" t="str">
        <f>IFERROR(VLOOKUP(A270,'[1]Outubro 2016'!$A$4:$C$857,3,FALSE),"Sem Informação")</f>
        <v>Sem Informação</v>
      </c>
      <c r="D270" s="25" t="str">
        <f>IFERROR(VLOOKUP(A270,'[1]Janeiro 2017'!$A$4:$C$857,3,FALSE),"Sem Informação")</f>
        <v>Sem Informação</v>
      </c>
      <c r="E270" s="26" t="str">
        <f>IFERROR(VLOOKUP(A270,'[1]Março 2017'!$A$4:$C$857,3,FALSE),"Sem Informação")</f>
        <v>Sem Informação</v>
      </c>
    </row>
    <row r="271" spans="1:5" ht="15.75" x14ac:dyDescent="0.25">
      <c r="A271" s="27">
        <v>312410</v>
      </c>
      <c r="B271" s="28" t="s">
        <v>302</v>
      </c>
      <c r="C271" s="25">
        <f>IFERROR(VLOOKUP(A271,'[1]Outubro 2016'!$A$4:$C$857,3,FALSE),"Sem Informação")</f>
        <v>2.7</v>
      </c>
      <c r="D271" s="25">
        <f>IFERROR(VLOOKUP(A271,'[1]Janeiro 2017'!$A$4:$C$857,3,FALSE),"Sem Informação")</f>
        <v>2.6</v>
      </c>
      <c r="E271" s="26">
        <f>IFERROR(VLOOKUP(A271,'[1]Março 2017'!$A$4:$C$857,3,FALSE),"Sem Informação")</f>
        <v>1.4</v>
      </c>
    </row>
    <row r="272" spans="1:5" ht="15.75" x14ac:dyDescent="0.25">
      <c r="A272" s="27">
        <v>312420</v>
      </c>
      <c r="B272" s="28" t="s">
        <v>303</v>
      </c>
      <c r="C272" s="25" t="str">
        <f>IFERROR(VLOOKUP(A272,'[1]Outubro 2016'!$A$4:$C$857,3,FALSE),"Sem Informação")</f>
        <v>Sem Informação</v>
      </c>
      <c r="D272" s="25" t="str">
        <f>IFERROR(VLOOKUP(A272,'[1]Janeiro 2017'!$A$4:$C$857,3,FALSE),"Sem Informação")</f>
        <v>Sem Informação</v>
      </c>
      <c r="E272" s="26" t="str">
        <f>IFERROR(VLOOKUP(A272,'[1]Março 2017'!$A$4:$C$857,3,FALSE),"Sem Informação")</f>
        <v>Sem Informação</v>
      </c>
    </row>
    <row r="273" spans="1:5" ht="15.75" x14ac:dyDescent="0.25">
      <c r="A273" s="27">
        <v>312430</v>
      </c>
      <c r="B273" s="28" t="s">
        <v>304</v>
      </c>
      <c r="C273" s="25">
        <f>IFERROR(VLOOKUP(A273,'[1]Outubro 2016'!$A$4:$C$857,3,FALSE),"Sem Informação")</f>
        <v>1</v>
      </c>
      <c r="D273" s="25">
        <f>IFERROR(VLOOKUP(A273,'[1]Janeiro 2017'!$A$4:$C$857,3,FALSE),"Sem Informação")</f>
        <v>1.1000000000000001</v>
      </c>
      <c r="E273" s="26">
        <f>IFERROR(VLOOKUP(A273,'[1]Março 2017'!$A$4:$C$857,3,FALSE),"Sem Informação")</f>
        <v>2.6</v>
      </c>
    </row>
    <row r="274" spans="1:5" ht="15.75" x14ac:dyDescent="0.25">
      <c r="A274" s="27">
        <v>312440</v>
      </c>
      <c r="B274" s="28" t="s">
        <v>937</v>
      </c>
      <c r="C274" s="25" t="str">
        <f>IFERROR(VLOOKUP(A274,'[1]Outubro 2016'!$A$4:$C$857,3,FALSE),"Sem Informação")</f>
        <v>Sem Informação</v>
      </c>
      <c r="D274" s="25" t="str">
        <f>IFERROR(VLOOKUP(A274,'[1]Janeiro 2017'!$A$4:$C$857,3,FALSE),"Sem Informação")</f>
        <v>Sem Informação</v>
      </c>
      <c r="E274" s="26" t="str">
        <f>IFERROR(VLOOKUP(A274,'[1]Março 2017'!$A$4:$C$857,3,FALSE),"Sem Informação")</f>
        <v>Sem Informação</v>
      </c>
    </row>
    <row r="275" spans="1:5" ht="15.75" x14ac:dyDescent="0.25">
      <c r="A275" s="27">
        <v>312450</v>
      </c>
      <c r="B275" s="28" t="s">
        <v>306</v>
      </c>
      <c r="C275" s="25" t="str">
        <f>IFERROR(VLOOKUP(A275,'[1]Outubro 2016'!$A$4:$C$857,3,FALSE),"Sem Informação")</f>
        <v>Sem Informação</v>
      </c>
      <c r="D275" s="25" t="str">
        <f>IFERROR(VLOOKUP(A275,'[1]Janeiro 2017'!$A$4:$C$857,3,FALSE),"Sem Informação")</f>
        <v>Sem Informação</v>
      </c>
      <c r="E275" s="26" t="str">
        <f>IFERROR(VLOOKUP(A275,'[1]Março 2017'!$A$4:$C$857,3,FALSE),"Sem Informação")</f>
        <v>Sem Informação</v>
      </c>
    </row>
    <row r="276" spans="1:5" ht="15.75" x14ac:dyDescent="0.25">
      <c r="A276" s="27">
        <v>312460</v>
      </c>
      <c r="B276" s="28" t="s">
        <v>307</v>
      </c>
      <c r="C276" s="25" t="str">
        <f>IFERROR(VLOOKUP(A276,'[1]Outubro 2016'!$A$4:$C$857,3,FALSE),"Sem Informação")</f>
        <v>Sem Informação</v>
      </c>
      <c r="D276" s="25" t="str">
        <f>IFERROR(VLOOKUP(A276,'[1]Janeiro 2017'!$A$4:$C$857,3,FALSE),"Sem Informação")</f>
        <v>Sem Informação</v>
      </c>
      <c r="E276" s="26" t="str">
        <f>IFERROR(VLOOKUP(A276,'[1]Março 2017'!$A$4:$C$857,3,FALSE),"Sem Informação")</f>
        <v>Sem Informação</v>
      </c>
    </row>
    <row r="277" spans="1:5" ht="15.75" x14ac:dyDescent="0.25">
      <c r="A277" s="27">
        <v>312470</v>
      </c>
      <c r="B277" s="28" t="s">
        <v>938</v>
      </c>
      <c r="C277" s="25" t="str">
        <f>IFERROR(VLOOKUP(A277,'[1]Outubro 2016'!$A$4:$C$857,3,FALSE),"Sem Informação")</f>
        <v>Sem Informação</v>
      </c>
      <c r="D277" s="25" t="str">
        <f>IFERROR(VLOOKUP(A277,'[1]Janeiro 2017'!$A$4:$C$857,3,FALSE),"Sem Informação")</f>
        <v>Sem Informação</v>
      </c>
      <c r="E277" s="26" t="str">
        <f>IFERROR(VLOOKUP(A277,'[1]Março 2017'!$A$4:$C$857,3,FALSE),"Sem Informação")</f>
        <v>Sem Informação</v>
      </c>
    </row>
    <row r="278" spans="1:5" ht="15.75" x14ac:dyDescent="0.25">
      <c r="A278" s="27">
        <v>312480</v>
      </c>
      <c r="B278" s="28" t="s">
        <v>939</v>
      </c>
      <c r="C278" s="25" t="str">
        <f>IFERROR(VLOOKUP(A278,'[1]Outubro 2016'!$A$4:$C$857,3,FALSE),"Sem Informação")</f>
        <v>Sem Informação</v>
      </c>
      <c r="D278" s="25" t="str">
        <f>IFERROR(VLOOKUP(A278,'[1]Janeiro 2017'!$A$4:$C$857,3,FALSE),"Sem Informação")</f>
        <v>Sem Informação</v>
      </c>
      <c r="E278" s="26" t="str">
        <f>IFERROR(VLOOKUP(A278,'[1]Março 2017'!$A$4:$C$857,3,FALSE),"Sem Informação")</f>
        <v>Sem Informação</v>
      </c>
    </row>
    <row r="279" spans="1:5" ht="15.75" x14ac:dyDescent="0.25">
      <c r="A279" s="27">
        <v>312490</v>
      </c>
      <c r="B279" s="28" t="s">
        <v>310</v>
      </c>
      <c r="C279" s="25" t="str">
        <f>IFERROR(VLOOKUP(A279,'[1]Outubro 2016'!$A$4:$C$857,3,FALSE),"Sem Informação")</f>
        <v>Sem Informação</v>
      </c>
      <c r="D279" s="25" t="str">
        <f>IFERROR(VLOOKUP(A279,'[1]Janeiro 2017'!$A$4:$C$857,3,FALSE),"Sem Informação")</f>
        <v>Sem Informação</v>
      </c>
      <c r="E279" s="26" t="str">
        <f>IFERROR(VLOOKUP(A279,'[1]Março 2017'!$A$4:$C$857,3,FALSE),"Sem Informação")</f>
        <v>Sem Informação</v>
      </c>
    </row>
    <row r="280" spans="1:5" ht="15.75" x14ac:dyDescent="0.25">
      <c r="A280" s="27">
        <v>312500</v>
      </c>
      <c r="B280" s="28" t="s">
        <v>940</v>
      </c>
      <c r="C280" s="25" t="str">
        <f>IFERROR(VLOOKUP(A280,'[1]Outubro 2016'!$A$4:$C$857,3,FALSE),"Sem Informação")</f>
        <v>Sem Informação</v>
      </c>
      <c r="D280" s="25" t="str">
        <f>IFERROR(VLOOKUP(A280,'[1]Janeiro 2017'!$A$4:$C$857,3,FALSE),"Sem Informação")</f>
        <v>Sem Informação</v>
      </c>
      <c r="E280" s="26" t="str">
        <f>IFERROR(VLOOKUP(A280,'[1]Março 2017'!$A$4:$C$857,3,FALSE),"Sem Informação")</f>
        <v>Sem Informação</v>
      </c>
    </row>
    <row r="281" spans="1:5" ht="15.75" x14ac:dyDescent="0.25">
      <c r="A281" s="27">
        <v>312510</v>
      </c>
      <c r="B281" s="28" t="s">
        <v>312</v>
      </c>
      <c r="C281" s="25">
        <f>IFERROR(VLOOKUP(A281,'[1]Outubro 2016'!$A$4:$C$857,3,FALSE),"Sem Informação")</f>
        <v>0</v>
      </c>
      <c r="D281" s="25" t="str">
        <f>IFERROR(VLOOKUP(A281,'[1]Janeiro 2017'!$A$4:$C$857,3,FALSE),"Sem Informação")</f>
        <v>Sem Informação</v>
      </c>
      <c r="E281" s="26" t="str">
        <f>IFERROR(VLOOKUP(A281,'[1]Março 2017'!$A$4:$C$857,3,FALSE),"Sem Informação")</f>
        <v>Sem Informação</v>
      </c>
    </row>
    <row r="282" spans="1:5" ht="15.75" x14ac:dyDescent="0.25">
      <c r="A282" s="27">
        <v>312520</v>
      </c>
      <c r="B282" s="28" t="s">
        <v>313</v>
      </c>
      <c r="C282" s="25" t="str">
        <f>IFERROR(VLOOKUP(A282,'[1]Outubro 2016'!$A$4:$C$857,3,FALSE),"Sem Informação")</f>
        <v>Sem Informação</v>
      </c>
      <c r="D282" s="25" t="str">
        <f>IFERROR(VLOOKUP(A282,'[1]Janeiro 2017'!$A$4:$C$857,3,FALSE),"Sem Informação")</f>
        <v>Sem Informação</v>
      </c>
      <c r="E282" s="26" t="str">
        <f>IFERROR(VLOOKUP(A282,'[1]Março 2017'!$A$4:$C$857,3,FALSE),"Sem Informação")</f>
        <v>Sem Informação</v>
      </c>
    </row>
    <row r="283" spans="1:5" ht="15.75" x14ac:dyDescent="0.25">
      <c r="A283" s="27">
        <v>312530</v>
      </c>
      <c r="B283" s="28" t="s">
        <v>314</v>
      </c>
      <c r="C283" s="25" t="str">
        <f>IFERROR(VLOOKUP(A283,'[1]Outubro 2016'!$A$4:$C$857,3,FALSE),"Sem Informação")</f>
        <v>Sem Informação</v>
      </c>
      <c r="D283" s="25" t="str">
        <f>IFERROR(VLOOKUP(A283,'[1]Janeiro 2017'!$A$4:$C$857,3,FALSE),"Sem Informação")</f>
        <v>Sem Informação</v>
      </c>
      <c r="E283" s="26" t="str">
        <f>IFERROR(VLOOKUP(A283,'[1]Março 2017'!$A$4:$C$857,3,FALSE),"Sem Informação")</f>
        <v>Sem Informação</v>
      </c>
    </row>
    <row r="284" spans="1:5" ht="15.75" x14ac:dyDescent="0.25">
      <c r="A284" s="27">
        <v>312540</v>
      </c>
      <c r="B284" s="28" t="s">
        <v>941</v>
      </c>
      <c r="C284" s="25" t="str">
        <f>IFERROR(VLOOKUP(A284,'[1]Outubro 2016'!$A$4:$C$857,3,FALSE),"Sem Informação")</f>
        <v>Sem Informação</v>
      </c>
      <c r="D284" s="25" t="str">
        <f>IFERROR(VLOOKUP(A284,'[1]Janeiro 2017'!$A$4:$C$857,3,FALSE),"Sem Informação")</f>
        <v>Sem Informação</v>
      </c>
      <c r="E284" s="26" t="str">
        <f>IFERROR(VLOOKUP(A284,'[1]Março 2017'!$A$4:$C$857,3,FALSE),"Sem Informação")</f>
        <v>Sem Informação</v>
      </c>
    </row>
    <row r="285" spans="1:5" ht="15.75" x14ac:dyDescent="0.25">
      <c r="A285" s="27">
        <v>312550</v>
      </c>
      <c r="B285" s="28" t="s">
        <v>1048</v>
      </c>
      <c r="C285" s="25" t="str">
        <f>IFERROR(VLOOKUP(A285,'[1]Outubro 2016'!$A$4:$C$857,3,FALSE),"Sem Informação")</f>
        <v>Sem Informação</v>
      </c>
      <c r="D285" s="25" t="str">
        <f>IFERROR(VLOOKUP(A285,'[1]Janeiro 2017'!$A$4:$C$857,3,FALSE),"Sem Informação")</f>
        <v>Sem Informação</v>
      </c>
      <c r="E285" s="26" t="str">
        <f>IFERROR(VLOOKUP(A285,'[1]Março 2017'!$A$4:$C$857,3,FALSE),"Sem Informação")</f>
        <v>Sem Informação</v>
      </c>
    </row>
    <row r="286" spans="1:5" ht="15.75" x14ac:dyDescent="0.25">
      <c r="A286" s="27">
        <v>312560</v>
      </c>
      <c r="B286" s="28" t="s">
        <v>316</v>
      </c>
      <c r="C286" s="25" t="str">
        <f>IFERROR(VLOOKUP(A286,'[1]Outubro 2016'!$A$4:$C$857,3,FALSE),"Sem Informação")</f>
        <v>Sem Informação</v>
      </c>
      <c r="D286" s="25" t="str">
        <f>IFERROR(VLOOKUP(A286,'[1]Janeiro 2017'!$A$4:$C$857,3,FALSE),"Sem Informação")</f>
        <v>Sem Informação</v>
      </c>
      <c r="E286" s="26" t="str">
        <f>IFERROR(VLOOKUP(A286,'[1]Março 2017'!$A$4:$C$857,3,FALSE),"Sem Informação")</f>
        <v>Sem Informação</v>
      </c>
    </row>
    <row r="287" spans="1:5" ht="15.75" x14ac:dyDescent="0.25">
      <c r="A287" s="27">
        <v>312570</v>
      </c>
      <c r="B287" s="28" t="s">
        <v>317</v>
      </c>
      <c r="C287" s="25" t="str">
        <f>IFERROR(VLOOKUP(A287,'[1]Outubro 2016'!$A$4:$C$857,3,FALSE),"Sem Informação")</f>
        <v>Sem Informação</v>
      </c>
      <c r="D287" s="25" t="str">
        <f>IFERROR(VLOOKUP(A287,'[1]Janeiro 2017'!$A$4:$C$857,3,FALSE),"Sem Informação")</f>
        <v>Sem Informação</v>
      </c>
      <c r="E287" s="26" t="str">
        <f>IFERROR(VLOOKUP(A287,'[1]Março 2017'!$A$4:$C$857,3,FALSE),"Sem Informação")</f>
        <v>Sem Informação</v>
      </c>
    </row>
    <row r="288" spans="1:5" ht="15.75" x14ac:dyDescent="0.25">
      <c r="A288" s="27">
        <v>312580</v>
      </c>
      <c r="B288" s="28" t="s">
        <v>318</v>
      </c>
      <c r="C288" s="25" t="str">
        <f>IFERROR(VLOOKUP(A288,'[1]Outubro 2016'!$A$4:$C$857,3,FALSE),"Sem Informação")</f>
        <v>Sem Informação</v>
      </c>
      <c r="D288" s="25" t="str">
        <f>IFERROR(VLOOKUP(A288,'[1]Janeiro 2017'!$A$4:$C$857,3,FALSE),"Sem Informação")</f>
        <v>Sem Informação</v>
      </c>
      <c r="E288" s="26" t="str">
        <f>IFERROR(VLOOKUP(A288,'[1]Março 2017'!$A$4:$C$857,3,FALSE),"Sem Informação")</f>
        <v>Sem Informação</v>
      </c>
    </row>
    <row r="289" spans="1:5" ht="15.75" x14ac:dyDescent="0.25">
      <c r="A289" s="27">
        <v>312590</v>
      </c>
      <c r="B289" s="28" t="s">
        <v>319</v>
      </c>
      <c r="C289" s="25" t="str">
        <f>IFERROR(VLOOKUP(A289,'[1]Outubro 2016'!$A$4:$C$857,3,FALSE),"Sem Informação")</f>
        <v>Sem Informação</v>
      </c>
      <c r="D289" s="25" t="str">
        <f>IFERROR(VLOOKUP(A289,'[1]Janeiro 2017'!$A$4:$C$857,3,FALSE),"Sem Informação")</f>
        <v>Sem Informação</v>
      </c>
      <c r="E289" s="26" t="str">
        <f>IFERROR(VLOOKUP(A289,'[1]Março 2017'!$A$4:$C$857,3,FALSE),"Sem Informação")</f>
        <v>Sem Informação</v>
      </c>
    </row>
    <row r="290" spans="1:5" ht="15.75" x14ac:dyDescent="0.25">
      <c r="A290" s="27">
        <v>312595</v>
      </c>
      <c r="B290" s="28" t="s">
        <v>320</v>
      </c>
      <c r="C290" s="25" t="str">
        <f>IFERROR(VLOOKUP(A290,'[1]Outubro 2016'!$A$4:$C$857,3,FALSE),"Sem Informação")</f>
        <v>Sem Informação</v>
      </c>
      <c r="D290" s="25" t="str">
        <f>IFERROR(VLOOKUP(A290,'[1]Janeiro 2017'!$A$4:$C$857,3,FALSE),"Sem Informação")</f>
        <v>Sem Informação</v>
      </c>
      <c r="E290" s="26" t="str">
        <f>IFERROR(VLOOKUP(A290,'[1]Março 2017'!$A$4:$C$857,3,FALSE),"Sem Informação")</f>
        <v>Sem Informação</v>
      </c>
    </row>
    <row r="291" spans="1:5" ht="15.75" x14ac:dyDescent="0.25">
      <c r="A291" s="27">
        <v>312600</v>
      </c>
      <c r="B291" s="28" t="s">
        <v>321</v>
      </c>
      <c r="C291" s="25" t="str">
        <f>IFERROR(VLOOKUP(A291,'[1]Outubro 2016'!$A$4:$C$857,3,FALSE),"Sem Informação")</f>
        <v>Sem Informação</v>
      </c>
      <c r="D291" s="25" t="str">
        <f>IFERROR(VLOOKUP(A291,'[1]Janeiro 2017'!$A$4:$C$857,3,FALSE),"Sem Informação")</f>
        <v>Sem Informação</v>
      </c>
      <c r="E291" s="26">
        <f>IFERROR(VLOOKUP(A291,'[1]Março 2017'!$A$4:$C$857,3,FALSE),"Sem Informação")</f>
        <v>1.7</v>
      </c>
    </row>
    <row r="292" spans="1:5" ht="15.75" x14ac:dyDescent="0.25">
      <c r="A292" s="27">
        <v>312610</v>
      </c>
      <c r="B292" s="28" t="s">
        <v>322</v>
      </c>
      <c r="C292" s="25">
        <f>IFERROR(VLOOKUP(A292,'[1]Outubro 2016'!$A$4:$C$857,3,FALSE),"Sem Informação")</f>
        <v>2.6</v>
      </c>
      <c r="D292" s="25">
        <f>IFERROR(VLOOKUP(A292,'[1]Janeiro 2017'!$A$4:$C$857,3,FALSE),"Sem Informação")</f>
        <v>6.4</v>
      </c>
      <c r="E292" s="26">
        <f>IFERROR(VLOOKUP(A292,'[1]Março 2017'!$A$4:$C$857,3,FALSE),"Sem Informação")</f>
        <v>5.7</v>
      </c>
    </row>
    <row r="293" spans="1:5" ht="15.75" x14ac:dyDescent="0.25">
      <c r="A293" s="27">
        <v>312620</v>
      </c>
      <c r="B293" s="28" t="s">
        <v>323</v>
      </c>
      <c r="C293" s="25" t="str">
        <f>IFERROR(VLOOKUP(A293,'[1]Outubro 2016'!$A$4:$C$857,3,FALSE),"Sem Informação")</f>
        <v>Sem Informação</v>
      </c>
      <c r="D293" s="25" t="str">
        <f>IFERROR(VLOOKUP(A293,'[1]Janeiro 2017'!$A$4:$C$857,3,FALSE),"Sem Informação")</f>
        <v>Sem Informação</v>
      </c>
      <c r="E293" s="26" t="str">
        <f>IFERROR(VLOOKUP(A293,'[1]Março 2017'!$A$4:$C$857,3,FALSE),"Sem Informação")</f>
        <v>Sem Informação</v>
      </c>
    </row>
    <row r="294" spans="1:5" ht="15.75" x14ac:dyDescent="0.25">
      <c r="A294" s="27">
        <v>312630</v>
      </c>
      <c r="B294" s="28" t="s">
        <v>942</v>
      </c>
      <c r="C294" s="25" t="str">
        <f>IFERROR(VLOOKUP(A294,'[1]Outubro 2016'!$A$4:$C$857,3,FALSE),"Sem Informação")</f>
        <v>Sem Informação</v>
      </c>
      <c r="D294" s="25" t="str">
        <f>IFERROR(VLOOKUP(A294,'[1]Janeiro 2017'!$A$4:$C$857,3,FALSE),"Sem Informação")</f>
        <v>Sem Informação</v>
      </c>
      <c r="E294" s="26" t="str">
        <f>IFERROR(VLOOKUP(A294,'[1]Março 2017'!$A$4:$C$857,3,FALSE),"Sem Informação")</f>
        <v>Sem Informação</v>
      </c>
    </row>
    <row r="295" spans="1:5" ht="15.75" x14ac:dyDescent="0.25">
      <c r="A295" s="27">
        <v>312640</v>
      </c>
      <c r="B295" s="28" t="s">
        <v>943</v>
      </c>
      <c r="C295" s="25" t="str">
        <f>IFERROR(VLOOKUP(A295,'[1]Outubro 2016'!$A$4:$C$857,3,FALSE),"Sem Informação")</f>
        <v>Sem Informação</v>
      </c>
      <c r="D295" s="25" t="str">
        <f>IFERROR(VLOOKUP(A295,'[1]Janeiro 2017'!$A$4:$C$857,3,FALSE),"Sem Informação")</f>
        <v>Sem Informação</v>
      </c>
      <c r="E295" s="26" t="str">
        <f>IFERROR(VLOOKUP(A295,'[1]Março 2017'!$A$4:$C$857,3,FALSE),"Sem Informação")</f>
        <v>Sem Informação</v>
      </c>
    </row>
    <row r="296" spans="1:5" ht="15.75" x14ac:dyDescent="0.25">
      <c r="A296" s="27">
        <v>312650</v>
      </c>
      <c r="B296" s="28" t="s">
        <v>326</v>
      </c>
      <c r="C296" s="25" t="str">
        <f>IFERROR(VLOOKUP(A296,'[1]Outubro 2016'!$A$4:$C$857,3,FALSE),"Sem Informação")</f>
        <v>Sem Informação</v>
      </c>
      <c r="D296" s="25" t="str">
        <f>IFERROR(VLOOKUP(A296,'[1]Janeiro 2017'!$A$4:$C$857,3,FALSE),"Sem Informação")</f>
        <v>Sem Informação</v>
      </c>
      <c r="E296" s="26" t="str">
        <f>IFERROR(VLOOKUP(A296,'[1]Março 2017'!$A$4:$C$857,3,FALSE),"Sem Informação")</f>
        <v>Sem Informação</v>
      </c>
    </row>
    <row r="297" spans="1:5" ht="15.75" x14ac:dyDescent="0.25">
      <c r="A297" s="27">
        <v>312660</v>
      </c>
      <c r="B297" s="28" t="s">
        <v>327</v>
      </c>
      <c r="C297" s="25" t="str">
        <f>IFERROR(VLOOKUP(A297,'[1]Outubro 2016'!$A$4:$C$857,3,FALSE),"Sem Informação")</f>
        <v>Sem Informação</v>
      </c>
      <c r="D297" s="25" t="str">
        <f>IFERROR(VLOOKUP(A297,'[1]Janeiro 2017'!$A$4:$C$857,3,FALSE),"Sem Informação")</f>
        <v>Sem Informação</v>
      </c>
      <c r="E297" s="26">
        <f>IFERROR(VLOOKUP(A297,'[1]Março 2017'!$A$4:$C$857,3,FALSE),"Sem Informação")</f>
        <v>2</v>
      </c>
    </row>
    <row r="298" spans="1:5" ht="15.75" x14ac:dyDescent="0.25">
      <c r="A298" s="27">
        <v>312670</v>
      </c>
      <c r="B298" s="28" t="s">
        <v>328</v>
      </c>
      <c r="C298" s="25">
        <f>IFERROR(VLOOKUP(A298,'[1]Outubro 2016'!$A$4:$C$857,3,FALSE),"Sem Informação")</f>
        <v>3.5</v>
      </c>
      <c r="D298" s="25">
        <f>IFERROR(VLOOKUP(A298,'[1]Janeiro 2017'!$A$4:$C$857,3,FALSE),"Sem Informação")</f>
        <v>2.4</v>
      </c>
      <c r="E298" s="26">
        <f>IFERROR(VLOOKUP(A298,'[1]Março 2017'!$A$4:$C$857,3,FALSE),"Sem Informação")</f>
        <v>11.4</v>
      </c>
    </row>
    <row r="299" spans="1:5" ht="15.75" x14ac:dyDescent="0.25">
      <c r="A299" s="27">
        <v>312675</v>
      </c>
      <c r="B299" s="28" t="s">
        <v>329</v>
      </c>
      <c r="C299" s="25" t="str">
        <f>IFERROR(VLOOKUP(A299,'[1]Outubro 2016'!$A$4:$C$857,3,FALSE),"Sem Informação")</f>
        <v>Sem Informação</v>
      </c>
      <c r="D299" s="25" t="str">
        <f>IFERROR(VLOOKUP(A299,'[1]Janeiro 2017'!$A$4:$C$857,3,FALSE),"Sem Informação")</f>
        <v>Sem Informação</v>
      </c>
      <c r="E299" s="26" t="str">
        <f>IFERROR(VLOOKUP(A299,'[1]Março 2017'!$A$4:$C$857,3,FALSE),"Sem Informação")</f>
        <v>Sem Informação</v>
      </c>
    </row>
    <row r="300" spans="1:5" ht="15.75" x14ac:dyDescent="0.25">
      <c r="A300" s="27">
        <v>312680</v>
      </c>
      <c r="B300" s="28" t="s">
        <v>330</v>
      </c>
      <c r="C300" s="25" t="str">
        <f>IFERROR(VLOOKUP(A300,'[1]Outubro 2016'!$A$4:$C$857,3,FALSE),"Sem Informação")</f>
        <v>Sem Informação</v>
      </c>
      <c r="D300" s="25" t="str">
        <f>IFERROR(VLOOKUP(A300,'[1]Janeiro 2017'!$A$4:$C$857,3,FALSE),"Sem Informação")</f>
        <v>Sem Informação</v>
      </c>
      <c r="E300" s="26" t="str">
        <f>IFERROR(VLOOKUP(A300,'[1]Março 2017'!$A$4:$C$857,3,FALSE),"Sem Informação")</f>
        <v>Sem Informação</v>
      </c>
    </row>
    <row r="301" spans="1:5" ht="15.75" x14ac:dyDescent="0.25">
      <c r="A301" s="27">
        <v>312690</v>
      </c>
      <c r="B301" s="28" t="s">
        <v>331</v>
      </c>
      <c r="C301" s="25" t="str">
        <f>IFERROR(VLOOKUP(A301,'[1]Outubro 2016'!$A$4:$C$857,3,FALSE),"Sem Informação")</f>
        <v>Sem Informação</v>
      </c>
      <c r="D301" s="25" t="str">
        <f>IFERROR(VLOOKUP(A301,'[1]Janeiro 2017'!$A$4:$C$857,3,FALSE),"Sem Informação")</f>
        <v>Sem Informação</v>
      </c>
      <c r="E301" s="26" t="str">
        <f>IFERROR(VLOOKUP(A301,'[1]Março 2017'!$A$4:$C$857,3,FALSE),"Sem Informação")</f>
        <v>Sem Informação</v>
      </c>
    </row>
    <row r="302" spans="1:5" ht="15.75" x14ac:dyDescent="0.25">
      <c r="A302" s="27">
        <v>312695</v>
      </c>
      <c r="B302" s="28" t="s">
        <v>332</v>
      </c>
      <c r="C302" s="25" t="str">
        <f>IFERROR(VLOOKUP(A302,'[1]Outubro 2016'!$A$4:$C$857,3,FALSE),"Sem Informação")</f>
        <v>Sem Informação</v>
      </c>
      <c r="D302" s="25" t="str">
        <f>IFERROR(VLOOKUP(A302,'[1]Janeiro 2017'!$A$4:$C$857,3,FALSE),"Sem Informação")</f>
        <v>Sem Informação</v>
      </c>
      <c r="E302" s="26" t="str">
        <f>IFERROR(VLOOKUP(A302,'[1]Março 2017'!$A$4:$C$857,3,FALSE),"Sem Informação")</f>
        <v>Sem Informação</v>
      </c>
    </row>
    <row r="303" spans="1:5" ht="15.75" x14ac:dyDescent="0.25">
      <c r="A303" s="27">
        <v>312700</v>
      </c>
      <c r="B303" s="28" t="s">
        <v>333</v>
      </c>
      <c r="C303" s="25" t="str">
        <f>IFERROR(VLOOKUP(A303,'[1]Outubro 2016'!$A$4:$C$857,3,FALSE),"Sem Informação")</f>
        <v>Sem Informação</v>
      </c>
      <c r="D303" s="25" t="str">
        <f>IFERROR(VLOOKUP(A303,'[1]Janeiro 2017'!$A$4:$C$857,3,FALSE),"Sem Informação")</f>
        <v>Sem Informação</v>
      </c>
      <c r="E303" s="26" t="str">
        <f>IFERROR(VLOOKUP(A303,'[1]Março 2017'!$A$4:$C$857,3,FALSE),"Sem Informação")</f>
        <v>Sem Informação</v>
      </c>
    </row>
    <row r="304" spans="1:5" ht="15.75" x14ac:dyDescent="0.25">
      <c r="A304" s="27">
        <v>312705</v>
      </c>
      <c r="B304" s="28" t="s">
        <v>944</v>
      </c>
      <c r="C304" s="25" t="str">
        <f>IFERROR(VLOOKUP(A304,'[1]Outubro 2016'!$A$4:$C$857,3,FALSE),"Sem Informação")</f>
        <v>Sem Informação</v>
      </c>
      <c r="D304" s="25" t="str">
        <f>IFERROR(VLOOKUP(A304,'[1]Janeiro 2017'!$A$4:$C$857,3,FALSE),"Sem Informação")</f>
        <v>Sem Informação</v>
      </c>
      <c r="E304" s="26" t="str">
        <f>IFERROR(VLOOKUP(A304,'[1]Março 2017'!$A$4:$C$857,3,FALSE),"Sem Informação")</f>
        <v>Sem Informação</v>
      </c>
    </row>
    <row r="305" spans="1:5" ht="15.75" x14ac:dyDescent="0.25">
      <c r="A305" s="27">
        <v>312707</v>
      </c>
      <c r="B305" s="28" t="s">
        <v>945</v>
      </c>
      <c r="C305" s="25" t="str">
        <f>IFERROR(VLOOKUP(A305,'[1]Outubro 2016'!$A$4:$C$857,3,FALSE),"Sem Informação")</f>
        <v>Sem Informação</v>
      </c>
      <c r="D305" s="25" t="str">
        <f>IFERROR(VLOOKUP(A305,'[1]Janeiro 2017'!$A$4:$C$857,3,FALSE),"Sem Informação")</f>
        <v>Sem Informação</v>
      </c>
      <c r="E305" s="26">
        <f>IFERROR(VLOOKUP(A305,'[1]Março 2017'!$A$4:$C$857,3,FALSE),"Sem Informação")</f>
        <v>0</v>
      </c>
    </row>
    <row r="306" spans="1:5" ht="15.75" x14ac:dyDescent="0.25">
      <c r="A306" s="27">
        <v>312710</v>
      </c>
      <c r="B306" s="28" t="s">
        <v>336</v>
      </c>
      <c r="C306" s="25">
        <f>IFERROR(VLOOKUP(A306,'[1]Outubro 2016'!$A$4:$C$857,3,FALSE),"Sem Informação")</f>
        <v>2.2999999999999998</v>
      </c>
      <c r="D306" s="25">
        <f>IFERROR(VLOOKUP(A306,'[1]Janeiro 2017'!$A$4:$C$857,3,FALSE),"Sem Informação")</f>
        <v>4</v>
      </c>
      <c r="E306" s="26">
        <f>IFERROR(VLOOKUP(A306,'[1]Março 2017'!$A$4:$C$857,3,FALSE),"Sem Informação")</f>
        <v>5.8</v>
      </c>
    </row>
    <row r="307" spans="1:5" ht="15.75" x14ac:dyDescent="0.25">
      <c r="A307" s="27">
        <v>312720</v>
      </c>
      <c r="B307" s="28" t="s">
        <v>337</v>
      </c>
      <c r="C307" s="25" t="str">
        <f>IFERROR(VLOOKUP(A307,'[1]Outubro 2016'!$A$4:$C$857,3,FALSE),"Sem Informação")</f>
        <v>Sem Informação</v>
      </c>
      <c r="D307" s="25" t="str">
        <f>IFERROR(VLOOKUP(A307,'[1]Janeiro 2017'!$A$4:$C$857,3,FALSE),"Sem Informação")</f>
        <v>Sem Informação</v>
      </c>
      <c r="E307" s="26" t="str">
        <f>IFERROR(VLOOKUP(A307,'[1]Março 2017'!$A$4:$C$857,3,FALSE),"Sem Informação")</f>
        <v>Sem Informação</v>
      </c>
    </row>
    <row r="308" spans="1:5" ht="15.75" x14ac:dyDescent="0.25">
      <c r="A308" s="27">
        <v>312730</v>
      </c>
      <c r="B308" s="28" t="s">
        <v>338</v>
      </c>
      <c r="C308" s="25" t="str">
        <f>IFERROR(VLOOKUP(A308,'[1]Outubro 2016'!$A$4:$C$857,3,FALSE),"Sem Informação")</f>
        <v>Sem Informação</v>
      </c>
      <c r="D308" s="25" t="str">
        <f>IFERROR(VLOOKUP(A308,'[1]Janeiro 2017'!$A$4:$C$857,3,FALSE),"Sem Informação")</f>
        <v>Sem Informação</v>
      </c>
      <c r="E308" s="26" t="str">
        <f>IFERROR(VLOOKUP(A308,'[1]Março 2017'!$A$4:$C$857,3,FALSE),"Sem Informação")</f>
        <v>Sem Informação</v>
      </c>
    </row>
    <row r="309" spans="1:5" ht="15.75" x14ac:dyDescent="0.25">
      <c r="A309" s="27">
        <v>312733</v>
      </c>
      <c r="B309" s="28" t="s">
        <v>339</v>
      </c>
      <c r="C309" s="25" t="str">
        <f>IFERROR(VLOOKUP(A309,'[1]Outubro 2016'!$A$4:$C$857,3,FALSE),"Sem Informação")</f>
        <v>Sem Informação</v>
      </c>
      <c r="D309" s="25" t="str">
        <f>IFERROR(VLOOKUP(A309,'[1]Janeiro 2017'!$A$4:$C$857,3,FALSE),"Sem Informação")</f>
        <v>Sem Informação</v>
      </c>
      <c r="E309" s="26" t="str">
        <f>IFERROR(VLOOKUP(A309,'[1]Março 2017'!$A$4:$C$857,3,FALSE),"Sem Informação")</f>
        <v>Sem Informação</v>
      </c>
    </row>
    <row r="310" spans="1:5" ht="15.75" x14ac:dyDescent="0.25">
      <c r="A310" s="27">
        <v>312735</v>
      </c>
      <c r="B310" s="28" t="s">
        <v>340</v>
      </c>
      <c r="C310" s="25" t="str">
        <f>IFERROR(VLOOKUP(A310,'[1]Outubro 2016'!$A$4:$C$857,3,FALSE),"Sem Informação")</f>
        <v>Sem Informação</v>
      </c>
      <c r="D310" s="25" t="str">
        <f>IFERROR(VLOOKUP(A310,'[1]Janeiro 2017'!$A$4:$C$857,3,FALSE),"Sem Informação")</f>
        <v>Sem Informação</v>
      </c>
      <c r="E310" s="26" t="str">
        <f>IFERROR(VLOOKUP(A310,'[1]Março 2017'!$A$4:$C$857,3,FALSE),"Sem Informação")</f>
        <v>Sem Informação</v>
      </c>
    </row>
    <row r="311" spans="1:5" ht="15.75" x14ac:dyDescent="0.25">
      <c r="A311" s="27">
        <v>312737</v>
      </c>
      <c r="B311" s="28" t="s">
        <v>341</v>
      </c>
      <c r="C311" s="25" t="str">
        <f>IFERROR(VLOOKUP(A311,'[1]Outubro 2016'!$A$4:$C$857,3,FALSE),"Sem Informação")</f>
        <v>Sem Informação</v>
      </c>
      <c r="D311" s="25" t="str">
        <f>IFERROR(VLOOKUP(A311,'[1]Janeiro 2017'!$A$4:$C$857,3,FALSE),"Sem Informação")</f>
        <v>Sem Informação</v>
      </c>
      <c r="E311" s="26" t="str">
        <f>IFERROR(VLOOKUP(A311,'[1]Março 2017'!$A$4:$C$857,3,FALSE),"Sem Informação")</f>
        <v>Sem Informação</v>
      </c>
    </row>
    <row r="312" spans="1:5" ht="15.75" x14ac:dyDescent="0.25">
      <c r="A312" s="27">
        <v>312738</v>
      </c>
      <c r="B312" s="28" t="s">
        <v>342</v>
      </c>
      <c r="C312" s="25" t="str">
        <f>IFERROR(VLOOKUP(A312,'[1]Outubro 2016'!$A$4:$C$857,3,FALSE),"Sem Informação")</f>
        <v>Sem Informação</v>
      </c>
      <c r="D312" s="25" t="str">
        <f>IFERROR(VLOOKUP(A312,'[1]Janeiro 2017'!$A$4:$C$857,3,FALSE),"Sem Informação")</f>
        <v>Sem Informação</v>
      </c>
      <c r="E312" s="26" t="str">
        <f>IFERROR(VLOOKUP(A312,'[1]Março 2017'!$A$4:$C$857,3,FALSE),"Sem Informação")</f>
        <v>Sem Informação</v>
      </c>
    </row>
    <row r="313" spans="1:5" ht="15.75" x14ac:dyDescent="0.25">
      <c r="A313" s="27">
        <v>312740</v>
      </c>
      <c r="B313" s="28" t="s">
        <v>343</v>
      </c>
      <c r="C313" s="25" t="str">
        <f>IFERROR(VLOOKUP(A313,'[1]Outubro 2016'!$A$4:$C$857,3,FALSE),"Sem Informação")</f>
        <v>Sem Informação</v>
      </c>
      <c r="D313" s="25" t="str">
        <f>IFERROR(VLOOKUP(A313,'[1]Janeiro 2017'!$A$4:$C$857,3,FALSE),"Sem Informação")</f>
        <v>Sem Informação</v>
      </c>
      <c r="E313" s="26" t="str">
        <f>IFERROR(VLOOKUP(A313,'[1]Março 2017'!$A$4:$C$857,3,FALSE),"Sem Informação")</f>
        <v>Sem Informação</v>
      </c>
    </row>
    <row r="314" spans="1:5" ht="15.75" x14ac:dyDescent="0.25">
      <c r="A314" s="27">
        <v>312750</v>
      </c>
      <c r="B314" s="28" t="s">
        <v>344</v>
      </c>
      <c r="C314" s="25" t="str">
        <f>IFERROR(VLOOKUP(A314,'[1]Outubro 2016'!$A$4:$C$857,3,FALSE),"Sem Informação")</f>
        <v>Sem Informação</v>
      </c>
      <c r="D314" s="25" t="str">
        <f>IFERROR(VLOOKUP(A314,'[1]Janeiro 2017'!$A$4:$C$857,3,FALSE),"Sem Informação")</f>
        <v>Sem Informação</v>
      </c>
      <c r="E314" s="26" t="str">
        <f>IFERROR(VLOOKUP(A314,'[1]Março 2017'!$A$4:$C$857,3,FALSE),"Sem Informação")</f>
        <v>Sem Informação</v>
      </c>
    </row>
    <row r="315" spans="1:5" ht="15.75" x14ac:dyDescent="0.25">
      <c r="A315" s="27">
        <v>312760</v>
      </c>
      <c r="B315" s="28" t="s">
        <v>946</v>
      </c>
      <c r="C315" s="25" t="str">
        <f>IFERROR(VLOOKUP(A315,'[1]Outubro 2016'!$A$4:$C$857,3,FALSE),"Sem Informação")</f>
        <v>Sem Informação</v>
      </c>
      <c r="D315" s="25" t="str">
        <f>IFERROR(VLOOKUP(A315,'[1]Janeiro 2017'!$A$4:$C$857,3,FALSE),"Sem Informação")</f>
        <v>Sem Informação</v>
      </c>
      <c r="E315" s="26" t="str">
        <f>IFERROR(VLOOKUP(A315,'[1]Março 2017'!$A$4:$C$857,3,FALSE),"Sem Informação")</f>
        <v>Sem Informação</v>
      </c>
    </row>
    <row r="316" spans="1:5" ht="15.75" x14ac:dyDescent="0.25">
      <c r="A316" s="27">
        <v>312770</v>
      </c>
      <c r="B316" s="28" t="s">
        <v>22</v>
      </c>
      <c r="C316" s="25">
        <f>IFERROR(VLOOKUP(A316,'[1]Outubro 2016'!$A$4:$C$857,3,FALSE),"Sem Informação")</f>
        <v>7.9</v>
      </c>
      <c r="D316" s="25">
        <f>IFERROR(VLOOKUP(A316,'[1]Janeiro 2017'!$A$4:$C$857,3,FALSE),"Sem Informação")</f>
        <v>9.6999999999999993</v>
      </c>
      <c r="E316" s="26">
        <f>IFERROR(VLOOKUP(A316,'[1]Março 2017'!$A$4:$C$857,3,FALSE),"Sem Informação")</f>
        <v>8.5</v>
      </c>
    </row>
    <row r="317" spans="1:5" ht="15.75" x14ac:dyDescent="0.25">
      <c r="A317" s="27">
        <v>312780</v>
      </c>
      <c r="B317" s="28" t="s">
        <v>345</v>
      </c>
      <c r="C317" s="25" t="str">
        <f>IFERROR(VLOOKUP(A317,'[1]Outubro 2016'!$A$4:$C$857,3,FALSE),"Sem Informação")</f>
        <v>Sem Informação</v>
      </c>
      <c r="D317" s="25" t="str">
        <f>IFERROR(VLOOKUP(A317,'[1]Janeiro 2017'!$A$4:$C$857,3,FALSE),"Sem Informação")</f>
        <v>Sem Informação</v>
      </c>
      <c r="E317" s="26">
        <f>IFERROR(VLOOKUP(A317,'[1]Março 2017'!$A$4:$C$857,3,FALSE),"Sem Informação")</f>
        <v>1.7</v>
      </c>
    </row>
    <row r="318" spans="1:5" ht="15.75" x14ac:dyDescent="0.25">
      <c r="A318" s="27">
        <v>312790</v>
      </c>
      <c r="B318" s="28" t="s">
        <v>346</v>
      </c>
      <c r="C318" s="25" t="str">
        <f>IFERROR(VLOOKUP(A318,'[1]Outubro 2016'!$A$4:$C$857,3,FALSE),"Sem Informação")</f>
        <v>Sem Informação</v>
      </c>
      <c r="D318" s="25" t="str">
        <f>IFERROR(VLOOKUP(A318,'[1]Janeiro 2017'!$A$4:$C$857,3,FALSE),"Sem Informação")</f>
        <v>Sem Informação</v>
      </c>
      <c r="E318" s="26" t="str">
        <f>IFERROR(VLOOKUP(A318,'[1]Março 2017'!$A$4:$C$857,3,FALSE),"Sem Informação")</f>
        <v>Sem Informação</v>
      </c>
    </row>
    <row r="319" spans="1:5" ht="15.75" x14ac:dyDescent="0.25">
      <c r="A319" s="27">
        <v>312800</v>
      </c>
      <c r="B319" s="28" t="s">
        <v>347</v>
      </c>
      <c r="C319" s="25">
        <f>IFERROR(VLOOKUP(A319,'[1]Outubro 2016'!$A$4:$C$857,3,FALSE),"Sem Informação")</f>
        <v>0</v>
      </c>
      <c r="D319" s="25">
        <f>IFERROR(VLOOKUP(A319,'[1]Janeiro 2017'!$A$4:$C$857,3,FALSE),"Sem Informação")</f>
        <v>0.8</v>
      </c>
      <c r="E319" s="26" t="str">
        <f>IFERROR(VLOOKUP(A319,'[1]Março 2017'!$A$4:$C$857,3,FALSE),"Sem Informação")</f>
        <v>Sem Informação</v>
      </c>
    </row>
    <row r="320" spans="1:5" ht="15.75" x14ac:dyDescent="0.25">
      <c r="A320" s="27">
        <v>312810</v>
      </c>
      <c r="B320" s="28" t="s">
        <v>348</v>
      </c>
      <c r="C320" s="25" t="str">
        <f>IFERROR(VLOOKUP(A320,'[1]Outubro 2016'!$A$4:$C$857,3,FALSE),"Sem Informação")</f>
        <v>Sem Informação</v>
      </c>
      <c r="D320" s="25" t="str">
        <f>IFERROR(VLOOKUP(A320,'[1]Janeiro 2017'!$A$4:$C$857,3,FALSE),"Sem Informação")</f>
        <v>Sem Informação</v>
      </c>
      <c r="E320" s="26" t="str">
        <f>IFERROR(VLOOKUP(A320,'[1]Março 2017'!$A$4:$C$857,3,FALSE),"Sem Informação")</f>
        <v>Sem Informação</v>
      </c>
    </row>
    <row r="321" spans="1:5" ht="15.75" x14ac:dyDescent="0.25">
      <c r="A321" s="27">
        <v>312820</v>
      </c>
      <c r="B321" s="28" t="s">
        <v>349</v>
      </c>
      <c r="C321" s="25" t="str">
        <f>IFERROR(VLOOKUP(A321,'[1]Outubro 2016'!$A$4:$C$857,3,FALSE),"Sem Informação")</f>
        <v>Sem Informação</v>
      </c>
      <c r="D321" s="25" t="str">
        <f>IFERROR(VLOOKUP(A321,'[1]Janeiro 2017'!$A$4:$C$857,3,FALSE),"Sem Informação")</f>
        <v>Sem Informação</v>
      </c>
      <c r="E321" s="26" t="str">
        <f>IFERROR(VLOOKUP(A321,'[1]Março 2017'!$A$4:$C$857,3,FALSE),"Sem Informação")</f>
        <v>Sem Informação</v>
      </c>
    </row>
    <row r="322" spans="1:5" ht="15.75" x14ac:dyDescent="0.25">
      <c r="A322" s="27">
        <v>312825</v>
      </c>
      <c r="B322" s="28" t="s">
        <v>350</v>
      </c>
      <c r="C322" s="25" t="str">
        <f>IFERROR(VLOOKUP(A322,'[1]Outubro 2016'!$A$4:$C$857,3,FALSE),"Sem Informação")</f>
        <v>Sem Informação</v>
      </c>
      <c r="D322" s="25" t="str">
        <f>IFERROR(VLOOKUP(A322,'[1]Janeiro 2017'!$A$4:$C$857,3,FALSE),"Sem Informação")</f>
        <v>Sem Informação</v>
      </c>
      <c r="E322" s="26" t="str">
        <f>IFERROR(VLOOKUP(A322,'[1]Março 2017'!$A$4:$C$857,3,FALSE),"Sem Informação")</f>
        <v>Sem Informação</v>
      </c>
    </row>
    <row r="323" spans="1:5" ht="15.75" x14ac:dyDescent="0.25">
      <c r="A323" s="27">
        <v>312830</v>
      </c>
      <c r="B323" s="28" t="s">
        <v>351</v>
      </c>
      <c r="C323" s="25" t="str">
        <f>IFERROR(VLOOKUP(A323,'[1]Outubro 2016'!$A$4:$C$857,3,FALSE),"Sem Informação")</f>
        <v>Sem Informação</v>
      </c>
      <c r="D323" s="25" t="str">
        <f>IFERROR(VLOOKUP(A323,'[1]Janeiro 2017'!$A$4:$C$857,3,FALSE),"Sem Informação")</f>
        <v>Sem Informação</v>
      </c>
      <c r="E323" s="26" t="str">
        <f>IFERROR(VLOOKUP(A323,'[1]Março 2017'!$A$4:$C$857,3,FALSE),"Sem Informação")</f>
        <v>Sem Informação</v>
      </c>
    </row>
    <row r="324" spans="1:5" ht="15.75" x14ac:dyDescent="0.25">
      <c r="A324" s="27">
        <v>312840</v>
      </c>
      <c r="B324" s="28" t="s">
        <v>352</v>
      </c>
      <c r="C324" s="25" t="str">
        <f>IFERROR(VLOOKUP(A324,'[1]Outubro 2016'!$A$4:$C$857,3,FALSE),"Sem Informação")</f>
        <v>Sem Informação</v>
      </c>
      <c r="D324" s="25" t="str">
        <f>IFERROR(VLOOKUP(A324,'[1]Janeiro 2017'!$A$4:$C$857,3,FALSE),"Sem Informação")</f>
        <v>Sem Informação</v>
      </c>
      <c r="E324" s="26" t="str">
        <f>IFERROR(VLOOKUP(A324,'[1]Março 2017'!$A$4:$C$857,3,FALSE),"Sem Informação")</f>
        <v>Sem Informação</v>
      </c>
    </row>
    <row r="325" spans="1:5" ht="15.75" x14ac:dyDescent="0.25">
      <c r="A325" s="27">
        <v>312850</v>
      </c>
      <c r="B325" s="28" t="s">
        <v>353</v>
      </c>
      <c r="C325" s="25" t="str">
        <f>IFERROR(VLOOKUP(A325,'[1]Outubro 2016'!$A$4:$C$857,3,FALSE),"Sem Informação")</f>
        <v>Sem Informação</v>
      </c>
      <c r="D325" s="25" t="str">
        <f>IFERROR(VLOOKUP(A325,'[1]Janeiro 2017'!$A$4:$C$857,3,FALSE),"Sem Informação")</f>
        <v>Sem Informação</v>
      </c>
      <c r="E325" s="26" t="str">
        <f>IFERROR(VLOOKUP(A325,'[1]Março 2017'!$A$4:$C$857,3,FALSE),"Sem Informação")</f>
        <v>Sem Informação</v>
      </c>
    </row>
    <row r="326" spans="1:5" ht="15.75" x14ac:dyDescent="0.25">
      <c r="A326" s="27">
        <v>312860</v>
      </c>
      <c r="B326" s="28" t="s">
        <v>354</v>
      </c>
      <c r="C326" s="25" t="str">
        <f>IFERROR(VLOOKUP(A326,'[1]Outubro 2016'!$A$4:$C$857,3,FALSE),"Sem Informação")</f>
        <v>Sem Informação</v>
      </c>
      <c r="D326" s="25" t="str">
        <f>IFERROR(VLOOKUP(A326,'[1]Janeiro 2017'!$A$4:$C$857,3,FALSE),"Sem Informação")</f>
        <v>Sem Informação</v>
      </c>
      <c r="E326" s="26" t="str">
        <f>IFERROR(VLOOKUP(A326,'[1]Março 2017'!$A$4:$C$857,3,FALSE),"Sem Informação")</f>
        <v>Sem Informação</v>
      </c>
    </row>
    <row r="327" spans="1:5" ht="15.75" x14ac:dyDescent="0.25">
      <c r="A327" s="27">
        <v>312870</v>
      </c>
      <c r="B327" s="28" t="s">
        <v>355</v>
      </c>
      <c r="C327" s="25">
        <f>IFERROR(VLOOKUP(A327,'[1]Outubro 2016'!$A$4:$C$857,3,FALSE),"Sem Informação")</f>
        <v>0.6</v>
      </c>
      <c r="D327" s="25">
        <f>IFERROR(VLOOKUP(A327,'[1]Janeiro 2017'!$A$4:$C$857,3,FALSE),"Sem Informação")</f>
        <v>0.1</v>
      </c>
      <c r="E327" s="26">
        <f>IFERROR(VLOOKUP(A327,'[1]Março 2017'!$A$4:$C$857,3,FALSE),"Sem Informação")</f>
        <v>1.9</v>
      </c>
    </row>
    <row r="328" spans="1:5" ht="15.75" x14ac:dyDescent="0.25">
      <c r="A328" s="27">
        <v>312880</v>
      </c>
      <c r="B328" s="28" t="s">
        <v>356</v>
      </c>
      <c r="C328" s="25" t="str">
        <f>IFERROR(VLOOKUP(A328,'[1]Outubro 2016'!$A$4:$C$857,3,FALSE),"Sem Informação")</f>
        <v>Sem Informação</v>
      </c>
      <c r="D328" s="25" t="str">
        <f>IFERROR(VLOOKUP(A328,'[1]Janeiro 2017'!$A$4:$C$857,3,FALSE),"Sem Informação")</f>
        <v>Sem Informação</v>
      </c>
      <c r="E328" s="26" t="str">
        <f>IFERROR(VLOOKUP(A328,'[1]Março 2017'!$A$4:$C$857,3,FALSE),"Sem Informação")</f>
        <v>Sem Informação</v>
      </c>
    </row>
    <row r="329" spans="1:5" ht="15.75" x14ac:dyDescent="0.25">
      <c r="A329" s="27">
        <v>312890</v>
      </c>
      <c r="B329" s="28" t="s">
        <v>357</v>
      </c>
      <c r="C329" s="25" t="str">
        <f>IFERROR(VLOOKUP(A329,'[1]Outubro 2016'!$A$4:$C$857,3,FALSE),"Sem Informação")</f>
        <v>Sem Informação</v>
      </c>
      <c r="D329" s="25" t="str">
        <f>IFERROR(VLOOKUP(A329,'[1]Janeiro 2017'!$A$4:$C$857,3,FALSE),"Sem Informação")</f>
        <v>Sem Informação</v>
      </c>
      <c r="E329" s="26" t="str">
        <f>IFERROR(VLOOKUP(A329,'[1]Março 2017'!$A$4:$C$857,3,FALSE),"Sem Informação")</f>
        <v>Sem Informação</v>
      </c>
    </row>
    <row r="330" spans="1:5" ht="15.75" x14ac:dyDescent="0.25">
      <c r="A330" s="27">
        <v>312900</v>
      </c>
      <c r="B330" s="28" t="s">
        <v>358</v>
      </c>
      <c r="C330" s="25" t="str">
        <f>IFERROR(VLOOKUP(A330,'[1]Outubro 2016'!$A$4:$C$857,3,FALSE),"Sem Informação")</f>
        <v>Sem Informação</v>
      </c>
      <c r="D330" s="25" t="str">
        <f>IFERROR(VLOOKUP(A330,'[1]Janeiro 2017'!$A$4:$C$857,3,FALSE),"Sem Informação")</f>
        <v>Sem Informação</v>
      </c>
      <c r="E330" s="26" t="str">
        <f>IFERROR(VLOOKUP(A330,'[1]Março 2017'!$A$4:$C$857,3,FALSE),"Sem Informação")</f>
        <v>Sem Informação</v>
      </c>
    </row>
    <row r="331" spans="1:5" ht="15.75" x14ac:dyDescent="0.25">
      <c r="A331" s="27">
        <v>312910</v>
      </c>
      <c r="B331" s="28" t="s">
        <v>359</v>
      </c>
      <c r="C331" s="25" t="str">
        <f>IFERROR(VLOOKUP(A331,'[1]Outubro 2016'!$A$4:$C$857,3,FALSE),"Sem Informação")</f>
        <v>Sem Informação</v>
      </c>
      <c r="D331" s="25" t="str">
        <f>IFERROR(VLOOKUP(A331,'[1]Janeiro 2017'!$A$4:$C$857,3,FALSE),"Sem Informação")</f>
        <v>Sem Informação</v>
      </c>
      <c r="E331" s="26" t="str">
        <f>IFERROR(VLOOKUP(A331,'[1]Março 2017'!$A$4:$C$857,3,FALSE),"Sem Informação")</f>
        <v>Sem Informação</v>
      </c>
    </row>
    <row r="332" spans="1:5" ht="15.75" x14ac:dyDescent="0.25">
      <c r="A332" s="27">
        <v>312920</v>
      </c>
      <c r="B332" s="28" t="s">
        <v>360</v>
      </c>
      <c r="C332" s="25" t="str">
        <f>IFERROR(VLOOKUP(A332,'[1]Outubro 2016'!$A$4:$C$857,3,FALSE),"Sem Informação")</f>
        <v>Sem Informação</v>
      </c>
      <c r="D332" s="25" t="str">
        <f>IFERROR(VLOOKUP(A332,'[1]Janeiro 2017'!$A$4:$C$857,3,FALSE),"Sem Informação")</f>
        <v>Sem Informação</v>
      </c>
      <c r="E332" s="26" t="str">
        <f>IFERROR(VLOOKUP(A332,'[1]Março 2017'!$A$4:$C$857,3,FALSE),"Sem Informação")</f>
        <v>Sem Informação</v>
      </c>
    </row>
    <row r="333" spans="1:5" ht="15.75" x14ac:dyDescent="0.25">
      <c r="A333" s="27">
        <v>312930</v>
      </c>
      <c r="B333" s="28" t="s">
        <v>361</v>
      </c>
      <c r="C333" s="25" t="str">
        <f>IFERROR(VLOOKUP(A333,'[1]Outubro 2016'!$A$4:$C$857,3,FALSE),"Sem Informação")</f>
        <v>Sem Informação</v>
      </c>
      <c r="D333" s="25" t="str">
        <f>IFERROR(VLOOKUP(A333,'[1]Janeiro 2017'!$A$4:$C$857,3,FALSE),"Sem Informação")</f>
        <v>Sem Informação</v>
      </c>
      <c r="E333" s="26" t="str">
        <f>IFERROR(VLOOKUP(A333,'[1]Março 2017'!$A$4:$C$857,3,FALSE),"Sem Informação")</f>
        <v>Sem Informação</v>
      </c>
    </row>
    <row r="334" spans="1:5" ht="15.75" x14ac:dyDescent="0.25">
      <c r="A334" s="27">
        <v>312940</v>
      </c>
      <c r="B334" s="28" t="s">
        <v>362</v>
      </c>
      <c r="C334" s="25" t="str">
        <f>IFERROR(VLOOKUP(A334,'[1]Outubro 2016'!$A$4:$C$857,3,FALSE),"Sem Informação")</f>
        <v>Sem Informação</v>
      </c>
      <c r="D334" s="25" t="str">
        <f>IFERROR(VLOOKUP(A334,'[1]Janeiro 2017'!$A$4:$C$857,3,FALSE),"Sem Informação")</f>
        <v>Sem Informação</v>
      </c>
      <c r="E334" s="26" t="str">
        <f>IFERROR(VLOOKUP(A334,'[1]Março 2017'!$A$4:$C$857,3,FALSE),"Sem Informação")</f>
        <v>Sem Informação</v>
      </c>
    </row>
    <row r="335" spans="1:5" ht="15.75" x14ac:dyDescent="0.25">
      <c r="A335" s="27">
        <v>312950</v>
      </c>
      <c r="B335" s="28" t="s">
        <v>363</v>
      </c>
      <c r="C335" s="25" t="str">
        <f>IFERROR(VLOOKUP(A335,'[1]Outubro 2016'!$A$4:$C$857,3,FALSE),"Sem Informação")</f>
        <v>Sem Informação</v>
      </c>
      <c r="D335" s="25" t="str">
        <f>IFERROR(VLOOKUP(A335,'[1]Janeiro 2017'!$A$4:$C$857,3,FALSE),"Sem Informação")</f>
        <v>Sem Informação</v>
      </c>
      <c r="E335" s="26" t="str">
        <f>IFERROR(VLOOKUP(A335,'[1]Março 2017'!$A$4:$C$857,3,FALSE),"Sem Informação")</f>
        <v>Sem Informação</v>
      </c>
    </row>
    <row r="336" spans="1:5" ht="15.75" x14ac:dyDescent="0.25">
      <c r="A336" s="27">
        <v>312960</v>
      </c>
      <c r="B336" s="28" t="s">
        <v>364</v>
      </c>
      <c r="C336" s="25" t="str">
        <f>IFERROR(VLOOKUP(A336,'[1]Outubro 2016'!$A$4:$C$857,3,FALSE),"Sem Informação")</f>
        <v>Sem Informação</v>
      </c>
      <c r="D336" s="25" t="str">
        <f>IFERROR(VLOOKUP(A336,'[1]Janeiro 2017'!$A$4:$C$857,3,FALSE),"Sem Informação")</f>
        <v>Sem Informação</v>
      </c>
      <c r="E336" s="26" t="str">
        <f>IFERROR(VLOOKUP(A336,'[1]Março 2017'!$A$4:$C$857,3,FALSE),"Sem Informação")</f>
        <v>Sem Informação</v>
      </c>
    </row>
    <row r="337" spans="1:5" ht="15.75" x14ac:dyDescent="0.25">
      <c r="A337" s="27">
        <v>312965</v>
      </c>
      <c r="B337" s="28" t="s">
        <v>365</v>
      </c>
      <c r="C337" s="25" t="str">
        <f>IFERROR(VLOOKUP(A337,'[1]Outubro 2016'!$A$4:$C$857,3,FALSE),"Sem Informação")</f>
        <v>Sem Informação</v>
      </c>
      <c r="D337" s="25" t="str">
        <f>IFERROR(VLOOKUP(A337,'[1]Janeiro 2017'!$A$4:$C$857,3,FALSE),"Sem Informação")</f>
        <v>Sem Informação</v>
      </c>
      <c r="E337" s="26" t="str">
        <f>IFERROR(VLOOKUP(A337,'[1]Março 2017'!$A$4:$C$857,3,FALSE),"Sem Informação")</f>
        <v>Sem Informação</v>
      </c>
    </row>
    <row r="338" spans="1:5" ht="15.75" x14ac:dyDescent="0.25">
      <c r="A338" s="27">
        <v>312970</v>
      </c>
      <c r="B338" s="28" t="s">
        <v>366</v>
      </c>
      <c r="C338" s="25" t="str">
        <f>IFERROR(VLOOKUP(A338,'[1]Outubro 2016'!$A$4:$C$857,3,FALSE),"Sem Informação")</f>
        <v>Sem Informação</v>
      </c>
      <c r="D338" s="25" t="str">
        <f>IFERROR(VLOOKUP(A338,'[1]Janeiro 2017'!$A$4:$C$857,3,FALSE),"Sem Informação")</f>
        <v>Sem Informação</v>
      </c>
      <c r="E338" s="26" t="str">
        <f>IFERROR(VLOOKUP(A338,'[1]Março 2017'!$A$4:$C$857,3,FALSE),"Sem Informação")</f>
        <v>Sem Informação</v>
      </c>
    </row>
    <row r="339" spans="1:5" ht="15.75" x14ac:dyDescent="0.25">
      <c r="A339" s="27">
        <v>312980</v>
      </c>
      <c r="B339" s="28" t="s">
        <v>367</v>
      </c>
      <c r="C339" s="25">
        <f>IFERROR(VLOOKUP(A339,'[1]Outubro 2016'!$A$4:$C$857,3,FALSE),"Sem Informação")</f>
        <v>0.5</v>
      </c>
      <c r="D339" s="25">
        <f>IFERROR(VLOOKUP(A339,'[1]Janeiro 2017'!$A$4:$C$857,3,FALSE),"Sem Informação")</f>
        <v>0.8</v>
      </c>
      <c r="E339" s="26">
        <f>IFERROR(VLOOKUP(A339,'[1]Março 2017'!$A$4:$C$857,3,FALSE),"Sem Informação")</f>
        <v>0.6</v>
      </c>
    </row>
    <row r="340" spans="1:5" ht="15.75" x14ac:dyDescent="0.25">
      <c r="A340" s="27">
        <v>312990</v>
      </c>
      <c r="B340" s="28" t="s">
        <v>947</v>
      </c>
      <c r="C340" s="25" t="str">
        <f>IFERROR(VLOOKUP(A340,'[1]Outubro 2016'!$A$4:$C$857,3,FALSE),"Sem Informação")</f>
        <v>Sem Informação</v>
      </c>
      <c r="D340" s="25" t="str">
        <f>IFERROR(VLOOKUP(A340,'[1]Janeiro 2017'!$A$4:$C$857,3,FALSE),"Sem Informação")</f>
        <v>Sem Informação</v>
      </c>
      <c r="E340" s="26" t="str">
        <f>IFERROR(VLOOKUP(A340,'[1]Março 2017'!$A$4:$C$857,3,FALSE),"Sem Informação")</f>
        <v>Sem Informação</v>
      </c>
    </row>
    <row r="341" spans="1:5" ht="15.75" x14ac:dyDescent="0.25">
      <c r="A341" s="27">
        <v>313000</v>
      </c>
      <c r="B341" s="28" t="s">
        <v>369</v>
      </c>
      <c r="C341" s="25" t="str">
        <f>IFERROR(VLOOKUP(A341,'[1]Outubro 2016'!$A$4:$C$857,3,FALSE),"Sem Informação")</f>
        <v>Sem Informação</v>
      </c>
      <c r="D341" s="25" t="str">
        <f>IFERROR(VLOOKUP(A341,'[1]Janeiro 2017'!$A$4:$C$857,3,FALSE),"Sem Informação")</f>
        <v>Sem Informação</v>
      </c>
      <c r="E341" s="26" t="str">
        <f>IFERROR(VLOOKUP(A341,'[1]Março 2017'!$A$4:$C$857,3,FALSE),"Sem Informação")</f>
        <v>Sem Informação</v>
      </c>
    </row>
    <row r="342" spans="1:5" ht="15.75" x14ac:dyDescent="0.25">
      <c r="A342" s="27">
        <v>313005</v>
      </c>
      <c r="B342" s="28" t="s">
        <v>948</v>
      </c>
      <c r="C342" s="25" t="str">
        <f>IFERROR(VLOOKUP(A342,'[1]Outubro 2016'!$A$4:$C$857,3,FALSE),"Sem Informação")</f>
        <v>Sem Informação</v>
      </c>
      <c r="D342" s="25" t="str">
        <f>IFERROR(VLOOKUP(A342,'[1]Janeiro 2017'!$A$4:$C$857,3,FALSE),"Sem Informação")</f>
        <v>Sem Informação</v>
      </c>
      <c r="E342" s="26" t="str">
        <f>IFERROR(VLOOKUP(A342,'[1]Março 2017'!$A$4:$C$857,3,FALSE),"Sem Informação")</f>
        <v>Sem Informação</v>
      </c>
    </row>
    <row r="343" spans="1:5" ht="15.75" x14ac:dyDescent="0.25">
      <c r="A343" s="27">
        <v>313010</v>
      </c>
      <c r="B343" s="28" t="s">
        <v>371</v>
      </c>
      <c r="C343" s="25">
        <f>IFERROR(VLOOKUP(A343,'[1]Outubro 2016'!$A$4:$C$857,3,FALSE),"Sem Informação")</f>
        <v>2.2999999999999998</v>
      </c>
      <c r="D343" s="25">
        <f>IFERROR(VLOOKUP(A343,'[1]Janeiro 2017'!$A$4:$C$857,3,FALSE),"Sem Informação")</f>
        <v>4.5999999999999996</v>
      </c>
      <c r="E343" s="26">
        <f>IFERROR(VLOOKUP(A343,'[1]Março 2017'!$A$4:$C$857,3,FALSE),"Sem Informação")</f>
        <v>2.5</v>
      </c>
    </row>
    <row r="344" spans="1:5" ht="15.75" x14ac:dyDescent="0.25">
      <c r="A344" s="27">
        <v>313020</v>
      </c>
      <c r="B344" s="28" t="s">
        <v>372</v>
      </c>
      <c r="C344" s="25" t="str">
        <f>IFERROR(VLOOKUP(A344,'[1]Outubro 2016'!$A$4:$C$857,3,FALSE),"Sem Informação")</f>
        <v>Sem Informação</v>
      </c>
      <c r="D344" s="25" t="str">
        <f>IFERROR(VLOOKUP(A344,'[1]Janeiro 2017'!$A$4:$C$857,3,FALSE),"Sem Informação")</f>
        <v>Sem Informação</v>
      </c>
      <c r="E344" s="26" t="str">
        <f>IFERROR(VLOOKUP(A344,'[1]Março 2017'!$A$4:$C$857,3,FALSE),"Sem Informação")</f>
        <v>Sem Informação</v>
      </c>
    </row>
    <row r="345" spans="1:5" ht="15.75" x14ac:dyDescent="0.25">
      <c r="A345" s="27">
        <v>313030</v>
      </c>
      <c r="B345" s="28" t="s">
        <v>373</v>
      </c>
      <c r="C345" s="25" t="str">
        <f>IFERROR(VLOOKUP(A345,'[1]Outubro 2016'!$A$4:$C$857,3,FALSE),"Sem Informação")</f>
        <v>Sem Informação</v>
      </c>
      <c r="D345" s="25" t="str">
        <f>IFERROR(VLOOKUP(A345,'[1]Janeiro 2017'!$A$4:$C$857,3,FALSE),"Sem Informação")</f>
        <v>Sem Informação</v>
      </c>
      <c r="E345" s="26" t="str">
        <f>IFERROR(VLOOKUP(A345,'[1]Março 2017'!$A$4:$C$857,3,FALSE),"Sem Informação")</f>
        <v>Sem Informação</v>
      </c>
    </row>
    <row r="346" spans="1:5" ht="15.75" x14ac:dyDescent="0.25">
      <c r="A346" s="27">
        <v>313040</v>
      </c>
      <c r="B346" s="28" t="s">
        <v>374</v>
      </c>
      <c r="C346" s="25" t="str">
        <f>IFERROR(VLOOKUP(A346,'[1]Outubro 2016'!$A$4:$C$857,3,FALSE),"Sem Informação")</f>
        <v>Sem Informação</v>
      </c>
      <c r="D346" s="25" t="str">
        <f>IFERROR(VLOOKUP(A346,'[1]Janeiro 2017'!$A$4:$C$857,3,FALSE),"Sem Informação")</f>
        <v>Sem Informação</v>
      </c>
      <c r="E346" s="26" t="str">
        <f>IFERROR(VLOOKUP(A346,'[1]Março 2017'!$A$4:$C$857,3,FALSE),"Sem Informação")</f>
        <v>Sem Informação</v>
      </c>
    </row>
    <row r="347" spans="1:5" ht="15.75" x14ac:dyDescent="0.25">
      <c r="A347" s="27">
        <v>313050</v>
      </c>
      <c r="B347" s="28" t="s">
        <v>375</v>
      </c>
      <c r="C347" s="25" t="str">
        <f>IFERROR(VLOOKUP(A347,'[1]Outubro 2016'!$A$4:$C$857,3,FALSE),"Sem Informação")</f>
        <v>Sem Informação</v>
      </c>
      <c r="D347" s="25" t="str">
        <f>IFERROR(VLOOKUP(A347,'[1]Janeiro 2017'!$A$4:$C$857,3,FALSE),"Sem Informação")</f>
        <v>Sem Informação</v>
      </c>
      <c r="E347" s="26" t="str">
        <f>IFERROR(VLOOKUP(A347,'[1]Março 2017'!$A$4:$C$857,3,FALSE),"Sem Informação")</f>
        <v>Sem Informação</v>
      </c>
    </row>
    <row r="348" spans="1:5" ht="15.75" x14ac:dyDescent="0.25">
      <c r="A348" s="27">
        <v>313055</v>
      </c>
      <c r="B348" s="28" t="s">
        <v>949</v>
      </c>
      <c r="C348" s="25" t="str">
        <f>IFERROR(VLOOKUP(A348,'[1]Outubro 2016'!$A$4:$C$857,3,FALSE),"Sem Informação")</f>
        <v>Sem Informação</v>
      </c>
      <c r="D348" s="25" t="str">
        <f>IFERROR(VLOOKUP(A348,'[1]Janeiro 2017'!$A$4:$C$857,3,FALSE),"Sem Informação")</f>
        <v>Sem Informação</v>
      </c>
      <c r="E348" s="26" t="str">
        <f>IFERROR(VLOOKUP(A348,'[1]Março 2017'!$A$4:$C$857,3,FALSE),"Sem Informação")</f>
        <v>Sem Informação</v>
      </c>
    </row>
    <row r="349" spans="1:5" ht="15.75" x14ac:dyDescent="0.25">
      <c r="A349" s="27">
        <v>313060</v>
      </c>
      <c r="B349" s="28" t="s">
        <v>377</v>
      </c>
      <c r="C349" s="25" t="str">
        <f>IFERROR(VLOOKUP(A349,'[1]Outubro 2016'!$A$4:$C$857,3,FALSE),"Sem Informação")</f>
        <v>Sem Informação</v>
      </c>
      <c r="D349" s="25" t="str">
        <f>IFERROR(VLOOKUP(A349,'[1]Janeiro 2017'!$A$4:$C$857,3,FALSE),"Sem Informação")</f>
        <v>Sem Informação</v>
      </c>
      <c r="E349" s="26" t="str">
        <f>IFERROR(VLOOKUP(A349,'[1]Março 2017'!$A$4:$C$857,3,FALSE),"Sem Informação")</f>
        <v>Sem Informação</v>
      </c>
    </row>
    <row r="350" spans="1:5" ht="15.75" x14ac:dyDescent="0.25">
      <c r="A350" s="27">
        <v>313065</v>
      </c>
      <c r="B350" s="28" t="s">
        <v>378</v>
      </c>
      <c r="C350" s="25" t="str">
        <f>IFERROR(VLOOKUP(A350,'[1]Outubro 2016'!$A$4:$C$857,3,FALSE),"Sem Informação")</f>
        <v>Sem Informação</v>
      </c>
      <c r="D350" s="25" t="str">
        <f>IFERROR(VLOOKUP(A350,'[1]Janeiro 2017'!$A$4:$C$857,3,FALSE),"Sem Informação")</f>
        <v>Sem Informação</v>
      </c>
      <c r="E350" s="26" t="str">
        <f>IFERROR(VLOOKUP(A350,'[1]Março 2017'!$A$4:$C$857,3,FALSE),"Sem Informação")</f>
        <v>Sem Informação</v>
      </c>
    </row>
    <row r="351" spans="1:5" ht="15.75" x14ac:dyDescent="0.25">
      <c r="A351" s="27">
        <v>313070</v>
      </c>
      <c r="B351" s="28" t="s">
        <v>379</v>
      </c>
      <c r="C351" s="25" t="str">
        <f>IFERROR(VLOOKUP(A351,'[1]Outubro 2016'!$A$4:$C$857,3,FALSE),"Sem Informação")</f>
        <v>Sem Informação</v>
      </c>
      <c r="D351" s="25" t="str">
        <f>IFERROR(VLOOKUP(A351,'[1]Janeiro 2017'!$A$4:$C$857,3,FALSE),"Sem Informação")</f>
        <v>Sem Informação</v>
      </c>
      <c r="E351" s="26" t="str">
        <f>IFERROR(VLOOKUP(A351,'[1]Março 2017'!$A$4:$C$857,3,FALSE),"Sem Informação")</f>
        <v>Sem Informação</v>
      </c>
    </row>
    <row r="352" spans="1:5" ht="15.75" x14ac:dyDescent="0.25">
      <c r="A352" s="27">
        <v>313080</v>
      </c>
      <c r="B352" s="28" t="s">
        <v>380</v>
      </c>
      <c r="C352" s="25" t="str">
        <f>IFERROR(VLOOKUP(A352,'[1]Outubro 2016'!$A$4:$C$857,3,FALSE),"Sem Informação")</f>
        <v>Sem Informação</v>
      </c>
      <c r="D352" s="25" t="str">
        <f>IFERROR(VLOOKUP(A352,'[1]Janeiro 2017'!$A$4:$C$857,3,FALSE),"Sem Informação")</f>
        <v>Sem Informação</v>
      </c>
      <c r="E352" s="26" t="str">
        <f>IFERROR(VLOOKUP(A352,'[1]Março 2017'!$A$4:$C$857,3,FALSE),"Sem Informação")</f>
        <v>Sem Informação</v>
      </c>
    </row>
    <row r="353" spans="1:5" ht="15.75" x14ac:dyDescent="0.25">
      <c r="A353" s="27">
        <v>313090</v>
      </c>
      <c r="B353" s="28" t="s">
        <v>381</v>
      </c>
      <c r="C353" s="25" t="str">
        <f>IFERROR(VLOOKUP(A353,'[1]Outubro 2016'!$A$4:$C$857,3,FALSE),"Sem Informação")</f>
        <v>Sem Informação</v>
      </c>
      <c r="D353" s="25" t="str">
        <f>IFERROR(VLOOKUP(A353,'[1]Janeiro 2017'!$A$4:$C$857,3,FALSE),"Sem Informação")</f>
        <v>Sem Informação</v>
      </c>
      <c r="E353" s="26" t="str">
        <f>IFERROR(VLOOKUP(A353,'[1]Março 2017'!$A$4:$C$857,3,FALSE),"Sem Informação")</f>
        <v>Sem Informação</v>
      </c>
    </row>
    <row r="354" spans="1:5" ht="15.75" x14ac:dyDescent="0.25">
      <c r="A354" s="27">
        <v>313100</v>
      </c>
      <c r="B354" s="28" t="s">
        <v>382</v>
      </c>
      <c r="C354" s="25" t="str">
        <f>IFERROR(VLOOKUP(A354,'[1]Outubro 2016'!$A$4:$C$857,3,FALSE),"Sem Informação")</f>
        <v>Sem Informação</v>
      </c>
      <c r="D354" s="25" t="str">
        <f>IFERROR(VLOOKUP(A354,'[1]Janeiro 2017'!$A$4:$C$857,3,FALSE),"Sem Informação")</f>
        <v>Sem Informação</v>
      </c>
      <c r="E354" s="26" t="str">
        <f>IFERROR(VLOOKUP(A354,'[1]Março 2017'!$A$4:$C$857,3,FALSE),"Sem Informação")</f>
        <v>Sem Informação</v>
      </c>
    </row>
    <row r="355" spans="1:5" ht="15.75" x14ac:dyDescent="0.25">
      <c r="A355" s="27">
        <v>313110</v>
      </c>
      <c r="B355" s="28" t="s">
        <v>383</v>
      </c>
      <c r="C355" s="25" t="str">
        <f>IFERROR(VLOOKUP(A355,'[1]Outubro 2016'!$A$4:$C$857,3,FALSE),"Sem Informação")</f>
        <v>Sem Informação</v>
      </c>
      <c r="D355" s="25" t="str">
        <f>IFERROR(VLOOKUP(A355,'[1]Janeiro 2017'!$A$4:$C$857,3,FALSE),"Sem Informação")</f>
        <v>Sem Informação</v>
      </c>
      <c r="E355" s="26" t="str">
        <f>IFERROR(VLOOKUP(A355,'[1]Março 2017'!$A$4:$C$857,3,FALSE),"Sem Informação")</f>
        <v>Sem Informação</v>
      </c>
    </row>
    <row r="356" spans="1:5" ht="15.75" x14ac:dyDescent="0.25">
      <c r="A356" s="27">
        <v>313115</v>
      </c>
      <c r="B356" s="28" t="s">
        <v>384</v>
      </c>
      <c r="C356" s="25" t="str">
        <f>IFERROR(VLOOKUP(A356,'[1]Outubro 2016'!$A$4:$C$857,3,FALSE),"Sem Informação")</f>
        <v>Sem Informação</v>
      </c>
      <c r="D356" s="25" t="str">
        <f>IFERROR(VLOOKUP(A356,'[1]Janeiro 2017'!$A$4:$C$857,3,FALSE),"Sem Informação")</f>
        <v>Sem Informação</v>
      </c>
      <c r="E356" s="26" t="str">
        <f>IFERROR(VLOOKUP(A356,'[1]Março 2017'!$A$4:$C$857,3,FALSE),"Sem Informação")</f>
        <v>Sem Informação</v>
      </c>
    </row>
    <row r="357" spans="1:5" ht="15.75" x14ac:dyDescent="0.25">
      <c r="A357" s="27">
        <v>313120</v>
      </c>
      <c r="B357" s="28" t="s">
        <v>385</v>
      </c>
      <c r="C357" s="25" t="str">
        <f>IFERROR(VLOOKUP(A357,'[1]Outubro 2016'!$A$4:$C$857,3,FALSE),"Sem Informação")</f>
        <v>Sem Informação</v>
      </c>
      <c r="D357" s="25" t="str">
        <f>IFERROR(VLOOKUP(A357,'[1]Janeiro 2017'!$A$4:$C$857,3,FALSE),"Sem Informação")</f>
        <v>Sem Informação</v>
      </c>
      <c r="E357" s="26" t="str">
        <f>IFERROR(VLOOKUP(A357,'[1]Março 2017'!$A$4:$C$857,3,FALSE),"Sem Informação")</f>
        <v>Sem Informação</v>
      </c>
    </row>
    <row r="358" spans="1:5" ht="15.75" x14ac:dyDescent="0.25">
      <c r="A358" s="27">
        <v>313130</v>
      </c>
      <c r="B358" s="28" t="s">
        <v>386</v>
      </c>
      <c r="C358" s="25">
        <f>IFERROR(VLOOKUP(A358,'[1]Outubro 2016'!$A$4:$C$857,3,FALSE),"Sem Informação")</f>
        <v>1.4</v>
      </c>
      <c r="D358" s="25">
        <f>IFERROR(VLOOKUP(A358,'[1]Janeiro 2017'!$A$4:$C$857,3,FALSE),"Sem Informação")</f>
        <v>1.5</v>
      </c>
      <c r="E358" s="26">
        <f>IFERROR(VLOOKUP(A358,'[1]Março 2017'!$A$4:$C$857,3,FALSE),"Sem Informação")</f>
        <v>1.9</v>
      </c>
    </row>
    <row r="359" spans="1:5" ht="15.75" x14ac:dyDescent="0.25">
      <c r="A359" s="27">
        <v>313140</v>
      </c>
      <c r="B359" s="28" t="s">
        <v>387</v>
      </c>
      <c r="C359" s="25" t="str">
        <f>IFERROR(VLOOKUP(A359,'[1]Outubro 2016'!$A$4:$C$857,3,FALSE),"Sem Informação")</f>
        <v>Sem Informação</v>
      </c>
      <c r="D359" s="25" t="str">
        <f>IFERROR(VLOOKUP(A359,'[1]Janeiro 2017'!$A$4:$C$857,3,FALSE),"Sem Informação")</f>
        <v>Sem Informação</v>
      </c>
      <c r="E359" s="26" t="str">
        <f>IFERROR(VLOOKUP(A359,'[1]Março 2017'!$A$4:$C$857,3,FALSE),"Sem Informação")</f>
        <v>Sem Informação</v>
      </c>
    </row>
    <row r="360" spans="1:5" ht="15.75" x14ac:dyDescent="0.25">
      <c r="A360" s="27">
        <v>313150</v>
      </c>
      <c r="B360" s="28" t="s">
        <v>388</v>
      </c>
      <c r="C360" s="25" t="str">
        <f>IFERROR(VLOOKUP(A360,'[1]Outubro 2016'!$A$4:$C$857,3,FALSE),"Sem Informação")</f>
        <v>Sem Informação</v>
      </c>
      <c r="D360" s="25" t="str">
        <f>IFERROR(VLOOKUP(A360,'[1]Janeiro 2017'!$A$4:$C$857,3,FALSE),"Sem Informação")</f>
        <v>Sem Informação</v>
      </c>
      <c r="E360" s="26" t="str">
        <f>IFERROR(VLOOKUP(A360,'[1]Março 2017'!$A$4:$C$857,3,FALSE),"Sem Informação")</f>
        <v>Sem Informação</v>
      </c>
    </row>
    <row r="361" spans="1:5" ht="15.75" x14ac:dyDescent="0.25">
      <c r="A361" s="27">
        <v>313160</v>
      </c>
      <c r="B361" s="28" t="s">
        <v>950</v>
      </c>
      <c r="C361" s="25" t="str">
        <f>IFERROR(VLOOKUP(A361,'[1]Outubro 2016'!$A$4:$C$857,3,FALSE),"Sem Informação")</f>
        <v>Sem Informação</v>
      </c>
      <c r="D361" s="25" t="str">
        <f>IFERROR(VLOOKUP(A361,'[1]Janeiro 2017'!$A$4:$C$857,3,FALSE),"Sem Informação")</f>
        <v>Sem Informação</v>
      </c>
      <c r="E361" s="26" t="str">
        <f>IFERROR(VLOOKUP(A361,'[1]Março 2017'!$A$4:$C$857,3,FALSE),"Sem Informação")</f>
        <v>Sem Informação</v>
      </c>
    </row>
    <row r="362" spans="1:5" ht="15.75" x14ac:dyDescent="0.25">
      <c r="A362" s="27">
        <v>313170</v>
      </c>
      <c r="B362" s="28" t="s">
        <v>90</v>
      </c>
      <c r="C362" s="25">
        <f>IFERROR(VLOOKUP(A362,'[1]Outubro 2016'!$A$4:$C$857,3,FALSE),"Sem Informação")</f>
        <v>1.9</v>
      </c>
      <c r="D362" s="25">
        <f>IFERROR(VLOOKUP(A362,'[1]Janeiro 2017'!$A$4:$C$857,3,FALSE),"Sem Informação")</f>
        <v>4.7</v>
      </c>
      <c r="E362" s="26">
        <f>IFERROR(VLOOKUP(A362,'[1]Março 2017'!$A$4:$C$857,3,FALSE),"Sem Informação")</f>
        <v>5.2</v>
      </c>
    </row>
    <row r="363" spans="1:5" ht="15.75" x14ac:dyDescent="0.25">
      <c r="A363" s="27">
        <v>313180</v>
      </c>
      <c r="B363" s="28" t="s">
        <v>951</v>
      </c>
      <c r="C363" s="25" t="str">
        <f>IFERROR(VLOOKUP(A363,'[1]Outubro 2016'!$A$4:$C$857,3,FALSE),"Sem Informação")</f>
        <v>Sem Informação</v>
      </c>
      <c r="D363" s="25" t="str">
        <f>IFERROR(VLOOKUP(A363,'[1]Janeiro 2017'!$A$4:$C$857,3,FALSE),"Sem Informação")</f>
        <v>Sem Informação</v>
      </c>
      <c r="E363" s="26" t="str">
        <f>IFERROR(VLOOKUP(A363,'[1]Março 2017'!$A$4:$C$857,3,FALSE),"Sem Informação")</f>
        <v>Sem Informação</v>
      </c>
    </row>
    <row r="364" spans="1:5" ht="15.75" x14ac:dyDescent="0.25">
      <c r="A364" s="27">
        <v>313190</v>
      </c>
      <c r="B364" s="28" t="s">
        <v>390</v>
      </c>
      <c r="C364" s="25">
        <f>IFERROR(VLOOKUP(A364,'[1]Outubro 2016'!$A$4:$C$857,3,FALSE),"Sem Informação")</f>
        <v>1.3</v>
      </c>
      <c r="D364" s="25">
        <f>IFERROR(VLOOKUP(A364,'[1]Janeiro 2017'!$A$4:$C$857,3,FALSE),"Sem Informação")</f>
        <v>1.5</v>
      </c>
      <c r="E364" s="26">
        <f>IFERROR(VLOOKUP(A364,'[1]Março 2017'!$A$4:$C$857,3,FALSE),"Sem Informação")</f>
        <v>0.6</v>
      </c>
    </row>
    <row r="365" spans="1:5" ht="15.75" x14ac:dyDescent="0.25">
      <c r="A365" s="27">
        <v>313200</v>
      </c>
      <c r="B365" s="28" t="s">
        <v>391</v>
      </c>
      <c r="C365" s="25" t="str">
        <f>IFERROR(VLOOKUP(A365,'[1]Outubro 2016'!$A$4:$C$857,3,FALSE),"Sem Informação")</f>
        <v>Sem Informação</v>
      </c>
      <c r="D365" s="25" t="str">
        <f>IFERROR(VLOOKUP(A365,'[1]Janeiro 2017'!$A$4:$C$857,3,FALSE),"Sem Informação")</f>
        <v>Sem Informação</v>
      </c>
      <c r="E365" s="26" t="str">
        <f>IFERROR(VLOOKUP(A365,'[1]Março 2017'!$A$4:$C$857,3,FALSE),"Sem Informação")</f>
        <v>Sem Informação</v>
      </c>
    </row>
    <row r="366" spans="1:5" ht="15.75" x14ac:dyDescent="0.25">
      <c r="A366" s="27">
        <v>313210</v>
      </c>
      <c r="B366" s="28" t="s">
        <v>392</v>
      </c>
      <c r="C366" s="25" t="str">
        <f>IFERROR(VLOOKUP(A366,'[1]Outubro 2016'!$A$4:$C$857,3,FALSE),"Sem Informação")</f>
        <v>Sem Informação</v>
      </c>
      <c r="D366" s="25" t="str">
        <f>IFERROR(VLOOKUP(A366,'[1]Janeiro 2017'!$A$4:$C$857,3,FALSE),"Sem Informação")</f>
        <v>Sem Informação</v>
      </c>
      <c r="E366" s="26" t="str">
        <f>IFERROR(VLOOKUP(A366,'[1]Março 2017'!$A$4:$C$857,3,FALSE),"Sem Informação")</f>
        <v>Sem Informação</v>
      </c>
    </row>
    <row r="367" spans="1:5" ht="15.75" x14ac:dyDescent="0.25">
      <c r="A367" s="27">
        <v>313220</v>
      </c>
      <c r="B367" s="28" t="s">
        <v>393</v>
      </c>
      <c r="C367" s="25" t="str">
        <f>IFERROR(VLOOKUP(A367,'[1]Outubro 2016'!$A$4:$C$857,3,FALSE),"Sem Informação")</f>
        <v>Sem Informação</v>
      </c>
      <c r="D367" s="25" t="str">
        <f>IFERROR(VLOOKUP(A367,'[1]Janeiro 2017'!$A$4:$C$857,3,FALSE),"Sem Informação")</f>
        <v>Sem Informação</v>
      </c>
      <c r="E367" s="26" t="str">
        <f>IFERROR(VLOOKUP(A367,'[1]Março 2017'!$A$4:$C$857,3,FALSE),"Sem Informação")</f>
        <v>Sem Informação</v>
      </c>
    </row>
    <row r="368" spans="1:5" ht="15.75" x14ac:dyDescent="0.25">
      <c r="A368" s="27">
        <v>313230</v>
      </c>
      <c r="B368" s="28" t="s">
        <v>394</v>
      </c>
      <c r="C368" s="25" t="str">
        <f>IFERROR(VLOOKUP(A368,'[1]Outubro 2016'!$A$4:$C$857,3,FALSE),"Sem Informação")</f>
        <v>Sem Informação</v>
      </c>
      <c r="D368" s="25" t="str">
        <f>IFERROR(VLOOKUP(A368,'[1]Janeiro 2017'!$A$4:$C$857,3,FALSE),"Sem Informação")</f>
        <v>Sem Informação</v>
      </c>
      <c r="E368" s="26" t="str">
        <f>IFERROR(VLOOKUP(A368,'[1]Março 2017'!$A$4:$C$857,3,FALSE),"Sem Informação")</f>
        <v>Sem Informação</v>
      </c>
    </row>
    <row r="369" spans="1:5" ht="15.75" x14ac:dyDescent="0.25">
      <c r="A369" s="27">
        <v>313240</v>
      </c>
      <c r="B369" s="28" t="s">
        <v>395</v>
      </c>
      <c r="C369" s="25">
        <f>IFERROR(VLOOKUP(A369,'[1]Outubro 2016'!$A$4:$C$857,3,FALSE),"Sem Informação")</f>
        <v>0.5</v>
      </c>
      <c r="D369" s="25">
        <f>IFERROR(VLOOKUP(A369,'[1]Janeiro 2017'!$A$4:$C$857,3,FALSE),"Sem Informação")</f>
        <v>1.9</v>
      </c>
      <c r="E369" s="26">
        <f>IFERROR(VLOOKUP(A369,'[1]Março 2017'!$A$4:$C$857,3,FALSE),"Sem Informação")</f>
        <v>2.1</v>
      </c>
    </row>
    <row r="370" spans="1:5" ht="15.75" x14ac:dyDescent="0.25">
      <c r="A370" s="27">
        <v>313250</v>
      </c>
      <c r="B370" s="28" t="s">
        <v>396</v>
      </c>
      <c r="C370" s="25">
        <f>IFERROR(VLOOKUP(A370,'[1]Outubro 2016'!$A$4:$C$857,3,FALSE),"Sem Informação")</f>
        <v>0.3</v>
      </c>
      <c r="D370" s="25">
        <f>IFERROR(VLOOKUP(A370,'[1]Janeiro 2017'!$A$4:$C$857,3,FALSE),"Sem Informação")</f>
        <v>1.1000000000000001</v>
      </c>
      <c r="E370" s="26" t="str">
        <f>IFERROR(VLOOKUP(A370,'[1]Março 2017'!$A$4:$C$857,3,FALSE),"Sem Informação")</f>
        <v>Sem Informação</v>
      </c>
    </row>
    <row r="371" spans="1:5" ht="15.75" x14ac:dyDescent="0.25">
      <c r="A371" s="27">
        <v>313260</v>
      </c>
      <c r="B371" s="28" t="s">
        <v>952</v>
      </c>
      <c r="C371" s="25" t="str">
        <f>IFERROR(VLOOKUP(A371,'[1]Outubro 2016'!$A$4:$C$857,3,FALSE),"Sem Informação")</f>
        <v>Sem Informação</v>
      </c>
      <c r="D371" s="25" t="str">
        <f>IFERROR(VLOOKUP(A371,'[1]Janeiro 2017'!$A$4:$C$857,3,FALSE),"Sem Informação")</f>
        <v>Sem Informação</v>
      </c>
      <c r="E371" s="26" t="str">
        <f>IFERROR(VLOOKUP(A371,'[1]Março 2017'!$A$4:$C$857,3,FALSE),"Sem Informação")</f>
        <v>Sem Informação</v>
      </c>
    </row>
    <row r="372" spans="1:5" ht="15.75" x14ac:dyDescent="0.25">
      <c r="A372" s="27">
        <v>313270</v>
      </c>
      <c r="B372" s="28" t="s">
        <v>398</v>
      </c>
      <c r="C372" s="25" t="str">
        <f>IFERROR(VLOOKUP(A372,'[1]Outubro 2016'!$A$4:$C$857,3,FALSE),"Sem Informação")</f>
        <v>Sem Informação</v>
      </c>
      <c r="D372" s="25" t="str">
        <f>IFERROR(VLOOKUP(A372,'[1]Janeiro 2017'!$A$4:$C$857,3,FALSE),"Sem Informação")</f>
        <v>Sem Informação</v>
      </c>
      <c r="E372" s="26" t="str">
        <f>IFERROR(VLOOKUP(A372,'[1]Março 2017'!$A$4:$C$857,3,FALSE),"Sem Informação")</f>
        <v>Sem Informação</v>
      </c>
    </row>
    <row r="373" spans="1:5" ht="15.75" x14ac:dyDescent="0.25">
      <c r="A373" s="27">
        <v>313280</v>
      </c>
      <c r="B373" s="28" t="s">
        <v>953</v>
      </c>
      <c r="C373" s="25" t="str">
        <f>IFERROR(VLOOKUP(A373,'[1]Outubro 2016'!$A$4:$C$857,3,FALSE),"Sem Informação")</f>
        <v>Sem Informação</v>
      </c>
      <c r="D373" s="25" t="str">
        <f>IFERROR(VLOOKUP(A373,'[1]Janeiro 2017'!$A$4:$C$857,3,FALSE),"Sem Informação")</f>
        <v>Sem Informação</v>
      </c>
      <c r="E373" s="26" t="str">
        <f>IFERROR(VLOOKUP(A373,'[1]Março 2017'!$A$4:$C$857,3,FALSE),"Sem Informação")</f>
        <v>Sem Informação</v>
      </c>
    </row>
    <row r="374" spans="1:5" ht="15.75" x14ac:dyDescent="0.25">
      <c r="A374" s="27">
        <v>313290</v>
      </c>
      <c r="B374" s="28" t="s">
        <v>400</v>
      </c>
      <c r="C374" s="25" t="str">
        <f>IFERROR(VLOOKUP(A374,'[1]Outubro 2016'!$A$4:$C$857,3,FALSE),"Sem Informação")</f>
        <v>Sem Informação</v>
      </c>
      <c r="D374" s="25" t="str">
        <f>IFERROR(VLOOKUP(A374,'[1]Janeiro 2017'!$A$4:$C$857,3,FALSE),"Sem Informação")</f>
        <v>Sem Informação</v>
      </c>
      <c r="E374" s="26" t="str">
        <f>IFERROR(VLOOKUP(A374,'[1]Março 2017'!$A$4:$C$857,3,FALSE),"Sem Informação")</f>
        <v>Sem Informação</v>
      </c>
    </row>
    <row r="375" spans="1:5" ht="15.75" x14ac:dyDescent="0.25">
      <c r="A375" s="27">
        <v>313300</v>
      </c>
      <c r="B375" s="28" t="s">
        <v>401</v>
      </c>
      <c r="C375" s="25" t="str">
        <f>IFERROR(VLOOKUP(A375,'[1]Outubro 2016'!$A$4:$C$857,3,FALSE),"Sem Informação")</f>
        <v>Sem Informação</v>
      </c>
      <c r="D375" s="25" t="str">
        <f>IFERROR(VLOOKUP(A375,'[1]Janeiro 2017'!$A$4:$C$857,3,FALSE),"Sem Informação")</f>
        <v>Sem Informação</v>
      </c>
      <c r="E375" s="26" t="str">
        <f>IFERROR(VLOOKUP(A375,'[1]Março 2017'!$A$4:$C$857,3,FALSE),"Sem Informação")</f>
        <v>Sem Informação</v>
      </c>
    </row>
    <row r="376" spans="1:5" ht="15.75" x14ac:dyDescent="0.25">
      <c r="A376" s="27">
        <v>313310</v>
      </c>
      <c r="B376" s="28" t="s">
        <v>402</v>
      </c>
      <c r="C376" s="25" t="str">
        <f>IFERROR(VLOOKUP(A376,'[1]Outubro 2016'!$A$4:$C$857,3,FALSE),"Sem Informação")</f>
        <v>Sem Informação</v>
      </c>
      <c r="D376" s="25" t="str">
        <f>IFERROR(VLOOKUP(A376,'[1]Janeiro 2017'!$A$4:$C$857,3,FALSE),"Sem Informação")</f>
        <v>Sem Informação</v>
      </c>
      <c r="E376" s="26" t="str">
        <f>IFERROR(VLOOKUP(A376,'[1]Março 2017'!$A$4:$C$857,3,FALSE),"Sem Informação")</f>
        <v>Sem Informação</v>
      </c>
    </row>
    <row r="377" spans="1:5" ht="15.75" x14ac:dyDescent="0.25">
      <c r="A377" s="27">
        <v>313320</v>
      </c>
      <c r="B377" s="28" t="s">
        <v>403</v>
      </c>
      <c r="C377" s="25" t="str">
        <f>IFERROR(VLOOKUP(A377,'[1]Outubro 2016'!$A$4:$C$857,3,FALSE),"Sem Informação")</f>
        <v>Sem Informação</v>
      </c>
      <c r="D377" s="25" t="str">
        <f>IFERROR(VLOOKUP(A377,'[1]Janeiro 2017'!$A$4:$C$857,3,FALSE),"Sem Informação")</f>
        <v>Sem Informação</v>
      </c>
      <c r="E377" s="26" t="str">
        <f>IFERROR(VLOOKUP(A377,'[1]Março 2017'!$A$4:$C$857,3,FALSE),"Sem Informação")</f>
        <v>Sem Informação</v>
      </c>
    </row>
    <row r="378" spans="1:5" ht="15.75" x14ac:dyDescent="0.25">
      <c r="A378" s="27">
        <v>313330</v>
      </c>
      <c r="B378" s="28" t="s">
        <v>404</v>
      </c>
      <c r="C378" s="25" t="str">
        <f>IFERROR(VLOOKUP(A378,'[1]Outubro 2016'!$A$4:$C$857,3,FALSE),"Sem Informação")</f>
        <v>Sem Informação</v>
      </c>
      <c r="D378" s="25" t="str">
        <f>IFERROR(VLOOKUP(A378,'[1]Janeiro 2017'!$A$4:$C$857,3,FALSE),"Sem Informação")</f>
        <v>Sem Informação</v>
      </c>
      <c r="E378" s="26" t="str">
        <f>IFERROR(VLOOKUP(A378,'[1]Março 2017'!$A$4:$C$857,3,FALSE),"Sem Informação")</f>
        <v>Sem Informação</v>
      </c>
    </row>
    <row r="379" spans="1:5" ht="15.75" x14ac:dyDescent="0.25">
      <c r="A379" s="27">
        <v>313340</v>
      </c>
      <c r="B379" s="28" t="s">
        <v>405</v>
      </c>
      <c r="C379" s="25" t="str">
        <f>IFERROR(VLOOKUP(A379,'[1]Outubro 2016'!$A$4:$C$857,3,FALSE),"Sem Informação")</f>
        <v>Sem Informação</v>
      </c>
      <c r="D379" s="25" t="str">
        <f>IFERROR(VLOOKUP(A379,'[1]Janeiro 2017'!$A$4:$C$857,3,FALSE),"Sem Informação")</f>
        <v>Sem Informação</v>
      </c>
      <c r="E379" s="26" t="str">
        <f>IFERROR(VLOOKUP(A379,'[1]Março 2017'!$A$4:$C$857,3,FALSE),"Sem Informação")</f>
        <v>Sem Informação</v>
      </c>
    </row>
    <row r="380" spans="1:5" ht="15.75" x14ac:dyDescent="0.25">
      <c r="A380" s="27">
        <v>313350</v>
      </c>
      <c r="B380" s="28" t="s">
        <v>406</v>
      </c>
      <c r="C380" s="25" t="str">
        <f>IFERROR(VLOOKUP(A380,'[1]Outubro 2016'!$A$4:$C$857,3,FALSE),"Sem Informação")</f>
        <v>Sem Informação</v>
      </c>
      <c r="D380" s="25" t="str">
        <f>IFERROR(VLOOKUP(A380,'[1]Janeiro 2017'!$A$4:$C$857,3,FALSE),"Sem Informação")</f>
        <v>Sem Informação</v>
      </c>
      <c r="E380" s="26" t="str">
        <f>IFERROR(VLOOKUP(A380,'[1]Março 2017'!$A$4:$C$857,3,FALSE),"Sem Informação")</f>
        <v>Sem Informação</v>
      </c>
    </row>
    <row r="381" spans="1:5" ht="15.75" x14ac:dyDescent="0.25">
      <c r="A381" s="27">
        <v>313360</v>
      </c>
      <c r="B381" s="28" t="s">
        <v>407</v>
      </c>
      <c r="C381" s="25" t="str">
        <f>IFERROR(VLOOKUP(A381,'[1]Outubro 2016'!$A$4:$C$857,3,FALSE),"Sem Informação")</f>
        <v>Sem Informação</v>
      </c>
      <c r="D381" s="25" t="str">
        <f>IFERROR(VLOOKUP(A381,'[1]Janeiro 2017'!$A$4:$C$857,3,FALSE),"Sem Informação")</f>
        <v>Sem Informação</v>
      </c>
      <c r="E381" s="26" t="str">
        <f>IFERROR(VLOOKUP(A381,'[1]Março 2017'!$A$4:$C$857,3,FALSE),"Sem Informação")</f>
        <v>Sem Informação</v>
      </c>
    </row>
    <row r="382" spans="1:5" ht="15.75" x14ac:dyDescent="0.25">
      <c r="A382" s="27">
        <v>313370</v>
      </c>
      <c r="B382" s="28" t="s">
        <v>408</v>
      </c>
      <c r="C382" s="25" t="str">
        <f>IFERROR(VLOOKUP(A382,'[1]Outubro 2016'!$A$4:$C$857,3,FALSE),"Sem Informação")</f>
        <v>Sem Informação</v>
      </c>
      <c r="D382" s="25" t="str">
        <f>IFERROR(VLOOKUP(A382,'[1]Janeiro 2017'!$A$4:$C$857,3,FALSE),"Sem Informação")</f>
        <v>Sem Informação</v>
      </c>
      <c r="E382" s="26" t="str">
        <f>IFERROR(VLOOKUP(A382,'[1]Março 2017'!$A$4:$C$857,3,FALSE),"Sem Informação")</f>
        <v>Sem Informação</v>
      </c>
    </row>
    <row r="383" spans="1:5" ht="15.75" x14ac:dyDescent="0.25">
      <c r="A383" s="27">
        <v>313375</v>
      </c>
      <c r="B383" s="28" t="s">
        <v>954</v>
      </c>
      <c r="C383" s="25" t="str">
        <f>IFERROR(VLOOKUP(A383,'[1]Outubro 2016'!$A$4:$C$857,3,FALSE),"Sem Informação")</f>
        <v>Sem Informação</v>
      </c>
      <c r="D383" s="25" t="str">
        <f>IFERROR(VLOOKUP(A383,'[1]Janeiro 2017'!$A$4:$C$857,3,FALSE),"Sem Informação")</f>
        <v>Sem Informação</v>
      </c>
      <c r="E383" s="26" t="str">
        <f>IFERROR(VLOOKUP(A383,'[1]Março 2017'!$A$4:$C$857,3,FALSE),"Sem Informação")</f>
        <v>Sem Informação</v>
      </c>
    </row>
    <row r="384" spans="1:5" ht="15.75" x14ac:dyDescent="0.25">
      <c r="A384" s="27">
        <v>313380</v>
      </c>
      <c r="B384" s="28" t="s">
        <v>410</v>
      </c>
      <c r="C384" s="25">
        <f>IFERROR(VLOOKUP(A384,'[1]Outubro 2016'!$A$4:$C$857,3,FALSE),"Sem Informação")</f>
        <v>1</v>
      </c>
      <c r="D384" s="25">
        <f>IFERROR(VLOOKUP(A384,'[1]Janeiro 2017'!$A$4:$C$857,3,FALSE),"Sem Informação")</f>
        <v>3</v>
      </c>
      <c r="E384" s="26">
        <f>IFERROR(VLOOKUP(A384,'[1]Março 2017'!$A$4:$C$857,3,FALSE),"Sem Informação")</f>
        <v>2.4</v>
      </c>
    </row>
    <row r="385" spans="1:5" ht="15.75" x14ac:dyDescent="0.25">
      <c r="A385" s="27">
        <v>313390</v>
      </c>
      <c r="B385" s="28" t="s">
        <v>411</v>
      </c>
      <c r="C385" s="25" t="str">
        <f>IFERROR(VLOOKUP(A385,'[1]Outubro 2016'!$A$4:$C$857,3,FALSE),"Sem Informação")</f>
        <v>Sem Informação</v>
      </c>
      <c r="D385" s="25" t="str">
        <f>IFERROR(VLOOKUP(A385,'[1]Janeiro 2017'!$A$4:$C$857,3,FALSE),"Sem Informação")</f>
        <v>Sem Informação</v>
      </c>
      <c r="E385" s="26" t="str">
        <f>IFERROR(VLOOKUP(A385,'[1]Março 2017'!$A$4:$C$857,3,FALSE),"Sem Informação")</f>
        <v>Sem Informação</v>
      </c>
    </row>
    <row r="386" spans="1:5" ht="15.75" x14ac:dyDescent="0.25">
      <c r="A386" s="27">
        <v>313400</v>
      </c>
      <c r="B386" s="28" t="s">
        <v>412</v>
      </c>
      <c r="C386" s="25" t="str">
        <f>IFERROR(VLOOKUP(A386,'[1]Outubro 2016'!$A$4:$C$857,3,FALSE),"Sem Informação")</f>
        <v>Sem Informação</v>
      </c>
      <c r="D386" s="25" t="str">
        <f>IFERROR(VLOOKUP(A386,'[1]Janeiro 2017'!$A$4:$C$857,3,FALSE),"Sem Informação")</f>
        <v>Sem Informação</v>
      </c>
      <c r="E386" s="26" t="str">
        <f>IFERROR(VLOOKUP(A386,'[1]Março 2017'!$A$4:$C$857,3,FALSE),"Sem Informação")</f>
        <v>Sem Informação</v>
      </c>
    </row>
    <row r="387" spans="1:5" ht="15.75" x14ac:dyDescent="0.25">
      <c r="A387" s="27">
        <v>313410</v>
      </c>
      <c r="B387" s="28" t="s">
        <v>413</v>
      </c>
      <c r="C387" s="25" t="str">
        <f>IFERROR(VLOOKUP(A387,'[1]Outubro 2016'!$A$4:$C$857,3,FALSE),"Sem Informação")</f>
        <v>Sem Informação</v>
      </c>
      <c r="D387" s="25" t="str">
        <f>IFERROR(VLOOKUP(A387,'[1]Janeiro 2017'!$A$4:$C$857,3,FALSE),"Sem Informação")</f>
        <v>Sem Informação</v>
      </c>
      <c r="E387" s="26" t="str">
        <f>IFERROR(VLOOKUP(A387,'[1]Março 2017'!$A$4:$C$857,3,FALSE),"Sem Informação")</f>
        <v>Sem Informação</v>
      </c>
    </row>
    <row r="388" spans="1:5" ht="15.75" x14ac:dyDescent="0.25">
      <c r="A388" s="27">
        <v>313420</v>
      </c>
      <c r="B388" s="28" t="s">
        <v>142</v>
      </c>
      <c r="C388" s="25">
        <f>IFERROR(VLOOKUP(A388,'[1]Outubro 2016'!$A$4:$C$857,3,FALSE),"Sem Informação")</f>
        <v>1.8</v>
      </c>
      <c r="D388" s="25">
        <f>IFERROR(VLOOKUP(A388,'[1]Janeiro 2017'!$A$4:$C$857,3,FALSE),"Sem Informação")</f>
        <v>4.5</v>
      </c>
      <c r="E388" s="26">
        <f>IFERROR(VLOOKUP(A388,'[1]Março 2017'!$A$4:$C$857,3,FALSE),"Sem Informação")</f>
        <v>6</v>
      </c>
    </row>
    <row r="389" spans="1:5" ht="15.75" x14ac:dyDescent="0.25">
      <c r="A389" s="27">
        <v>313430</v>
      </c>
      <c r="B389" s="28" t="s">
        <v>414</v>
      </c>
      <c r="C389" s="25" t="str">
        <f>IFERROR(VLOOKUP(A389,'[1]Outubro 2016'!$A$4:$C$857,3,FALSE),"Sem Informação")</f>
        <v>Sem Informação</v>
      </c>
      <c r="D389" s="25" t="str">
        <f>IFERROR(VLOOKUP(A389,'[1]Janeiro 2017'!$A$4:$C$857,3,FALSE),"Sem Informação")</f>
        <v>Sem Informação</v>
      </c>
      <c r="E389" s="26" t="str">
        <f>IFERROR(VLOOKUP(A389,'[1]Março 2017'!$A$4:$C$857,3,FALSE),"Sem Informação")</f>
        <v>Sem Informação</v>
      </c>
    </row>
    <row r="390" spans="1:5" ht="15.75" x14ac:dyDescent="0.25">
      <c r="A390" s="27">
        <v>313440</v>
      </c>
      <c r="B390" s="28" t="s">
        <v>415</v>
      </c>
      <c r="C390" s="25">
        <f>IFERROR(VLOOKUP(A390,'[1]Outubro 2016'!$A$4:$C$857,3,FALSE),"Sem Informação")</f>
        <v>0.2</v>
      </c>
      <c r="D390" s="25">
        <f>IFERROR(VLOOKUP(A390,'[1]Janeiro 2017'!$A$4:$C$857,3,FALSE),"Sem Informação")</f>
        <v>1</v>
      </c>
      <c r="E390" s="26">
        <f>IFERROR(VLOOKUP(A390,'[1]Março 2017'!$A$4:$C$857,3,FALSE),"Sem Informação")</f>
        <v>1.8</v>
      </c>
    </row>
    <row r="391" spans="1:5" ht="15.75" x14ac:dyDescent="0.25">
      <c r="A391" s="27">
        <v>313450</v>
      </c>
      <c r="B391" s="28" t="s">
        <v>416</v>
      </c>
      <c r="C391" s="25" t="str">
        <f>IFERROR(VLOOKUP(A391,'[1]Outubro 2016'!$A$4:$C$857,3,FALSE),"Sem Informação")</f>
        <v>Sem Informação</v>
      </c>
      <c r="D391" s="25" t="str">
        <f>IFERROR(VLOOKUP(A391,'[1]Janeiro 2017'!$A$4:$C$857,3,FALSE),"Sem Informação")</f>
        <v>Sem Informação</v>
      </c>
      <c r="E391" s="26" t="str">
        <f>IFERROR(VLOOKUP(A391,'[1]Março 2017'!$A$4:$C$857,3,FALSE),"Sem Informação")</f>
        <v>Sem Informação</v>
      </c>
    </row>
    <row r="392" spans="1:5" ht="15.75" x14ac:dyDescent="0.25">
      <c r="A392" s="27">
        <v>313460</v>
      </c>
      <c r="B392" s="28" t="s">
        <v>417</v>
      </c>
      <c r="C392" s="25" t="str">
        <f>IFERROR(VLOOKUP(A392,'[1]Outubro 2016'!$A$4:$C$857,3,FALSE),"Sem Informação")</f>
        <v>Sem Informação</v>
      </c>
      <c r="D392" s="25" t="str">
        <f>IFERROR(VLOOKUP(A392,'[1]Janeiro 2017'!$A$4:$C$857,3,FALSE),"Sem Informação")</f>
        <v>Sem Informação</v>
      </c>
      <c r="E392" s="26">
        <f>IFERROR(VLOOKUP(A392,'[1]Março 2017'!$A$4:$C$857,3,FALSE),"Sem Informação")</f>
        <v>4.3</v>
      </c>
    </row>
    <row r="393" spans="1:5" ht="15.75" x14ac:dyDescent="0.25">
      <c r="A393" s="27">
        <v>313470</v>
      </c>
      <c r="B393" s="28" t="s">
        <v>418</v>
      </c>
      <c r="C393" s="25" t="str">
        <f>IFERROR(VLOOKUP(A393,'[1]Outubro 2016'!$A$4:$C$857,3,FALSE),"Sem Informação")</f>
        <v>Sem Informação</v>
      </c>
      <c r="D393" s="25" t="str">
        <f>IFERROR(VLOOKUP(A393,'[1]Janeiro 2017'!$A$4:$C$857,3,FALSE),"Sem Informação")</f>
        <v>Sem Informação</v>
      </c>
      <c r="E393" s="26" t="str">
        <f>IFERROR(VLOOKUP(A393,'[1]Março 2017'!$A$4:$C$857,3,FALSE),"Sem Informação")</f>
        <v>Sem Informação</v>
      </c>
    </row>
    <row r="394" spans="1:5" ht="15.75" x14ac:dyDescent="0.25">
      <c r="A394" s="27">
        <v>313480</v>
      </c>
      <c r="B394" s="28" t="s">
        <v>419</v>
      </c>
      <c r="C394" s="25" t="str">
        <f>IFERROR(VLOOKUP(A394,'[1]Outubro 2016'!$A$4:$C$857,3,FALSE),"Sem Informação")</f>
        <v>Sem Informação</v>
      </c>
      <c r="D394" s="25" t="str">
        <f>IFERROR(VLOOKUP(A394,'[1]Janeiro 2017'!$A$4:$C$857,3,FALSE),"Sem Informação")</f>
        <v>Sem Informação</v>
      </c>
      <c r="E394" s="26" t="str">
        <f>IFERROR(VLOOKUP(A394,'[1]Março 2017'!$A$4:$C$857,3,FALSE),"Sem Informação")</f>
        <v>Sem Informação</v>
      </c>
    </row>
    <row r="395" spans="1:5" ht="15.75" x14ac:dyDescent="0.25">
      <c r="A395" s="27">
        <v>313490</v>
      </c>
      <c r="B395" s="28" t="s">
        <v>420</v>
      </c>
      <c r="C395" s="25">
        <f>IFERROR(VLOOKUP(A395,'[1]Outubro 2016'!$A$4:$C$857,3,FALSE),"Sem Informação")</f>
        <v>0.6</v>
      </c>
      <c r="D395" s="25">
        <f>IFERROR(VLOOKUP(A395,'[1]Janeiro 2017'!$A$4:$C$857,3,FALSE),"Sem Informação")</f>
        <v>0.8</v>
      </c>
      <c r="E395" s="26">
        <f>IFERROR(VLOOKUP(A395,'[1]Março 2017'!$A$4:$C$857,3,FALSE),"Sem Informação")</f>
        <v>1.2</v>
      </c>
    </row>
    <row r="396" spans="1:5" ht="15.75" x14ac:dyDescent="0.25">
      <c r="A396" s="27">
        <v>313500</v>
      </c>
      <c r="B396" s="28" t="s">
        <v>421</v>
      </c>
      <c r="C396" s="25" t="str">
        <f>IFERROR(VLOOKUP(A396,'[1]Outubro 2016'!$A$4:$C$857,3,FALSE),"Sem Informação")</f>
        <v>Sem Informação</v>
      </c>
      <c r="D396" s="25" t="str">
        <f>IFERROR(VLOOKUP(A396,'[1]Janeiro 2017'!$A$4:$C$857,3,FALSE),"Sem Informação")</f>
        <v>Sem Informação</v>
      </c>
      <c r="E396" s="26" t="str">
        <f>IFERROR(VLOOKUP(A396,'[1]Março 2017'!$A$4:$C$857,3,FALSE),"Sem Informação")</f>
        <v>Sem Informação</v>
      </c>
    </row>
    <row r="397" spans="1:5" ht="15.75" x14ac:dyDescent="0.25">
      <c r="A397" s="27">
        <v>313505</v>
      </c>
      <c r="B397" s="28" t="s">
        <v>422</v>
      </c>
      <c r="C397" s="25">
        <f>IFERROR(VLOOKUP(A397,'[1]Outubro 2016'!$A$4:$C$857,3,FALSE),"Sem Informação")</f>
        <v>3.1</v>
      </c>
      <c r="D397" s="25" t="str">
        <f>IFERROR(VLOOKUP(A397,'[1]Janeiro 2017'!$A$4:$C$857,3,FALSE),"Sem Informação")</f>
        <v>Sem Informação</v>
      </c>
      <c r="E397" s="26">
        <f>IFERROR(VLOOKUP(A397,'[1]Março 2017'!$A$4:$C$857,3,FALSE),"Sem Informação")</f>
        <v>2.8</v>
      </c>
    </row>
    <row r="398" spans="1:5" ht="15.75" x14ac:dyDescent="0.25">
      <c r="A398" s="27">
        <v>313507</v>
      </c>
      <c r="B398" s="28" t="s">
        <v>423</v>
      </c>
      <c r="C398" s="25" t="str">
        <f>IFERROR(VLOOKUP(A398,'[1]Outubro 2016'!$A$4:$C$857,3,FALSE),"Sem Informação")</f>
        <v>Sem Informação</v>
      </c>
      <c r="D398" s="25" t="str">
        <f>IFERROR(VLOOKUP(A398,'[1]Janeiro 2017'!$A$4:$C$857,3,FALSE),"Sem Informação")</f>
        <v>Sem Informação</v>
      </c>
      <c r="E398" s="26" t="str">
        <f>IFERROR(VLOOKUP(A398,'[1]Março 2017'!$A$4:$C$857,3,FALSE),"Sem Informação")</f>
        <v>Sem Informação</v>
      </c>
    </row>
    <row r="399" spans="1:5" ht="15.75" x14ac:dyDescent="0.25">
      <c r="A399" s="27">
        <v>313510</v>
      </c>
      <c r="B399" s="28" t="s">
        <v>424</v>
      </c>
      <c r="C399" s="25">
        <f>IFERROR(VLOOKUP(A399,'[1]Outubro 2016'!$A$4:$C$857,3,FALSE),"Sem Informação")</f>
        <v>0.3</v>
      </c>
      <c r="D399" s="25">
        <f>IFERROR(VLOOKUP(A399,'[1]Janeiro 2017'!$A$4:$C$857,3,FALSE),"Sem Informação")</f>
        <v>0.8</v>
      </c>
      <c r="E399" s="26">
        <f>IFERROR(VLOOKUP(A399,'[1]Março 2017'!$A$4:$C$857,3,FALSE),"Sem Informação")</f>
        <v>0.8</v>
      </c>
    </row>
    <row r="400" spans="1:5" ht="15.75" x14ac:dyDescent="0.25">
      <c r="A400" s="27">
        <v>313520</v>
      </c>
      <c r="B400" s="28" t="s">
        <v>121</v>
      </c>
      <c r="C400" s="25">
        <f>IFERROR(VLOOKUP(A400,'[1]Outubro 2016'!$A$4:$C$857,3,FALSE),"Sem Informação")</f>
        <v>0</v>
      </c>
      <c r="D400" s="25">
        <f>IFERROR(VLOOKUP(A400,'[1]Janeiro 2017'!$A$4:$C$857,3,FALSE),"Sem Informação")</f>
        <v>0.6</v>
      </c>
      <c r="E400" s="26" t="str">
        <f>IFERROR(VLOOKUP(A400,'[1]Março 2017'!$A$4:$C$857,3,FALSE),"Sem Informação")</f>
        <v>Sem Informação</v>
      </c>
    </row>
    <row r="401" spans="1:5" ht="15.75" x14ac:dyDescent="0.25">
      <c r="A401" s="27">
        <v>313530</v>
      </c>
      <c r="B401" s="28" t="s">
        <v>425</v>
      </c>
      <c r="C401" s="25" t="str">
        <f>IFERROR(VLOOKUP(A401,'[1]Outubro 2016'!$A$4:$C$857,3,FALSE),"Sem Informação")</f>
        <v>Sem Informação</v>
      </c>
      <c r="D401" s="25" t="str">
        <f>IFERROR(VLOOKUP(A401,'[1]Janeiro 2017'!$A$4:$C$857,3,FALSE),"Sem Informação")</f>
        <v>Sem Informação</v>
      </c>
      <c r="E401" s="26" t="str">
        <f>IFERROR(VLOOKUP(A401,'[1]Março 2017'!$A$4:$C$857,3,FALSE),"Sem Informação")</f>
        <v>Sem Informação</v>
      </c>
    </row>
    <row r="402" spans="1:5" ht="15.75" x14ac:dyDescent="0.25">
      <c r="A402" s="27">
        <v>313535</v>
      </c>
      <c r="B402" s="28" t="s">
        <v>426</v>
      </c>
      <c r="C402" s="25" t="str">
        <f>IFERROR(VLOOKUP(A402,'[1]Outubro 2016'!$A$4:$C$857,3,FALSE),"Sem Informação")</f>
        <v>Sem Informação</v>
      </c>
      <c r="D402" s="25" t="str">
        <f>IFERROR(VLOOKUP(A402,'[1]Janeiro 2017'!$A$4:$C$857,3,FALSE),"Sem Informação")</f>
        <v>Sem Informação</v>
      </c>
      <c r="E402" s="26" t="str">
        <f>IFERROR(VLOOKUP(A402,'[1]Março 2017'!$A$4:$C$857,3,FALSE),"Sem Informação")</f>
        <v>Sem Informação</v>
      </c>
    </row>
    <row r="403" spans="1:5" ht="15.75" x14ac:dyDescent="0.25">
      <c r="A403" s="27">
        <v>313540</v>
      </c>
      <c r="B403" s="28" t="s">
        <v>427</v>
      </c>
      <c r="C403" s="25" t="str">
        <f>IFERROR(VLOOKUP(A403,'[1]Outubro 2016'!$A$4:$C$857,3,FALSE),"Sem Informação")</f>
        <v>Sem Informação</v>
      </c>
      <c r="D403" s="25" t="str">
        <f>IFERROR(VLOOKUP(A403,'[1]Janeiro 2017'!$A$4:$C$857,3,FALSE),"Sem Informação")</f>
        <v>Sem Informação</v>
      </c>
      <c r="E403" s="26" t="str">
        <f>IFERROR(VLOOKUP(A403,'[1]Março 2017'!$A$4:$C$857,3,FALSE),"Sem Informação")</f>
        <v>Sem Informação</v>
      </c>
    </row>
    <row r="404" spans="1:5" ht="15.75" x14ac:dyDescent="0.25">
      <c r="A404" s="27">
        <v>313545</v>
      </c>
      <c r="B404" s="28" t="s">
        <v>955</v>
      </c>
      <c r="C404" s="25" t="str">
        <f>IFERROR(VLOOKUP(A404,'[1]Outubro 2016'!$A$4:$C$857,3,FALSE),"Sem Informação")</f>
        <v>Sem Informação</v>
      </c>
      <c r="D404" s="25" t="str">
        <f>IFERROR(VLOOKUP(A404,'[1]Janeiro 2017'!$A$4:$C$857,3,FALSE),"Sem Informação")</f>
        <v>Sem Informação</v>
      </c>
      <c r="E404" s="26" t="str">
        <f>IFERROR(VLOOKUP(A404,'[1]Março 2017'!$A$4:$C$857,3,FALSE),"Sem Informação")</f>
        <v>Sem Informação</v>
      </c>
    </row>
    <row r="405" spans="1:5" ht="15.75" x14ac:dyDescent="0.25">
      <c r="A405" s="27">
        <v>313550</v>
      </c>
      <c r="B405" s="28" t="s">
        <v>429</v>
      </c>
      <c r="C405" s="25" t="str">
        <f>IFERROR(VLOOKUP(A405,'[1]Outubro 2016'!$A$4:$C$857,3,FALSE),"Sem Informação")</f>
        <v>Sem Informação</v>
      </c>
      <c r="D405" s="25" t="str">
        <f>IFERROR(VLOOKUP(A405,'[1]Janeiro 2017'!$A$4:$C$857,3,FALSE),"Sem Informação")</f>
        <v>Sem Informação</v>
      </c>
      <c r="E405" s="26" t="str">
        <f>IFERROR(VLOOKUP(A405,'[1]Março 2017'!$A$4:$C$857,3,FALSE),"Sem Informação")</f>
        <v>Sem Informação</v>
      </c>
    </row>
    <row r="406" spans="1:5" ht="15.75" x14ac:dyDescent="0.25">
      <c r="A406" s="27">
        <v>313560</v>
      </c>
      <c r="B406" s="28" t="s">
        <v>430</v>
      </c>
      <c r="C406" s="25" t="str">
        <f>IFERROR(VLOOKUP(A406,'[1]Outubro 2016'!$A$4:$C$857,3,FALSE),"Sem Informação")</f>
        <v>Sem Informação</v>
      </c>
      <c r="D406" s="25" t="str">
        <f>IFERROR(VLOOKUP(A406,'[1]Janeiro 2017'!$A$4:$C$857,3,FALSE),"Sem Informação")</f>
        <v>Sem Informação</v>
      </c>
      <c r="E406" s="26">
        <f>IFERROR(VLOOKUP(A406,'[1]Março 2017'!$A$4:$C$857,3,FALSE),"Sem Informação")</f>
        <v>1.3</v>
      </c>
    </row>
    <row r="407" spans="1:5" ht="15.75" x14ac:dyDescent="0.25">
      <c r="A407" s="27">
        <v>313570</v>
      </c>
      <c r="B407" s="28" t="s">
        <v>431</v>
      </c>
      <c r="C407" s="25" t="str">
        <f>IFERROR(VLOOKUP(A407,'[1]Outubro 2016'!$A$4:$C$857,3,FALSE),"Sem Informação")</f>
        <v>Sem Informação</v>
      </c>
      <c r="D407" s="25" t="str">
        <f>IFERROR(VLOOKUP(A407,'[1]Janeiro 2017'!$A$4:$C$857,3,FALSE),"Sem Informação")</f>
        <v>Sem Informação</v>
      </c>
      <c r="E407" s="26" t="str">
        <f>IFERROR(VLOOKUP(A407,'[1]Março 2017'!$A$4:$C$857,3,FALSE),"Sem Informação")</f>
        <v>Sem Informação</v>
      </c>
    </row>
    <row r="408" spans="1:5" ht="15.75" x14ac:dyDescent="0.25">
      <c r="A408" s="27">
        <v>313580</v>
      </c>
      <c r="B408" s="28" t="s">
        <v>432</v>
      </c>
      <c r="C408" s="25" t="str">
        <f>IFERROR(VLOOKUP(A408,'[1]Outubro 2016'!$A$4:$C$857,3,FALSE),"Sem Informação")</f>
        <v>Sem Informação</v>
      </c>
      <c r="D408" s="25" t="str">
        <f>IFERROR(VLOOKUP(A408,'[1]Janeiro 2017'!$A$4:$C$857,3,FALSE),"Sem Informação")</f>
        <v>Sem Informação</v>
      </c>
      <c r="E408" s="26" t="str">
        <f>IFERROR(VLOOKUP(A408,'[1]Março 2017'!$A$4:$C$857,3,FALSE),"Sem Informação")</f>
        <v>Sem Informação</v>
      </c>
    </row>
    <row r="409" spans="1:5" ht="15.75" x14ac:dyDescent="0.25">
      <c r="A409" s="27">
        <v>313590</v>
      </c>
      <c r="B409" s="28" t="s">
        <v>433</v>
      </c>
      <c r="C409" s="25" t="str">
        <f>IFERROR(VLOOKUP(A409,'[1]Outubro 2016'!$A$4:$C$857,3,FALSE),"Sem Informação")</f>
        <v>Sem Informação</v>
      </c>
      <c r="D409" s="25" t="str">
        <f>IFERROR(VLOOKUP(A409,'[1]Janeiro 2017'!$A$4:$C$857,3,FALSE),"Sem Informação")</f>
        <v>Sem Informação</v>
      </c>
      <c r="E409" s="26" t="str">
        <f>IFERROR(VLOOKUP(A409,'[1]Março 2017'!$A$4:$C$857,3,FALSE),"Sem Informação")</f>
        <v>Sem Informação</v>
      </c>
    </row>
    <row r="410" spans="1:5" ht="15.75" x14ac:dyDescent="0.25">
      <c r="A410" s="27">
        <v>313600</v>
      </c>
      <c r="B410" s="28" t="s">
        <v>434</v>
      </c>
      <c r="C410" s="25" t="str">
        <f>IFERROR(VLOOKUP(A410,'[1]Outubro 2016'!$A$4:$C$857,3,FALSE),"Sem Informação")</f>
        <v>Sem Informação</v>
      </c>
      <c r="D410" s="25" t="str">
        <f>IFERROR(VLOOKUP(A410,'[1]Janeiro 2017'!$A$4:$C$857,3,FALSE),"Sem Informação")</f>
        <v>Sem Informação</v>
      </c>
      <c r="E410" s="26" t="str">
        <f>IFERROR(VLOOKUP(A410,'[1]Março 2017'!$A$4:$C$857,3,FALSE),"Sem Informação")</f>
        <v>Sem Informação</v>
      </c>
    </row>
    <row r="411" spans="1:5" ht="15.75" x14ac:dyDescent="0.25">
      <c r="A411" s="27">
        <v>313610</v>
      </c>
      <c r="B411" s="28" t="s">
        <v>435</v>
      </c>
      <c r="C411" s="25" t="str">
        <f>IFERROR(VLOOKUP(A411,'[1]Outubro 2016'!$A$4:$C$857,3,FALSE),"Sem Informação")</f>
        <v>Sem Informação</v>
      </c>
      <c r="D411" s="25" t="str">
        <f>IFERROR(VLOOKUP(A411,'[1]Janeiro 2017'!$A$4:$C$857,3,FALSE),"Sem Informação")</f>
        <v>Sem Informação</v>
      </c>
      <c r="E411" s="26" t="str">
        <f>IFERROR(VLOOKUP(A411,'[1]Março 2017'!$A$4:$C$857,3,FALSE),"Sem Informação")</f>
        <v>Sem Informação</v>
      </c>
    </row>
    <row r="412" spans="1:5" ht="15.75" x14ac:dyDescent="0.25">
      <c r="A412" s="27">
        <v>313620</v>
      </c>
      <c r="B412" s="28" t="s">
        <v>436</v>
      </c>
      <c r="C412" s="25">
        <f>IFERROR(VLOOKUP(A412,'[1]Outubro 2016'!$A$4:$C$857,3,FALSE),"Sem Informação")</f>
        <v>1.5</v>
      </c>
      <c r="D412" s="25">
        <f>IFERROR(VLOOKUP(A412,'[1]Janeiro 2017'!$A$4:$C$857,3,FALSE),"Sem Informação")</f>
        <v>1</v>
      </c>
      <c r="E412" s="26" t="str">
        <f>IFERROR(VLOOKUP(A412,'[1]Março 2017'!$A$4:$C$857,3,FALSE),"Sem Informação")</f>
        <v>Sem Informação</v>
      </c>
    </row>
    <row r="413" spans="1:5" ht="15.75" x14ac:dyDescent="0.25">
      <c r="A413" s="27">
        <v>313630</v>
      </c>
      <c r="B413" s="28" t="s">
        <v>437</v>
      </c>
      <c r="C413" s="25">
        <f>IFERROR(VLOOKUP(A413,'[1]Outubro 2016'!$A$4:$C$857,3,FALSE),"Sem Informação")</f>
        <v>0.6</v>
      </c>
      <c r="D413" s="25">
        <f>IFERROR(VLOOKUP(A413,'[1]Janeiro 2017'!$A$4:$C$857,3,FALSE),"Sem Informação")</f>
        <v>1.7</v>
      </c>
      <c r="E413" s="26">
        <f>IFERROR(VLOOKUP(A413,'[1]Março 2017'!$A$4:$C$857,3,FALSE),"Sem Informação")</f>
        <v>0</v>
      </c>
    </row>
    <row r="414" spans="1:5" ht="15.75" x14ac:dyDescent="0.25">
      <c r="A414" s="27">
        <v>313640</v>
      </c>
      <c r="B414" s="28" t="s">
        <v>438</v>
      </c>
      <c r="C414" s="25" t="str">
        <f>IFERROR(VLOOKUP(A414,'[1]Outubro 2016'!$A$4:$C$857,3,FALSE),"Sem Informação")</f>
        <v>Sem Informação</v>
      </c>
      <c r="D414" s="25" t="str">
        <f>IFERROR(VLOOKUP(A414,'[1]Janeiro 2017'!$A$4:$C$857,3,FALSE),"Sem Informação")</f>
        <v>Sem Informação</v>
      </c>
      <c r="E414" s="26" t="str">
        <f>IFERROR(VLOOKUP(A414,'[1]Março 2017'!$A$4:$C$857,3,FALSE),"Sem Informação")</f>
        <v>Sem Informação</v>
      </c>
    </row>
    <row r="415" spans="1:5" ht="15.75" x14ac:dyDescent="0.25">
      <c r="A415" s="27">
        <v>313650</v>
      </c>
      <c r="B415" s="28" t="s">
        <v>439</v>
      </c>
      <c r="C415" s="25" t="str">
        <f>IFERROR(VLOOKUP(A415,'[1]Outubro 2016'!$A$4:$C$857,3,FALSE),"Sem Informação")</f>
        <v>Sem Informação</v>
      </c>
      <c r="D415" s="25" t="str">
        <f>IFERROR(VLOOKUP(A415,'[1]Janeiro 2017'!$A$4:$C$857,3,FALSE),"Sem Informação")</f>
        <v>Sem Informação</v>
      </c>
      <c r="E415" s="26" t="str">
        <f>IFERROR(VLOOKUP(A415,'[1]Março 2017'!$A$4:$C$857,3,FALSE),"Sem Informação")</f>
        <v>Sem Informação</v>
      </c>
    </row>
    <row r="416" spans="1:5" ht="15.75" x14ac:dyDescent="0.25">
      <c r="A416" s="27">
        <v>313652</v>
      </c>
      <c r="B416" s="28" t="s">
        <v>956</v>
      </c>
      <c r="C416" s="25" t="str">
        <f>IFERROR(VLOOKUP(A416,'[1]Outubro 2016'!$A$4:$C$857,3,FALSE),"Sem Informação")</f>
        <v>Sem Informação</v>
      </c>
      <c r="D416" s="25" t="str">
        <f>IFERROR(VLOOKUP(A416,'[1]Janeiro 2017'!$A$4:$C$857,3,FALSE),"Sem Informação")</f>
        <v>Sem Informação</v>
      </c>
      <c r="E416" s="26" t="str">
        <f>IFERROR(VLOOKUP(A416,'[1]Março 2017'!$A$4:$C$857,3,FALSE),"Sem Informação")</f>
        <v>Sem Informação</v>
      </c>
    </row>
    <row r="417" spans="1:5" ht="15.75" x14ac:dyDescent="0.25">
      <c r="A417" s="27">
        <v>313655</v>
      </c>
      <c r="B417" s="28" t="s">
        <v>441</v>
      </c>
      <c r="C417" s="25" t="str">
        <f>IFERROR(VLOOKUP(A417,'[1]Outubro 2016'!$A$4:$C$857,3,FALSE),"Sem Informação")</f>
        <v>Sem Informação</v>
      </c>
      <c r="D417" s="25" t="str">
        <f>IFERROR(VLOOKUP(A417,'[1]Janeiro 2017'!$A$4:$C$857,3,FALSE),"Sem Informação")</f>
        <v>Sem Informação</v>
      </c>
      <c r="E417" s="26" t="str">
        <f>IFERROR(VLOOKUP(A417,'[1]Março 2017'!$A$4:$C$857,3,FALSE),"Sem Informação")</f>
        <v>Sem Informação</v>
      </c>
    </row>
    <row r="418" spans="1:5" ht="15.75" x14ac:dyDescent="0.25">
      <c r="A418" s="27">
        <v>313657</v>
      </c>
      <c r="B418" s="28" t="s">
        <v>442</v>
      </c>
      <c r="C418" s="25" t="str">
        <f>IFERROR(VLOOKUP(A418,'[1]Outubro 2016'!$A$4:$C$857,3,FALSE),"Sem Informação")</f>
        <v>Sem Informação</v>
      </c>
      <c r="D418" s="25" t="str">
        <f>IFERROR(VLOOKUP(A418,'[1]Janeiro 2017'!$A$4:$C$857,3,FALSE),"Sem Informação")</f>
        <v>Sem Informação</v>
      </c>
      <c r="E418" s="26" t="str">
        <f>IFERROR(VLOOKUP(A418,'[1]Março 2017'!$A$4:$C$857,3,FALSE),"Sem Informação")</f>
        <v>Sem Informação</v>
      </c>
    </row>
    <row r="419" spans="1:5" ht="15.75" x14ac:dyDescent="0.25">
      <c r="A419" s="27">
        <v>313660</v>
      </c>
      <c r="B419" s="28" t="s">
        <v>547</v>
      </c>
      <c r="C419" s="25" t="str">
        <f>IFERROR(VLOOKUP(A419,'[1]Outubro 2016'!$A$4:$C$857,3,FALSE),"Sem Informação")</f>
        <v>Sem Informação</v>
      </c>
      <c r="D419" s="25" t="str">
        <f>IFERROR(VLOOKUP(A419,'[1]Janeiro 2017'!$A$4:$C$857,3,FALSE),"Sem Informação")</f>
        <v>Sem Informação</v>
      </c>
      <c r="E419" s="26" t="str">
        <f>IFERROR(VLOOKUP(A419,'[1]Março 2017'!$A$4:$C$857,3,FALSE),"Sem Informação")</f>
        <v>Sem Informação</v>
      </c>
    </row>
    <row r="420" spans="1:5" ht="15.75" x14ac:dyDescent="0.25">
      <c r="A420" s="27">
        <v>313665</v>
      </c>
      <c r="B420" s="28" t="s">
        <v>443</v>
      </c>
      <c r="C420" s="25">
        <f>IFERROR(VLOOKUP(A420,'[1]Outubro 2016'!$A$4:$C$857,3,FALSE),"Sem Informação")</f>
        <v>3.3</v>
      </c>
      <c r="D420" s="25">
        <f>IFERROR(VLOOKUP(A420,'[1]Janeiro 2017'!$A$4:$C$857,3,FALSE),"Sem Informação")</f>
        <v>8.5</v>
      </c>
      <c r="E420" s="26">
        <f>IFERROR(VLOOKUP(A420,'[1]Março 2017'!$A$4:$C$857,3,FALSE),"Sem Informação")</f>
        <v>3.8</v>
      </c>
    </row>
    <row r="421" spans="1:5" ht="15.75" x14ac:dyDescent="0.25">
      <c r="A421" s="27">
        <v>313670</v>
      </c>
      <c r="B421" s="28" t="s">
        <v>957</v>
      </c>
      <c r="C421" s="25">
        <f>IFERROR(VLOOKUP(A421,'[1]Outubro 2016'!$A$4:$C$857,3,FALSE),"Sem Informação")</f>
        <v>1.6</v>
      </c>
      <c r="D421" s="25">
        <f>IFERROR(VLOOKUP(A421,'[1]Janeiro 2017'!$A$4:$C$857,3,FALSE),"Sem Informação")</f>
        <v>3.4</v>
      </c>
      <c r="E421" s="26">
        <f>IFERROR(VLOOKUP(A421,'[1]Março 2017'!$A$4:$C$857,3,FALSE),"Sem Informação")</f>
        <v>3.4</v>
      </c>
    </row>
    <row r="422" spans="1:5" ht="15.75" x14ac:dyDescent="0.25">
      <c r="A422" s="27">
        <v>313680</v>
      </c>
      <c r="B422" s="28" t="s">
        <v>444</v>
      </c>
      <c r="C422" s="25" t="str">
        <f>IFERROR(VLOOKUP(A422,'[1]Outubro 2016'!$A$4:$C$857,3,FALSE),"Sem Informação")</f>
        <v>Sem Informação</v>
      </c>
      <c r="D422" s="25" t="str">
        <f>IFERROR(VLOOKUP(A422,'[1]Janeiro 2017'!$A$4:$C$857,3,FALSE),"Sem Informação")</f>
        <v>Sem Informação</v>
      </c>
      <c r="E422" s="26" t="str">
        <f>IFERROR(VLOOKUP(A422,'[1]Março 2017'!$A$4:$C$857,3,FALSE),"Sem Informação")</f>
        <v>Sem Informação</v>
      </c>
    </row>
    <row r="423" spans="1:5" ht="15.75" x14ac:dyDescent="0.25">
      <c r="A423" s="27">
        <v>313690</v>
      </c>
      <c r="B423" s="28" t="s">
        <v>445</v>
      </c>
      <c r="C423" s="25" t="str">
        <f>IFERROR(VLOOKUP(A423,'[1]Outubro 2016'!$A$4:$C$857,3,FALSE),"Sem Informação")</f>
        <v>Sem Informação</v>
      </c>
      <c r="D423" s="25" t="str">
        <f>IFERROR(VLOOKUP(A423,'[1]Janeiro 2017'!$A$4:$C$857,3,FALSE),"Sem Informação")</f>
        <v>Sem Informação</v>
      </c>
      <c r="E423" s="26" t="str">
        <f>IFERROR(VLOOKUP(A423,'[1]Março 2017'!$A$4:$C$857,3,FALSE),"Sem Informação")</f>
        <v>Sem Informação</v>
      </c>
    </row>
    <row r="424" spans="1:5" ht="15.75" x14ac:dyDescent="0.25">
      <c r="A424" s="27">
        <v>313695</v>
      </c>
      <c r="B424" s="28" t="s">
        <v>446</v>
      </c>
      <c r="C424" s="25" t="str">
        <f>IFERROR(VLOOKUP(A424,'[1]Outubro 2016'!$A$4:$C$857,3,FALSE),"Sem Informação")</f>
        <v>Sem Informação</v>
      </c>
      <c r="D424" s="25" t="str">
        <f>IFERROR(VLOOKUP(A424,'[1]Janeiro 2017'!$A$4:$C$857,3,FALSE),"Sem Informação")</f>
        <v>Sem Informação</v>
      </c>
      <c r="E424" s="26" t="str">
        <f>IFERROR(VLOOKUP(A424,'[1]Março 2017'!$A$4:$C$857,3,FALSE),"Sem Informação")</f>
        <v>Sem Informação</v>
      </c>
    </row>
    <row r="425" spans="1:5" ht="15.75" x14ac:dyDescent="0.25">
      <c r="A425" s="27">
        <v>313700</v>
      </c>
      <c r="B425" s="28" t="s">
        <v>447</v>
      </c>
      <c r="C425" s="25" t="str">
        <f>IFERROR(VLOOKUP(A425,'[1]Outubro 2016'!$A$4:$C$857,3,FALSE),"Sem Informação")</f>
        <v>Sem Informação</v>
      </c>
      <c r="D425" s="25" t="str">
        <f>IFERROR(VLOOKUP(A425,'[1]Janeiro 2017'!$A$4:$C$857,3,FALSE),"Sem Informação")</f>
        <v>Sem Informação</v>
      </c>
      <c r="E425" s="26" t="str">
        <f>IFERROR(VLOOKUP(A425,'[1]Março 2017'!$A$4:$C$857,3,FALSE),"Sem Informação")</f>
        <v>Sem Informação</v>
      </c>
    </row>
    <row r="426" spans="1:5" ht="15.75" x14ac:dyDescent="0.25">
      <c r="A426" s="27">
        <v>313710</v>
      </c>
      <c r="B426" s="28" t="s">
        <v>448</v>
      </c>
      <c r="C426" s="25" t="str">
        <f>IFERROR(VLOOKUP(A426,'[1]Outubro 2016'!$A$4:$C$857,3,FALSE),"Sem Informação")</f>
        <v>Sem Informação</v>
      </c>
      <c r="D426" s="25" t="str">
        <f>IFERROR(VLOOKUP(A426,'[1]Janeiro 2017'!$A$4:$C$857,3,FALSE),"Sem Informação")</f>
        <v>Sem Informação</v>
      </c>
      <c r="E426" s="26" t="str">
        <f>IFERROR(VLOOKUP(A426,'[1]Março 2017'!$A$4:$C$857,3,FALSE),"Sem Informação")</f>
        <v>Sem Informação</v>
      </c>
    </row>
    <row r="427" spans="1:5" ht="15.75" x14ac:dyDescent="0.25">
      <c r="A427" s="27">
        <v>313720</v>
      </c>
      <c r="B427" s="28" t="s">
        <v>958</v>
      </c>
      <c r="C427" s="25">
        <f>IFERROR(VLOOKUP(A427,'[1]Outubro 2016'!$A$4:$C$857,3,FALSE),"Sem Informação")</f>
        <v>2.8</v>
      </c>
      <c r="D427" s="25">
        <f>IFERROR(VLOOKUP(A427,'[1]Janeiro 2017'!$A$4:$C$857,3,FALSE),"Sem Informação")</f>
        <v>3.5</v>
      </c>
      <c r="E427" s="26">
        <f>IFERROR(VLOOKUP(A427,'[1]Março 2017'!$A$4:$C$857,3,FALSE),"Sem Informação")</f>
        <v>2.2000000000000002</v>
      </c>
    </row>
    <row r="428" spans="1:5" ht="15.75" x14ac:dyDescent="0.25">
      <c r="A428" s="27">
        <v>313730</v>
      </c>
      <c r="B428" s="28" t="s">
        <v>959</v>
      </c>
      <c r="C428" s="25" t="str">
        <f>IFERROR(VLOOKUP(A428,'[1]Outubro 2016'!$A$4:$C$857,3,FALSE),"Sem Informação")</f>
        <v>Sem Informação</v>
      </c>
      <c r="D428" s="25" t="str">
        <f>IFERROR(VLOOKUP(A428,'[1]Janeiro 2017'!$A$4:$C$857,3,FALSE),"Sem Informação")</f>
        <v>Sem Informação</v>
      </c>
      <c r="E428" s="26" t="str">
        <f>IFERROR(VLOOKUP(A428,'[1]Março 2017'!$A$4:$C$857,3,FALSE),"Sem Informação")</f>
        <v>Sem Informação</v>
      </c>
    </row>
    <row r="429" spans="1:5" ht="15.75" x14ac:dyDescent="0.25">
      <c r="A429" s="27">
        <v>313740</v>
      </c>
      <c r="B429" s="28" t="s">
        <v>451</v>
      </c>
      <c r="C429" s="25" t="str">
        <f>IFERROR(VLOOKUP(A429,'[1]Outubro 2016'!$A$4:$C$857,3,FALSE),"Sem Informação")</f>
        <v>Sem Informação</v>
      </c>
      <c r="D429" s="25" t="str">
        <f>IFERROR(VLOOKUP(A429,'[1]Janeiro 2017'!$A$4:$C$857,3,FALSE),"Sem Informação")</f>
        <v>Sem Informação</v>
      </c>
      <c r="E429" s="26" t="str">
        <f>IFERROR(VLOOKUP(A429,'[1]Março 2017'!$A$4:$C$857,3,FALSE),"Sem Informação")</f>
        <v>Sem Informação</v>
      </c>
    </row>
    <row r="430" spans="1:5" ht="15.75" x14ac:dyDescent="0.25">
      <c r="A430" s="27">
        <v>313750</v>
      </c>
      <c r="B430" s="28" t="s">
        <v>452</v>
      </c>
      <c r="C430" s="25" t="str">
        <f>IFERROR(VLOOKUP(A430,'[1]Outubro 2016'!$A$4:$C$857,3,FALSE),"Sem Informação")</f>
        <v>Sem Informação</v>
      </c>
      <c r="D430" s="25" t="str">
        <f>IFERROR(VLOOKUP(A430,'[1]Janeiro 2017'!$A$4:$C$857,3,FALSE),"Sem Informação")</f>
        <v>Sem Informação</v>
      </c>
      <c r="E430" s="26" t="str">
        <f>IFERROR(VLOOKUP(A430,'[1]Março 2017'!$A$4:$C$857,3,FALSE),"Sem Informação")</f>
        <v>Sem Informação</v>
      </c>
    </row>
    <row r="431" spans="1:5" ht="15.75" x14ac:dyDescent="0.25">
      <c r="A431" s="27">
        <v>313753</v>
      </c>
      <c r="B431" s="28" t="s">
        <v>453</v>
      </c>
      <c r="C431" s="25" t="str">
        <f>IFERROR(VLOOKUP(A431,'[1]Outubro 2016'!$A$4:$C$857,3,FALSE),"Sem Informação")</f>
        <v>Sem Informação</v>
      </c>
      <c r="D431" s="25" t="str">
        <f>IFERROR(VLOOKUP(A431,'[1]Janeiro 2017'!$A$4:$C$857,3,FALSE),"Sem Informação")</f>
        <v>Sem Informação</v>
      </c>
      <c r="E431" s="26" t="str">
        <f>IFERROR(VLOOKUP(A431,'[1]Março 2017'!$A$4:$C$857,3,FALSE),"Sem Informação")</f>
        <v>Sem Informação</v>
      </c>
    </row>
    <row r="432" spans="1:5" ht="15.75" x14ac:dyDescent="0.25">
      <c r="A432" s="27">
        <v>313760</v>
      </c>
      <c r="B432" s="28" t="s">
        <v>454</v>
      </c>
      <c r="C432" s="25">
        <f>IFERROR(VLOOKUP(A432,'[1]Outubro 2016'!$A$4:$C$857,3,FALSE),"Sem Informação")</f>
        <v>0.5</v>
      </c>
      <c r="D432" s="25">
        <f>IFERROR(VLOOKUP(A432,'[1]Janeiro 2017'!$A$4:$C$857,3,FALSE),"Sem Informação")</f>
        <v>0.3</v>
      </c>
      <c r="E432" s="26">
        <f>IFERROR(VLOOKUP(A432,'[1]Março 2017'!$A$4:$C$857,3,FALSE),"Sem Informação")</f>
        <v>0.6</v>
      </c>
    </row>
    <row r="433" spans="1:5" ht="15.75" x14ac:dyDescent="0.25">
      <c r="A433" s="27">
        <v>313770</v>
      </c>
      <c r="B433" s="28" t="s">
        <v>455</v>
      </c>
      <c r="C433" s="25" t="str">
        <f>IFERROR(VLOOKUP(A433,'[1]Outubro 2016'!$A$4:$C$857,3,FALSE),"Sem Informação")</f>
        <v>Sem Informação</v>
      </c>
      <c r="D433" s="25" t="str">
        <f>IFERROR(VLOOKUP(A433,'[1]Janeiro 2017'!$A$4:$C$857,3,FALSE),"Sem Informação")</f>
        <v>Sem Informação</v>
      </c>
      <c r="E433" s="26" t="str">
        <f>IFERROR(VLOOKUP(A433,'[1]Março 2017'!$A$4:$C$857,3,FALSE),"Sem Informação")</f>
        <v>Sem Informação</v>
      </c>
    </row>
    <row r="434" spans="1:5" ht="15.75" x14ac:dyDescent="0.25">
      <c r="A434" s="27">
        <v>313780</v>
      </c>
      <c r="B434" s="28" t="s">
        <v>456</v>
      </c>
      <c r="C434" s="25" t="str">
        <f>IFERROR(VLOOKUP(A434,'[1]Outubro 2016'!$A$4:$C$857,3,FALSE),"Sem Informação")</f>
        <v>Sem Informação</v>
      </c>
      <c r="D434" s="25" t="str">
        <f>IFERROR(VLOOKUP(A434,'[1]Janeiro 2017'!$A$4:$C$857,3,FALSE),"Sem Informação")</f>
        <v>Sem Informação</v>
      </c>
      <c r="E434" s="26" t="str">
        <f>IFERROR(VLOOKUP(A434,'[1]Março 2017'!$A$4:$C$857,3,FALSE),"Sem Informação")</f>
        <v>Sem Informação</v>
      </c>
    </row>
    <row r="435" spans="1:5" ht="15.75" x14ac:dyDescent="0.25">
      <c r="A435" s="27">
        <v>313790</v>
      </c>
      <c r="B435" s="28" t="s">
        <v>457</v>
      </c>
      <c r="C435" s="25" t="str">
        <f>IFERROR(VLOOKUP(A435,'[1]Outubro 2016'!$A$4:$C$857,3,FALSE),"Sem Informação")</f>
        <v>Sem Informação</v>
      </c>
      <c r="D435" s="25" t="str">
        <f>IFERROR(VLOOKUP(A435,'[1]Janeiro 2017'!$A$4:$C$857,3,FALSE),"Sem Informação")</f>
        <v>Sem Informação</v>
      </c>
      <c r="E435" s="26" t="str">
        <f>IFERROR(VLOOKUP(A435,'[1]Março 2017'!$A$4:$C$857,3,FALSE),"Sem Informação")</f>
        <v>Sem Informação</v>
      </c>
    </row>
    <row r="436" spans="1:5" ht="15.75" x14ac:dyDescent="0.25">
      <c r="A436" s="27">
        <v>313800</v>
      </c>
      <c r="B436" s="28" t="s">
        <v>458</v>
      </c>
      <c r="C436" s="25" t="str">
        <f>IFERROR(VLOOKUP(A436,'[1]Outubro 2016'!$A$4:$C$857,3,FALSE),"Sem Informação")</f>
        <v>Sem Informação</v>
      </c>
      <c r="D436" s="25" t="str">
        <f>IFERROR(VLOOKUP(A436,'[1]Janeiro 2017'!$A$4:$C$857,3,FALSE),"Sem Informação")</f>
        <v>Sem Informação</v>
      </c>
      <c r="E436" s="26" t="str">
        <f>IFERROR(VLOOKUP(A436,'[1]Março 2017'!$A$4:$C$857,3,FALSE),"Sem Informação")</f>
        <v>Sem Informação</v>
      </c>
    </row>
    <row r="437" spans="1:5" ht="15.75" x14ac:dyDescent="0.25">
      <c r="A437" s="27">
        <v>313810</v>
      </c>
      <c r="B437" s="28" t="s">
        <v>459</v>
      </c>
      <c r="C437" s="25" t="str">
        <f>IFERROR(VLOOKUP(A437,'[1]Outubro 2016'!$A$4:$C$857,3,FALSE),"Sem Informação")</f>
        <v>Sem Informação</v>
      </c>
      <c r="D437" s="25" t="str">
        <f>IFERROR(VLOOKUP(A437,'[1]Janeiro 2017'!$A$4:$C$857,3,FALSE),"Sem Informação")</f>
        <v>Sem Informação</v>
      </c>
      <c r="E437" s="26" t="str">
        <f>IFERROR(VLOOKUP(A437,'[1]Março 2017'!$A$4:$C$857,3,FALSE),"Sem Informação")</f>
        <v>Sem Informação</v>
      </c>
    </row>
    <row r="438" spans="1:5" ht="15.75" x14ac:dyDescent="0.25">
      <c r="A438" s="27">
        <v>313820</v>
      </c>
      <c r="B438" s="28" t="s">
        <v>460</v>
      </c>
      <c r="C438" s="25">
        <f>IFERROR(VLOOKUP(A438,'[1]Outubro 2016'!$A$4:$C$857,3,FALSE),"Sem Informação")</f>
        <v>0.1</v>
      </c>
      <c r="D438" s="25">
        <f>IFERROR(VLOOKUP(A438,'[1]Janeiro 2017'!$A$4:$C$857,3,FALSE),"Sem Informação")</f>
        <v>2.1</v>
      </c>
      <c r="E438" s="26" t="str">
        <f>IFERROR(VLOOKUP(A438,'[1]Março 2017'!$A$4:$C$857,3,FALSE),"Sem Informação")</f>
        <v>Sem Informação</v>
      </c>
    </row>
    <row r="439" spans="1:5" ht="15.75" x14ac:dyDescent="0.25">
      <c r="A439" s="27">
        <v>313830</v>
      </c>
      <c r="B439" s="28" t="s">
        <v>461</v>
      </c>
      <c r="C439" s="25" t="str">
        <f>IFERROR(VLOOKUP(A439,'[1]Outubro 2016'!$A$4:$C$857,3,FALSE),"Sem Informação")</f>
        <v>Sem Informação</v>
      </c>
      <c r="D439" s="25" t="str">
        <f>IFERROR(VLOOKUP(A439,'[1]Janeiro 2017'!$A$4:$C$857,3,FALSE),"Sem Informação")</f>
        <v>Sem Informação</v>
      </c>
      <c r="E439" s="26" t="str">
        <f>IFERROR(VLOOKUP(A439,'[1]Março 2017'!$A$4:$C$857,3,FALSE),"Sem Informação")</f>
        <v>Sem Informação</v>
      </c>
    </row>
    <row r="440" spans="1:5" ht="15.75" x14ac:dyDescent="0.25">
      <c r="A440" s="27">
        <v>313835</v>
      </c>
      <c r="B440" s="28" t="s">
        <v>960</v>
      </c>
      <c r="C440" s="25" t="str">
        <f>IFERROR(VLOOKUP(A440,'[1]Outubro 2016'!$A$4:$C$857,3,FALSE),"Sem Informação")</f>
        <v>Sem Informação</v>
      </c>
      <c r="D440" s="25" t="str">
        <f>IFERROR(VLOOKUP(A440,'[1]Janeiro 2017'!$A$4:$C$857,3,FALSE),"Sem Informação")</f>
        <v>Sem Informação</v>
      </c>
      <c r="E440" s="26" t="str">
        <f>IFERROR(VLOOKUP(A440,'[1]Março 2017'!$A$4:$C$857,3,FALSE),"Sem Informação")</f>
        <v>Sem Informação</v>
      </c>
    </row>
    <row r="441" spans="1:5" ht="15.75" x14ac:dyDescent="0.25">
      <c r="A441" s="27">
        <v>313840</v>
      </c>
      <c r="B441" s="28" t="s">
        <v>38</v>
      </c>
      <c r="C441" s="25">
        <f>IFERROR(VLOOKUP(A441,'[1]Outubro 2016'!$A$4:$C$857,3,FALSE),"Sem Informação")</f>
        <v>2.2000000000000002</v>
      </c>
      <c r="D441" s="25">
        <f>IFERROR(VLOOKUP(A441,'[1]Janeiro 2017'!$A$4:$C$857,3,FALSE),"Sem Informação")</f>
        <v>4.3</v>
      </c>
      <c r="E441" s="26">
        <f>IFERROR(VLOOKUP(A441,'[1]Março 2017'!$A$4:$C$857,3,FALSE),"Sem Informação")</f>
        <v>2.9</v>
      </c>
    </row>
    <row r="442" spans="1:5" ht="15.75" x14ac:dyDescent="0.25">
      <c r="A442" s="27">
        <v>313850</v>
      </c>
      <c r="B442" s="28" t="s">
        <v>463</v>
      </c>
      <c r="C442" s="25" t="str">
        <f>IFERROR(VLOOKUP(A442,'[1]Outubro 2016'!$A$4:$C$857,3,FALSE),"Sem Informação")</f>
        <v>Sem Informação</v>
      </c>
      <c r="D442" s="25" t="str">
        <f>IFERROR(VLOOKUP(A442,'[1]Janeiro 2017'!$A$4:$C$857,3,FALSE),"Sem Informação")</f>
        <v>Sem Informação</v>
      </c>
      <c r="E442" s="26" t="str">
        <f>IFERROR(VLOOKUP(A442,'[1]Março 2017'!$A$4:$C$857,3,FALSE),"Sem Informação")</f>
        <v>Sem Informação</v>
      </c>
    </row>
    <row r="443" spans="1:5" ht="15.75" x14ac:dyDescent="0.25">
      <c r="A443" s="27">
        <v>313860</v>
      </c>
      <c r="B443" s="28" t="s">
        <v>464</v>
      </c>
      <c r="C443" s="25" t="str">
        <f>IFERROR(VLOOKUP(A443,'[1]Outubro 2016'!$A$4:$C$857,3,FALSE),"Sem Informação")</f>
        <v>Sem Informação</v>
      </c>
      <c r="D443" s="25" t="str">
        <f>IFERROR(VLOOKUP(A443,'[1]Janeiro 2017'!$A$4:$C$857,3,FALSE),"Sem Informação")</f>
        <v>Sem Informação</v>
      </c>
      <c r="E443" s="26" t="str">
        <f>IFERROR(VLOOKUP(A443,'[1]Março 2017'!$A$4:$C$857,3,FALSE),"Sem Informação")</f>
        <v>Sem Informação</v>
      </c>
    </row>
    <row r="444" spans="1:5" ht="15.75" x14ac:dyDescent="0.25">
      <c r="A444" s="27">
        <v>313862</v>
      </c>
      <c r="B444" s="28" t="s">
        <v>961</v>
      </c>
      <c r="C444" s="25" t="str">
        <f>IFERROR(VLOOKUP(A444,'[1]Outubro 2016'!$A$4:$C$857,3,FALSE),"Sem Informação")</f>
        <v>Sem Informação</v>
      </c>
      <c r="D444" s="25" t="str">
        <f>IFERROR(VLOOKUP(A444,'[1]Janeiro 2017'!$A$4:$C$857,3,FALSE),"Sem Informação")</f>
        <v>Sem Informação</v>
      </c>
      <c r="E444" s="26" t="str">
        <f>IFERROR(VLOOKUP(A444,'[1]Março 2017'!$A$4:$C$857,3,FALSE),"Sem Informação")</f>
        <v>Sem Informação</v>
      </c>
    </row>
    <row r="445" spans="1:5" ht="15.75" x14ac:dyDescent="0.25">
      <c r="A445" s="27">
        <v>313865</v>
      </c>
      <c r="B445" s="28" t="s">
        <v>466</v>
      </c>
      <c r="C445" s="25" t="str">
        <f>IFERROR(VLOOKUP(A445,'[1]Outubro 2016'!$A$4:$C$857,3,FALSE),"Sem Informação")</f>
        <v>Sem Informação</v>
      </c>
      <c r="D445" s="25" t="str">
        <f>IFERROR(VLOOKUP(A445,'[1]Janeiro 2017'!$A$4:$C$857,3,FALSE),"Sem Informação")</f>
        <v>Sem Informação</v>
      </c>
      <c r="E445" s="26" t="str">
        <f>IFERROR(VLOOKUP(A445,'[1]Março 2017'!$A$4:$C$857,3,FALSE),"Sem Informação")</f>
        <v>Sem Informação</v>
      </c>
    </row>
    <row r="446" spans="1:5" ht="15.75" x14ac:dyDescent="0.25">
      <c r="A446" s="27">
        <v>313867</v>
      </c>
      <c r="B446" s="28" t="s">
        <v>467</v>
      </c>
      <c r="C446" s="25" t="str">
        <f>IFERROR(VLOOKUP(A446,'[1]Outubro 2016'!$A$4:$C$857,3,FALSE),"Sem Informação")</f>
        <v>Sem Informação</v>
      </c>
      <c r="D446" s="25" t="str">
        <f>IFERROR(VLOOKUP(A446,'[1]Janeiro 2017'!$A$4:$C$857,3,FALSE),"Sem Informação")</f>
        <v>Sem Informação</v>
      </c>
      <c r="E446" s="26" t="str">
        <f>IFERROR(VLOOKUP(A446,'[1]Março 2017'!$A$4:$C$857,3,FALSE),"Sem Informação")</f>
        <v>Sem Informação</v>
      </c>
    </row>
    <row r="447" spans="1:5" ht="15.75" x14ac:dyDescent="0.25">
      <c r="A447" s="27">
        <v>313868</v>
      </c>
      <c r="B447" s="28" t="s">
        <v>468</v>
      </c>
      <c r="C447" s="25" t="str">
        <f>IFERROR(VLOOKUP(A447,'[1]Outubro 2016'!$A$4:$C$857,3,FALSE),"Sem Informação")</f>
        <v>Sem Informação</v>
      </c>
      <c r="D447" s="25" t="str">
        <f>IFERROR(VLOOKUP(A447,'[1]Janeiro 2017'!$A$4:$C$857,3,FALSE),"Sem Informação")</f>
        <v>Sem Informação</v>
      </c>
      <c r="E447" s="26" t="str">
        <f>IFERROR(VLOOKUP(A447,'[1]Março 2017'!$A$4:$C$857,3,FALSE),"Sem Informação")</f>
        <v>Sem Informação</v>
      </c>
    </row>
    <row r="448" spans="1:5" ht="15.75" x14ac:dyDescent="0.25">
      <c r="A448" s="27">
        <v>313870</v>
      </c>
      <c r="B448" s="28" t="s">
        <v>469</v>
      </c>
      <c r="C448" s="25" t="str">
        <f>IFERROR(VLOOKUP(A448,'[1]Outubro 2016'!$A$4:$C$857,3,FALSE),"Sem Informação")</f>
        <v>Sem Informação</v>
      </c>
      <c r="D448" s="25" t="str">
        <f>IFERROR(VLOOKUP(A448,'[1]Janeiro 2017'!$A$4:$C$857,3,FALSE),"Sem Informação")</f>
        <v>Sem Informação</v>
      </c>
      <c r="E448" s="26" t="str">
        <f>IFERROR(VLOOKUP(A448,'[1]Março 2017'!$A$4:$C$857,3,FALSE),"Sem Informação")</f>
        <v>Sem Informação</v>
      </c>
    </row>
    <row r="449" spans="1:5" ht="15.75" x14ac:dyDescent="0.25">
      <c r="A449" s="27">
        <v>313880</v>
      </c>
      <c r="B449" s="28" t="s">
        <v>470</v>
      </c>
      <c r="C449" s="25" t="str">
        <f>IFERROR(VLOOKUP(A449,'[1]Outubro 2016'!$A$4:$C$857,3,FALSE),"Sem Informação")</f>
        <v>Sem Informação</v>
      </c>
      <c r="D449" s="25" t="str">
        <f>IFERROR(VLOOKUP(A449,'[1]Janeiro 2017'!$A$4:$C$857,3,FALSE),"Sem Informação")</f>
        <v>Sem Informação</v>
      </c>
      <c r="E449" s="26" t="str">
        <f>IFERROR(VLOOKUP(A449,'[1]Março 2017'!$A$4:$C$857,3,FALSE),"Sem Informação")</f>
        <v>Sem Informação</v>
      </c>
    </row>
    <row r="450" spans="1:5" ht="15.75" x14ac:dyDescent="0.25">
      <c r="A450" s="27">
        <v>313890</v>
      </c>
      <c r="B450" s="28" t="s">
        <v>471</v>
      </c>
      <c r="C450" s="25" t="str">
        <f>IFERROR(VLOOKUP(A450,'[1]Outubro 2016'!$A$4:$C$857,3,FALSE),"Sem Informação")</f>
        <v>Sem Informação</v>
      </c>
      <c r="D450" s="25" t="str">
        <f>IFERROR(VLOOKUP(A450,'[1]Janeiro 2017'!$A$4:$C$857,3,FALSE),"Sem Informação")</f>
        <v>Sem Informação</v>
      </c>
      <c r="E450" s="26" t="str">
        <f>IFERROR(VLOOKUP(A450,'[1]Março 2017'!$A$4:$C$857,3,FALSE),"Sem Informação")</f>
        <v>Sem Informação</v>
      </c>
    </row>
    <row r="451" spans="1:5" ht="15.75" x14ac:dyDescent="0.25">
      <c r="A451" s="27">
        <v>313900</v>
      </c>
      <c r="B451" s="28" t="s">
        <v>472</v>
      </c>
      <c r="C451" s="25">
        <f>IFERROR(VLOOKUP(A451,'[1]Outubro 2016'!$A$4:$C$857,3,FALSE),"Sem Informação")</f>
        <v>0.6</v>
      </c>
      <c r="D451" s="25">
        <f>IFERROR(VLOOKUP(A451,'[1]Janeiro 2017'!$A$4:$C$857,3,FALSE),"Sem Informação")</f>
        <v>0.5</v>
      </c>
      <c r="E451" s="26">
        <f>IFERROR(VLOOKUP(A451,'[1]Março 2017'!$A$4:$C$857,3,FALSE),"Sem Informação")</f>
        <v>1.1000000000000001</v>
      </c>
    </row>
    <row r="452" spans="1:5" ht="15.75" x14ac:dyDescent="0.25">
      <c r="A452" s="27">
        <v>313910</v>
      </c>
      <c r="B452" s="28" t="s">
        <v>962</v>
      </c>
      <c r="C452" s="25" t="str">
        <f>IFERROR(VLOOKUP(A452,'[1]Outubro 2016'!$A$4:$C$857,3,FALSE),"Sem Informação")</f>
        <v>Sem Informação</v>
      </c>
      <c r="D452" s="25" t="str">
        <f>IFERROR(VLOOKUP(A452,'[1]Janeiro 2017'!$A$4:$C$857,3,FALSE),"Sem Informação")</f>
        <v>Sem Informação</v>
      </c>
      <c r="E452" s="26" t="str">
        <f>IFERROR(VLOOKUP(A452,'[1]Março 2017'!$A$4:$C$857,3,FALSE),"Sem Informação")</f>
        <v>Sem Informação</v>
      </c>
    </row>
    <row r="453" spans="1:5" ht="15.75" x14ac:dyDescent="0.25">
      <c r="A453" s="27">
        <v>313920</v>
      </c>
      <c r="B453" s="28" t="s">
        <v>474</v>
      </c>
      <c r="C453" s="25" t="str">
        <f>IFERROR(VLOOKUP(A453,'[1]Outubro 2016'!$A$4:$C$857,3,FALSE),"Sem Informação")</f>
        <v>Sem Informação</v>
      </c>
      <c r="D453" s="25" t="str">
        <f>IFERROR(VLOOKUP(A453,'[1]Janeiro 2017'!$A$4:$C$857,3,FALSE),"Sem Informação")</f>
        <v>Sem Informação</v>
      </c>
      <c r="E453" s="26" t="str">
        <f>IFERROR(VLOOKUP(A453,'[1]Março 2017'!$A$4:$C$857,3,FALSE),"Sem Informação")</f>
        <v>Sem Informação</v>
      </c>
    </row>
    <row r="454" spans="1:5" ht="15.75" x14ac:dyDescent="0.25">
      <c r="A454" s="27">
        <v>313925</v>
      </c>
      <c r="B454" s="28" t="s">
        <v>475</v>
      </c>
      <c r="C454" s="25" t="str">
        <f>IFERROR(VLOOKUP(A454,'[1]Outubro 2016'!$A$4:$C$857,3,FALSE),"Sem Informação")</f>
        <v>Sem Informação</v>
      </c>
      <c r="D454" s="25" t="str">
        <f>IFERROR(VLOOKUP(A454,'[1]Janeiro 2017'!$A$4:$C$857,3,FALSE),"Sem Informação")</f>
        <v>Sem Informação</v>
      </c>
      <c r="E454" s="26">
        <f>IFERROR(VLOOKUP(A454,'[1]Março 2017'!$A$4:$C$857,3,FALSE),"Sem Informação")</f>
        <v>3.2</v>
      </c>
    </row>
    <row r="455" spans="1:5" ht="15.75" x14ac:dyDescent="0.25">
      <c r="A455" s="27">
        <v>313930</v>
      </c>
      <c r="B455" s="28" t="s">
        <v>476</v>
      </c>
      <c r="C455" s="25" t="str">
        <f>IFERROR(VLOOKUP(A455,'[1]Outubro 2016'!$A$4:$C$857,3,FALSE),"Sem Informação")</f>
        <v>Sem Informação</v>
      </c>
      <c r="D455" s="25" t="str">
        <f>IFERROR(VLOOKUP(A455,'[1]Janeiro 2017'!$A$4:$C$857,3,FALSE),"Sem Informação")</f>
        <v>Sem Informação</v>
      </c>
      <c r="E455" s="26" t="str">
        <f>IFERROR(VLOOKUP(A455,'[1]Março 2017'!$A$4:$C$857,3,FALSE),"Sem Informação")</f>
        <v>Sem Informação</v>
      </c>
    </row>
    <row r="456" spans="1:5" ht="15.75" x14ac:dyDescent="0.25">
      <c r="A456" s="27">
        <v>313940</v>
      </c>
      <c r="B456" s="28" t="s">
        <v>477</v>
      </c>
      <c r="C456" s="25">
        <f>IFERROR(VLOOKUP(A456,'[1]Outubro 2016'!$A$4:$C$857,3,FALSE),"Sem Informação")</f>
        <v>1.4</v>
      </c>
      <c r="D456" s="25">
        <f>IFERROR(VLOOKUP(A456,'[1]Janeiro 2017'!$A$4:$C$857,3,FALSE),"Sem Informação")</f>
        <v>3.8</v>
      </c>
      <c r="E456" s="26">
        <f>IFERROR(VLOOKUP(A456,'[1]Março 2017'!$A$4:$C$857,3,FALSE),"Sem Informação")</f>
        <v>3.8</v>
      </c>
    </row>
    <row r="457" spans="1:5" ht="15.75" x14ac:dyDescent="0.25">
      <c r="A457" s="27">
        <v>313950</v>
      </c>
      <c r="B457" s="28" t="s">
        <v>14</v>
      </c>
      <c r="C457" s="25" t="str">
        <f>IFERROR(VLOOKUP(A457,'[1]Outubro 2016'!$A$4:$C$857,3,FALSE),"Sem Informação")</f>
        <v>Sem Informação</v>
      </c>
      <c r="D457" s="25" t="str">
        <f>IFERROR(VLOOKUP(A457,'[1]Janeiro 2017'!$A$4:$C$857,3,FALSE),"Sem Informação")</f>
        <v>Sem Informação</v>
      </c>
      <c r="E457" s="26" t="str">
        <f>IFERROR(VLOOKUP(A457,'[1]Março 2017'!$A$4:$C$857,3,FALSE),"Sem Informação")</f>
        <v>Sem Informação</v>
      </c>
    </row>
    <row r="458" spans="1:5" ht="15.75" x14ac:dyDescent="0.25">
      <c r="A458" s="27">
        <v>313960</v>
      </c>
      <c r="B458" s="28" t="s">
        <v>478</v>
      </c>
      <c r="C458" s="25">
        <f>IFERROR(VLOOKUP(A458,'[1]Outubro 2016'!$A$4:$C$857,3,FALSE),"Sem Informação")</f>
        <v>1.4</v>
      </c>
      <c r="D458" s="25">
        <f>IFERROR(VLOOKUP(A458,'[1]Janeiro 2017'!$A$4:$C$857,3,FALSE),"Sem Informação")</f>
        <v>1.3</v>
      </c>
      <c r="E458" s="26" t="str">
        <f>IFERROR(VLOOKUP(A458,'[1]Março 2017'!$A$4:$C$857,3,FALSE),"Sem Informação")</f>
        <v>Sem Informação</v>
      </c>
    </row>
    <row r="459" spans="1:5" ht="15.75" x14ac:dyDescent="0.25">
      <c r="A459" s="27">
        <v>313970</v>
      </c>
      <c r="B459" s="28" t="s">
        <v>480</v>
      </c>
      <c r="C459" s="25" t="str">
        <f>IFERROR(VLOOKUP(A459,'[1]Outubro 2016'!$A$4:$C$857,3,FALSE),"Sem Informação")</f>
        <v>Sem Informação</v>
      </c>
      <c r="D459" s="25" t="str">
        <f>IFERROR(VLOOKUP(A459,'[1]Janeiro 2017'!$A$4:$C$857,3,FALSE),"Sem Informação")</f>
        <v>Sem Informação</v>
      </c>
      <c r="E459" s="26" t="str">
        <f>IFERROR(VLOOKUP(A459,'[1]Março 2017'!$A$4:$C$857,3,FALSE),"Sem Informação")</f>
        <v>Sem Informação</v>
      </c>
    </row>
    <row r="460" spans="1:5" ht="15.75" x14ac:dyDescent="0.25">
      <c r="A460" s="27">
        <v>313980</v>
      </c>
      <c r="B460" s="28" t="s">
        <v>963</v>
      </c>
      <c r="C460" s="25" t="str">
        <f>IFERROR(VLOOKUP(A460,'[1]Outubro 2016'!$A$4:$C$857,3,FALSE),"Sem Informação")</f>
        <v>Sem Informação</v>
      </c>
      <c r="D460" s="25" t="str">
        <f>IFERROR(VLOOKUP(A460,'[1]Janeiro 2017'!$A$4:$C$857,3,FALSE),"Sem Informação")</f>
        <v>Sem Informação</v>
      </c>
      <c r="E460" s="26" t="str">
        <f>IFERROR(VLOOKUP(A460,'[1]Março 2017'!$A$4:$C$857,3,FALSE),"Sem Informação")</f>
        <v>Sem Informação</v>
      </c>
    </row>
    <row r="461" spans="1:5" ht="15.75" x14ac:dyDescent="0.25">
      <c r="A461" s="27">
        <v>313990</v>
      </c>
      <c r="B461" s="28" t="s">
        <v>964</v>
      </c>
      <c r="C461" s="25" t="str">
        <f>IFERROR(VLOOKUP(A461,'[1]Outubro 2016'!$A$4:$C$857,3,FALSE),"Sem Informação")</f>
        <v>Sem Informação</v>
      </c>
      <c r="D461" s="25" t="str">
        <f>IFERROR(VLOOKUP(A461,'[1]Janeiro 2017'!$A$4:$C$857,3,FALSE),"Sem Informação")</f>
        <v>Sem Informação</v>
      </c>
      <c r="E461" s="26" t="str">
        <f>IFERROR(VLOOKUP(A461,'[1]Março 2017'!$A$4:$C$857,3,FALSE),"Sem Informação")</f>
        <v>Sem Informação</v>
      </c>
    </row>
    <row r="462" spans="1:5" ht="15.75" x14ac:dyDescent="0.25">
      <c r="A462" s="27">
        <v>314000</v>
      </c>
      <c r="B462" s="28" t="s">
        <v>482</v>
      </c>
      <c r="C462" s="25">
        <f>IFERROR(VLOOKUP(A462,'[1]Outubro 2016'!$A$4:$C$857,3,FALSE),"Sem Informação")</f>
        <v>0.8</v>
      </c>
      <c r="D462" s="25">
        <f>IFERROR(VLOOKUP(A462,'[1]Janeiro 2017'!$A$4:$C$857,3,FALSE),"Sem Informação")</f>
        <v>1.2</v>
      </c>
      <c r="E462" s="26">
        <f>IFERROR(VLOOKUP(A462,'[1]Março 2017'!$A$4:$C$857,3,FALSE),"Sem Informação")</f>
        <v>1.3</v>
      </c>
    </row>
    <row r="463" spans="1:5" ht="15.75" x14ac:dyDescent="0.25">
      <c r="A463" s="27">
        <v>314010</v>
      </c>
      <c r="B463" s="28" t="s">
        <v>483</v>
      </c>
      <c r="C463" s="25" t="str">
        <f>IFERROR(VLOOKUP(A463,'[1]Outubro 2016'!$A$4:$C$857,3,FALSE),"Sem Informação")</f>
        <v>Sem Informação</v>
      </c>
      <c r="D463" s="25" t="str">
        <f>IFERROR(VLOOKUP(A463,'[1]Janeiro 2017'!$A$4:$C$857,3,FALSE),"Sem Informação")</f>
        <v>Sem Informação</v>
      </c>
      <c r="E463" s="26" t="str">
        <f>IFERROR(VLOOKUP(A463,'[1]Março 2017'!$A$4:$C$857,3,FALSE),"Sem Informação")</f>
        <v>Sem Informação</v>
      </c>
    </row>
    <row r="464" spans="1:5" ht="15.75" x14ac:dyDescent="0.25">
      <c r="A464" s="27">
        <v>314015</v>
      </c>
      <c r="B464" s="28" t="s">
        <v>484</v>
      </c>
      <c r="C464" s="25" t="str">
        <f>IFERROR(VLOOKUP(A464,'[1]Outubro 2016'!$A$4:$C$857,3,FALSE),"Sem Informação")</f>
        <v>Sem Informação</v>
      </c>
      <c r="D464" s="25" t="str">
        <f>IFERROR(VLOOKUP(A464,'[1]Janeiro 2017'!$A$4:$C$857,3,FALSE),"Sem Informação")</f>
        <v>Sem Informação</v>
      </c>
      <c r="E464" s="26">
        <f>IFERROR(VLOOKUP(A464,'[1]Março 2017'!$A$4:$C$857,3,FALSE),"Sem Informação")</f>
        <v>1.7</v>
      </c>
    </row>
    <row r="465" spans="1:5" ht="15.75" x14ac:dyDescent="0.25">
      <c r="A465" s="27">
        <v>314020</v>
      </c>
      <c r="B465" s="28" t="s">
        <v>965</v>
      </c>
      <c r="C465" s="25" t="str">
        <f>IFERROR(VLOOKUP(A465,'[1]Outubro 2016'!$A$4:$C$857,3,FALSE),"Sem Informação")</f>
        <v>Sem Informação</v>
      </c>
      <c r="D465" s="25" t="str">
        <f>IFERROR(VLOOKUP(A465,'[1]Janeiro 2017'!$A$4:$C$857,3,FALSE),"Sem Informação")</f>
        <v>Sem Informação</v>
      </c>
      <c r="E465" s="26" t="str">
        <f>IFERROR(VLOOKUP(A465,'[1]Março 2017'!$A$4:$C$857,3,FALSE),"Sem Informação")</f>
        <v>Sem Informação</v>
      </c>
    </row>
    <row r="466" spans="1:5" ht="15.75" x14ac:dyDescent="0.25">
      <c r="A466" s="27">
        <v>314030</v>
      </c>
      <c r="B466" s="28" t="s">
        <v>486</v>
      </c>
      <c r="C466" s="25" t="str">
        <f>IFERROR(VLOOKUP(A466,'[1]Outubro 2016'!$A$4:$C$857,3,FALSE),"Sem Informação")</f>
        <v>Sem Informação</v>
      </c>
      <c r="D466" s="25" t="str">
        <f>IFERROR(VLOOKUP(A466,'[1]Janeiro 2017'!$A$4:$C$857,3,FALSE),"Sem Informação")</f>
        <v>Sem Informação</v>
      </c>
      <c r="E466" s="26" t="str">
        <f>IFERROR(VLOOKUP(A466,'[1]Março 2017'!$A$4:$C$857,3,FALSE),"Sem Informação")</f>
        <v>Sem Informação</v>
      </c>
    </row>
    <row r="467" spans="1:5" ht="15.75" x14ac:dyDescent="0.25">
      <c r="A467" s="27">
        <v>314040</v>
      </c>
      <c r="B467" s="28" t="s">
        <v>487</v>
      </c>
      <c r="C467" s="25" t="str">
        <f>IFERROR(VLOOKUP(A467,'[1]Outubro 2016'!$A$4:$C$857,3,FALSE),"Sem Informação")</f>
        <v>Sem Informação</v>
      </c>
      <c r="D467" s="25" t="str">
        <f>IFERROR(VLOOKUP(A467,'[1]Janeiro 2017'!$A$4:$C$857,3,FALSE),"Sem Informação")</f>
        <v>Sem Informação</v>
      </c>
      <c r="E467" s="26" t="str">
        <f>IFERROR(VLOOKUP(A467,'[1]Março 2017'!$A$4:$C$857,3,FALSE),"Sem Informação")</f>
        <v>Sem Informação</v>
      </c>
    </row>
    <row r="468" spans="1:5" ht="15.75" x14ac:dyDescent="0.25">
      <c r="A468" s="27">
        <v>314050</v>
      </c>
      <c r="B468" s="28" t="s">
        <v>488</v>
      </c>
      <c r="C468" s="25" t="str">
        <f>IFERROR(VLOOKUP(A468,'[1]Outubro 2016'!$A$4:$C$857,3,FALSE),"Sem Informação")</f>
        <v>Sem Informação</v>
      </c>
      <c r="D468" s="25" t="str">
        <f>IFERROR(VLOOKUP(A468,'[1]Janeiro 2017'!$A$4:$C$857,3,FALSE),"Sem Informação")</f>
        <v>Sem Informação</v>
      </c>
      <c r="E468" s="26" t="str">
        <f>IFERROR(VLOOKUP(A468,'[1]Março 2017'!$A$4:$C$857,3,FALSE),"Sem Informação")</f>
        <v>Sem Informação</v>
      </c>
    </row>
    <row r="469" spans="1:5" ht="15.75" x14ac:dyDescent="0.25">
      <c r="A469" s="27">
        <v>314053</v>
      </c>
      <c r="B469" s="28" t="s">
        <v>489</v>
      </c>
      <c r="C469" s="25" t="str">
        <f>IFERROR(VLOOKUP(A469,'[1]Outubro 2016'!$A$4:$C$857,3,FALSE),"Sem Informação")</f>
        <v>Sem Informação</v>
      </c>
      <c r="D469" s="25" t="str">
        <f>IFERROR(VLOOKUP(A469,'[1]Janeiro 2017'!$A$4:$C$857,3,FALSE),"Sem Informação")</f>
        <v>Sem Informação</v>
      </c>
      <c r="E469" s="26" t="str">
        <f>IFERROR(VLOOKUP(A469,'[1]Março 2017'!$A$4:$C$857,3,FALSE),"Sem Informação")</f>
        <v>Sem Informação</v>
      </c>
    </row>
    <row r="470" spans="1:5" ht="15.75" x14ac:dyDescent="0.25">
      <c r="A470" s="27">
        <v>314055</v>
      </c>
      <c r="B470" s="28" t="s">
        <v>490</v>
      </c>
      <c r="C470" s="25" t="str">
        <f>IFERROR(VLOOKUP(A470,'[1]Outubro 2016'!$A$4:$C$857,3,FALSE),"Sem Informação")</f>
        <v>Sem Informação</v>
      </c>
      <c r="D470" s="25" t="str">
        <f>IFERROR(VLOOKUP(A470,'[1]Janeiro 2017'!$A$4:$C$857,3,FALSE),"Sem Informação")</f>
        <v>Sem Informação</v>
      </c>
      <c r="E470" s="26" t="str">
        <f>IFERROR(VLOOKUP(A470,'[1]Março 2017'!$A$4:$C$857,3,FALSE),"Sem Informação")</f>
        <v>Sem Informação</v>
      </c>
    </row>
    <row r="471" spans="1:5" ht="15.75" x14ac:dyDescent="0.25">
      <c r="A471" s="27">
        <v>314060</v>
      </c>
      <c r="B471" s="28" t="s">
        <v>491</v>
      </c>
      <c r="C471" s="25" t="str">
        <f>IFERROR(VLOOKUP(A471,'[1]Outubro 2016'!$A$4:$C$857,3,FALSE),"Sem Informação")</f>
        <v>Sem Informação</v>
      </c>
      <c r="D471" s="25" t="str">
        <f>IFERROR(VLOOKUP(A471,'[1]Janeiro 2017'!$A$4:$C$857,3,FALSE),"Sem Informação")</f>
        <v>Sem Informação</v>
      </c>
      <c r="E471" s="26" t="str">
        <f>IFERROR(VLOOKUP(A471,'[1]Março 2017'!$A$4:$C$857,3,FALSE),"Sem Informação")</f>
        <v>Sem Informação</v>
      </c>
    </row>
    <row r="472" spans="1:5" ht="15.75" x14ac:dyDescent="0.25">
      <c r="A472" s="27">
        <v>314070</v>
      </c>
      <c r="B472" s="28" t="s">
        <v>492</v>
      </c>
      <c r="C472" s="25">
        <f>IFERROR(VLOOKUP(A472,'[1]Outubro 2016'!$A$4:$C$857,3,FALSE),"Sem Informação")</f>
        <v>0.2</v>
      </c>
      <c r="D472" s="25">
        <f>IFERROR(VLOOKUP(A472,'[1]Janeiro 2017'!$A$4:$C$857,3,FALSE),"Sem Informação")</f>
        <v>1.9</v>
      </c>
      <c r="E472" s="26">
        <f>IFERROR(VLOOKUP(A472,'[1]Março 2017'!$A$4:$C$857,3,FALSE),"Sem Informação")</f>
        <v>0.9</v>
      </c>
    </row>
    <row r="473" spans="1:5" ht="15.75" x14ac:dyDescent="0.25">
      <c r="A473" s="27">
        <v>314080</v>
      </c>
      <c r="B473" s="28" t="s">
        <v>494</v>
      </c>
      <c r="C473" s="25" t="str">
        <f>IFERROR(VLOOKUP(A473,'[1]Outubro 2016'!$A$4:$C$857,3,FALSE),"Sem Informação")</f>
        <v>Sem Informação</v>
      </c>
      <c r="D473" s="25" t="str">
        <f>IFERROR(VLOOKUP(A473,'[1]Janeiro 2017'!$A$4:$C$857,3,FALSE),"Sem Informação")</f>
        <v>Sem Informação</v>
      </c>
      <c r="E473" s="26" t="str">
        <f>IFERROR(VLOOKUP(A473,'[1]Março 2017'!$A$4:$C$857,3,FALSE),"Sem Informação")</f>
        <v>Sem Informação</v>
      </c>
    </row>
    <row r="474" spans="1:5" ht="15.75" x14ac:dyDescent="0.25">
      <c r="A474" s="27">
        <v>314085</v>
      </c>
      <c r="B474" s="28" t="s">
        <v>495</v>
      </c>
      <c r="C474" s="25" t="str">
        <f>IFERROR(VLOOKUP(A474,'[1]Outubro 2016'!$A$4:$C$857,3,FALSE),"Sem Informação")</f>
        <v>Sem Informação</v>
      </c>
      <c r="D474" s="25" t="str">
        <f>IFERROR(VLOOKUP(A474,'[1]Janeiro 2017'!$A$4:$C$857,3,FALSE),"Sem Informação")</f>
        <v>Sem Informação</v>
      </c>
      <c r="E474" s="26">
        <f>IFERROR(VLOOKUP(A474,'[1]Março 2017'!$A$4:$C$857,3,FALSE),"Sem Informação")</f>
        <v>1.6</v>
      </c>
    </row>
    <row r="475" spans="1:5" ht="15.75" x14ac:dyDescent="0.25">
      <c r="A475" s="27">
        <v>314090</v>
      </c>
      <c r="B475" s="28" t="s">
        <v>496</v>
      </c>
      <c r="C475" s="25" t="str">
        <f>IFERROR(VLOOKUP(A475,'[1]Outubro 2016'!$A$4:$C$857,3,FALSE),"Sem Informação")</f>
        <v>Sem Informação</v>
      </c>
      <c r="D475" s="25" t="str">
        <f>IFERROR(VLOOKUP(A475,'[1]Janeiro 2017'!$A$4:$C$857,3,FALSE),"Sem Informação")</f>
        <v>Sem Informação</v>
      </c>
      <c r="E475" s="26" t="str">
        <f>IFERROR(VLOOKUP(A475,'[1]Março 2017'!$A$4:$C$857,3,FALSE),"Sem Informação")</f>
        <v>Sem Informação</v>
      </c>
    </row>
    <row r="476" spans="1:5" ht="15.75" x14ac:dyDescent="0.25">
      <c r="A476" s="27">
        <v>314100</v>
      </c>
      <c r="B476" s="28" t="s">
        <v>497</v>
      </c>
      <c r="C476" s="25" t="str">
        <f>IFERROR(VLOOKUP(A476,'[1]Outubro 2016'!$A$4:$C$857,3,FALSE),"Sem Informação")</f>
        <v>Sem Informação</v>
      </c>
      <c r="D476" s="25" t="str">
        <f>IFERROR(VLOOKUP(A476,'[1]Janeiro 2017'!$A$4:$C$857,3,FALSE),"Sem Informação")</f>
        <v>Sem Informação</v>
      </c>
      <c r="E476" s="26">
        <f>IFERROR(VLOOKUP(A476,'[1]Março 2017'!$A$4:$C$857,3,FALSE),"Sem Informação")</f>
        <v>4.5</v>
      </c>
    </row>
    <row r="477" spans="1:5" ht="15.75" x14ac:dyDescent="0.25">
      <c r="A477" s="27">
        <v>314110</v>
      </c>
      <c r="B477" s="28" t="s">
        <v>498</v>
      </c>
      <c r="C477" s="25">
        <f>IFERROR(VLOOKUP(A477,'[1]Outubro 2016'!$A$4:$C$857,3,FALSE),"Sem Informação")</f>
        <v>1.8</v>
      </c>
      <c r="D477" s="25">
        <f>IFERROR(VLOOKUP(A477,'[1]Janeiro 2017'!$A$4:$C$857,3,FALSE),"Sem Informação")</f>
        <v>4.2</v>
      </c>
      <c r="E477" s="26">
        <f>IFERROR(VLOOKUP(A477,'[1]Março 2017'!$A$4:$C$857,3,FALSE),"Sem Informação")</f>
        <v>7.1</v>
      </c>
    </row>
    <row r="478" spans="1:5" ht="15.75" x14ac:dyDescent="0.25">
      <c r="A478" s="27">
        <v>314120</v>
      </c>
      <c r="B478" s="28" t="s">
        <v>499</v>
      </c>
      <c r="C478" s="25" t="str">
        <f>IFERROR(VLOOKUP(A478,'[1]Outubro 2016'!$A$4:$C$857,3,FALSE),"Sem Informação")</f>
        <v>Sem Informação</v>
      </c>
      <c r="D478" s="25" t="str">
        <f>IFERROR(VLOOKUP(A478,'[1]Janeiro 2017'!$A$4:$C$857,3,FALSE),"Sem Informação")</f>
        <v>Sem Informação</v>
      </c>
      <c r="E478" s="26" t="str">
        <f>IFERROR(VLOOKUP(A478,'[1]Março 2017'!$A$4:$C$857,3,FALSE),"Sem Informação")</f>
        <v>Sem Informação</v>
      </c>
    </row>
    <row r="479" spans="1:5" ht="15.75" x14ac:dyDescent="0.25">
      <c r="A479" s="27">
        <v>314130</v>
      </c>
      <c r="B479" s="28" t="s">
        <v>500</v>
      </c>
      <c r="C479" s="25" t="str">
        <f>IFERROR(VLOOKUP(A479,'[1]Outubro 2016'!$A$4:$C$857,3,FALSE),"Sem Informação")</f>
        <v>Sem Informação</v>
      </c>
      <c r="D479" s="25" t="str">
        <f>IFERROR(VLOOKUP(A479,'[1]Janeiro 2017'!$A$4:$C$857,3,FALSE),"Sem Informação")</f>
        <v>Sem Informação</v>
      </c>
      <c r="E479" s="26" t="str">
        <f>IFERROR(VLOOKUP(A479,'[1]Março 2017'!$A$4:$C$857,3,FALSE),"Sem Informação")</f>
        <v>Sem Informação</v>
      </c>
    </row>
    <row r="480" spans="1:5" ht="15.75" x14ac:dyDescent="0.25">
      <c r="A480" s="27">
        <v>314140</v>
      </c>
      <c r="B480" s="28" t="s">
        <v>501</v>
      </c>
      <c r="C480" s="25" t="str">
        <f>IFERROR(VLOOKUP(A480,'[1]Outubro 2016'!$A$4:$C$857,3,FALSE),"Sem Informação")</f>
        <v>Sem Informação</v>
      </c>
      <c r="D480" s="25" t="str">
        <f>IFERROR(VLOOKUP(A480,'[1]Janeiro 2017'!$A$4:$C$857,3,FALSE),"Sem Informação")</f>
        <v>Sem Informação</v>
      </c>
      <c r="E480" s="26" t="str">
        <f>IFERROR(VLOOKUP(A480,'[1]Março 2017'!$A$4:$C$857,3,FALSE),"Sem Informação")</f>
        <v>Sem Informação</v>
      </c>
    </row>
    <row r="481" spans="1:5" ht="15.75" x14ac:dyDescent="0.25">
      <c r="A481" s="27">
        <v>314150</v>
      </c>
      <c r="B481" s="28" t="s">
        <v>502</v>
      </c>
      <c r="C481" s="25" t="str">
        <f>IFERROR(VLOOKUP(A481,'[1]Outubro 2016'!$A$4:$C$857,3,FALSE),"Sem Informação")</f>
        <v>Sem Informação</v>
      </c>
      <c r="D481" s="25" t="str">
        <f>IFERROR(VLOOKUP(A481,'[1]Janeiro 2017'!$A$4:$C$857,3,FALSE),"Sem Informação")</f>
        <v>Sem Informação</v>
      </c>
      <c r="E481" s="26" t="str">
        <f>IFERROR(VLOOKUP(A481,'[1]Março 2017'!$A$4:$C$857,3,FALSE),"Sem Informação")</f>
        <v>Sem Informação</v>
      </c>
    </row>
    <row r="482" spans="1:5" ht="15.75" x14ac:dyDescent="0.25">
      <c r="A482" s="27">
        <v>314160</v>
      </c>
      <c r="B482" s="28" t="s">
        <v>503</v>
      </c>
      <c r="C482" s="25" t="str">
        <f>IFERROR(VLOOKUP(A482,'[1]Outubro 2016'!$A$4:$C$857,3,FALSE),"Sem Informação")</f>
        <v>Sem Informação</v>
      </c>
      <c r="D482" s="25" t="str">
        <f>IFERROR(VLOOKUP(A482,'[1]Janeiro 2017'!$A$4:$C$857,3,FALSE),"Sem Informação")</f>
        <v>Sem Informação</v>
      </c>
      <c r="E482" s="26" t="str">
        <f>IFERROR(VLOOKUP(A482,'[1]Março 2017'!$A$4:$C$857,3,FALSE),"Sem Informação")</f>
        <v>Sem Informação</v>
      </c>
    </row>
    <row r="483" spans="1:5" ht="15.75" x14ac:dyDescent="0.25">
      <c r="A483" s="27">
        <v>314170</v>
      </c>
      <c r="B483" s="28" t="s">
        <v>504</v>
      </c>
      <c r="C483" s="25" t="str">
        <f>IFERROR(VLOOKUP(A483,'[1]Outubro 2016'!$A$4:$C$857,3,FALSE),"Sem Informação")</f>
        <v>Sem Informação</v>
      </c>
      <c r="D483" s="25" t="str">
        <f>IFERROR(VLOOKUP(A483,'[1]Janeiro 2017'!$A$4:$C$857,3,FALSE),"Sem Informação")</f>
        <v>Sem Informação</v>
      </c>
      <c r="E483" s="26" t="str">
        <f>IFERROR(VLOOKUP(A483,'[1]Março 2017'!$A$4:$C$857,3,FALSE),"Sem Informação")</f>
        <v>Sem Informação</v>
      </c>
    </row>
    <row r="484" spans="1:5" ht="15.75" x14ac:dyDescent="0.25">
      <c r="A484" s="27">
        <v>314180</v>
      </c>
      <c r="B484" s="28" t="s">
        <v>505</v>
      </c>
      <c r="C484" s="25" t="str">
        <f>IFERROR(VLOOKUP(A484,'[1]Outubro 2016'!$A$4:$C$857,3,FALSE),"Sem Informação")</f>
        <v>Sem Informação</v>
      </c>
      <c r="D484" s="25" t="str">
        <f>IFERROR(VLOOKUP(A484,'[1]Janeiro 2017'!$A$4:$C$857,3,FALSE),"Sem Informação")</f>
        <v>Sem Informação</v>
      </c>
      <c r="E484" s="26" t="str">
        <f>IFERROR(VLOOKUP(A484,'[1]Março 2017'!$A$4:$C$857,3,FALSE),"Sem Informação")</f>
        <v>Sem Informação</v>
      </c>
    </row>
    <row r="485" spans="1:5" ht="15.75" x14ac:dyDescent="0.25">
      <c r="A485" s="27">
        <v>314190</v>
      </c>
      <c r="B485" s="28" t="s">
        <v>506</v>
      </c>
      <c r="C485" s="25" t="str">
        <f>IFERROR(VLOOKUP(A485,'[1]Outubro 2016'!$A$4:$C$857,3,FALSE),"Sem Informação")</f>
        <v>Sem Informação</v>
      </c>
      <c r="D485" s="25" t="str">
        <f>IFERROR(VLOOKUP(A485,'[1]Janeiro 2017'!$A$4:$C$857,3,FALSE),"Sem Informação")</f>
        <v>Sem Informação</v>
      </c>
      <c r="E485" s="26" t="str">
        <f>IFERROR(VLOOKUP(A485,'[1]Março 2017'!$A$4:$C$857,3,FALSE),"Sem Informação")</f>
        <v>Sem Informação</v>
      </c>
    </row>
    <row r="486" spans="1:5" ht="15.75" x14ac:dyDescent="0.25">
      <c r="A486" s="27">
        <v>314200</v>
      </c>
      <c r="B486" s="28" t="s">
        <v>507</v>
      </c>
      <c r="C486" s="25" t="str">
        <f>IFERROR(VLOOKUP(A486,'[1]Outubro 2016'!$A$4:$C$857,3,FALSE),"Sem Informação")</f>
        <v>Sem Informação</v>
      </c>
      <c r="D486" s="25" t="str">
        <f>IFERROR(VLOOKUP(A486,'[1]Janeiro 2017'!$A$4:$C$857,3,FALSE),"Sem Informação")</f>
        <v>Sem Informação</v>
      </c>
      <c r="E486" s="26" t="str">
        <f>IFERROR(VLOOKUP(A486,'[1]Março 2017'!$A$4:$C$857,3,FALSE),"Sem Informação")</f>
        <v>Sem Informação</v>
      </c>
    </row>
    <row r="487" spans="1:5" ht="15.75" x14ac:dyDescent="0.25">
      <c r="A487" s="27">
        <v>314210</v>
      </c>
      <c r="B487" s="28" t="s">
        <v>508</v>
      </c>
      <c r="C487" s="25" t="str">
        <f>IFERROR(VLOOKUP(A487,'[1]Outubro 2016'!$A$4:$C$857,3,FALSE),"Sem Informação")</f>
        <v>Sem Informação</v>
      </c>
      <c r="D487" s="25" t="str">
        <f>IFERROR(VLOOKUP(A487,'[1]Janeiro 2017'!$A$4:$C$857,3,FALSE),"Sem Informação")</f>
        <v>Sem Informação</v>
      </c>
      <c r="E487" s="26" t="str">
        <f>IFERROR(VLOOKUP(A487,'[1]Março 2017'!$A$4:$C$857,3,FALSE),"Sem Informação")</f>
        <v>Sem Informação</v>
      </c>
    </row>
    <row r="488" spans="1:5" ht="15.75" x14ac:dyDescent="0.25">
      <c r="A488" s="27">
        <v>314220</v>
      </c>
      <c r="B488" s="28" t="s">
        <v>509</v>
      </c>
      <c r="C488" s="25" t="str">
        <f>IFERROR(VLOOKUP(A488,'[1]Outubro 2016'!$A$4:$C$857,3,FALSE),"Sem Informação")</f>
        <v>Sem Informação</v>
      </c>
      <c r="D488" s="25" t="str">
        <f>IFERROR(VLOOKUP(A488,'[1]Janeiro 2017'!$A$4:$C$857,3,FALSE),"Sem Informação")</f>
        <v>Sem Informação</v>
      </c>
      <c r="E488" s="26" t="str">
        <f>IFERROR(VLOOKUP(A488,'[1]Março 2017'!$A$4:$C$857,3,FALSE),"Sem Informação")</f>
        <v>Sem Informação</v>
      </c>
    </row>
    <row r="489" spans="1:5" ht="15.75" x14ac:dyDescent="0.25">
      <c r="A489" s="27">
        <v>314225</v>
      </c>
      <c r="B489" s="28" t="s">
        <v>510</v>
      </c>
      <c r="C489" s="25" t="str">
        <f>IFERROR(VLOOKUP(A489,'[1]Outubro 2016'!$A$4:$C$857,3,FALSE),"Sem Informação")</f>
        <v>Sem Informação</v>
      </c>
      <c r="D489" s="25" t="str">
        <f>IFERROR(VLOOKUP(A489,'[1]Janeiro 2017'!$A$4:$C$857,3,FALSE),"Sem Informação")</f>
        <v>Sem Informação</v>
      </c>
      <c r="E489" s="26" t="str">
        <f>IFERROR(VLOOKUP(A489,'[1]Março 2017'!$A$4:$C$857,3,FALSE),"Sem Informação")</f>
        <v>Sem Informação</v>
      </c>
    </row>
    <row r="490" spans="1:5" ht="15.75" x14ac:dyDescent="0.25">
      <c r="A490" s="27">
        <v>314230</v>
      </c>
      <c r="B490" s="28" t="s">
        <v>511</v>
      </c>
      <c r="C490" s="25" t="str">
        <f>IFERROR(VLOOKUP(A490,'[1]Outubro 2016'!$A$4:$C$857,3,FALSE),"Sem Informação")</f>
        <v>Sem Informação</v>
      </c>
      <c r="D490" s="25" t="str">
        <f>IFERROR(VLOOKUP(A490,'[1]Janeiro 2017'!$A$4:$C$857,3,FALSE),"Sem Informação")</f>
        <v>Sem Informação</v>
      </c>
      <c r="E490" s="26" t="str">
        <f>IFERROR(VLOOKUP(A490,'[1]Março 2017'!$A$4:$C$857,3,FALSE),"Sem Informação")</f>
        <v>Sem Informação</v>
      </c>
    </row>
    <row r="491" spans="1:5" ht="15.75" x14ac:dyDescent="0.25">
      <c r="A491" s="27">
        <v>314240</v>
      </c>
      <c r="B491" s="28" t="s">
        <v>512</v>
      </c>
      <c r="C491" s="25" t="str">
        <f>IFERROR(VLOOKUP(A491,'[1]Outubro 2016'!$A$4:$C$857,3,FALSE),"Sem Informação")</f>
        <v>Sem Informação</v>
      </c>
      <c r="D491" s="25" t="str">
        <f>IFERROR(VLOOKUP(A491,'[1]Janeiro 2017'!$A$4:$C$857,3,FALSE),"Sem Informação")</f>
        <v>Sem Informação</v>
      </c>
      <c r="E491" s="26" t="str">
        <f>IFERROR(VLOOKUP(A491,'[1]Março 2017'!$A$4:$C$857,3,FALSE),"Sem Informação")</f>
        <v>Sem Informação</v>
      </c>
    </row>
    <row r="492" spans="1:5" ht="15.75" x14ac:dyDescent="0.25">
      <c r="A492" s="27">
        <v>314250</v>
      </c>
      <c r="B492" s="28" t="s">
        <v>513</v>
      </c>
      <c r="C492" s="25" t="str">
        <f>IFERROR(VLOOKUP(A492,'[1]Outubro 2016'!$A$4:$C$857,3,FALSE),"Sem Informação")</f>
        <v>Sem Informação</v>
      </c>
      <c r="D492" s="25" t="str">
        <f>IFERROR(VLOOKUP(A492,'[1]Janeiro 2017'!$A$4:$C$857,3,FALSE),"Sem Informação")</f>
        <v>Sem Informação</v>
      </c>
      <c r="E492" s="26" t="str">
        <f>IFERROR(VLOOKUP(A492,'[1]Março 2017'!$A$4:$C$857,3,FALSE),"Sem Informação")</f>
        <v>Sem Informação</v>
      </c>
    </row>
    <row r="493" spans="1:5" ht="15.75" x14ac:dyDescent="0.25">
      <c r="A493" s="27">
        <v>314260</v>
      </c>
      <c r="B493" s="28" t="s">
        <v>514</v>
      </c>
      <c r="C493" s="25" t="str">
        <f>IFERROR(VLOOKUP(A493,'[1]Outubro 2016'!$A$4:$C$857,3,FALSE),"Sem Informação")</f>
        <v>Sem Informação</v>
      </c>
      <c r="D493" s="25" t="str">
        <f>IFERROR(VLOOKUP(A493,'[1]Janeiro 2017'!$A$4:$C$857,3,FALSE),"Sem Informação")</f>
        <v>Sem Informação</v>
      </c>
      <c r="E493" s="26" t="str">
        <f>IFERROR(VLOOKUP(A493,'[1]Março 2017'!$A$4:$C$857,3,FALSE),"Sem Informação")</f>
        <v>Sem Informação</v>
      </c>
    </row>
    <row r="494" spans="1:5" ht="15.75" x14ac:dyDescent="0.25">
      <c r="A494" s="27">
        <v>314270</v>
      </c>
      <c r="B494" s="28" t="s">
        <v>515</v>
      </c>
      <c r="C494" s="25" t="str">
        <f>IFERROR(VLOOKUP(A494,'[1]Outubro 2016'!$A$4:$C$857,3,FALSE),"Sem Informação")</f>
        <v>Sem Informação</v>
      </c>
      <c r="D494" s="25" t="str">
        <f>IFERROR(VLOOKUP(A494,'[1]Janeiro 2017'!$A$4:$C$857,3,FALSE),"Sem Informação")</f>
        <v>Sem Informação</v>
      </c>
      <c r="E494" s="26" t="str">
        <f>IFERROR(VLOOKUP(A494,'[1]Março 2017'!$A$4:$C$857,3,FALSE),"Sem Informação")</f>
        <v>Sem Informação</v>
      </c>
    </row>
    <row r="495" spans="1:5" ht="15.75" x14ac:dyDescent="0.25">
      <c r="A495" s="27">
        <v>314280</v>
      </c>
      <c r="B495" s="28" t="s">
        <v>966</v>
      </c>
      <c r="C495" s="25" t="str">
        <f>IFERROR(VLOOKUP(A495,'[1]Outubro 2016'!$A$4:$C$857,3,FALSE),"Sem Informação")</f>
        <v>Sem Informação</v>
      </c>
      <c r="D495" s="25">
        <f>IFERROR(VLOOKUP(A495,'[1]Janeiro 2017'!$A$4:$C$857,3,FALSE),"Sem Informação")</f>
        <v>3.7</v>
      </c>
      <c r="E495" s="26">
        <f>IFERROR(VLOOKUP(A495,'[1]Março 2017'!$A$4:$C$857,3,FALSE),"Sem Informação")</f>
        <v>3.9</v>
      </c>
    </row>
    <row r="496" spans="1:5" ht="15.75" x14ac:dyDescent="0.25">
      <c r="A496" s="27">
        <v>314290</v>
      </c>
      <c r="B496" s="28" t="s">
        <v>517</v>
      </c>
      <c r="C496" s="25" t="str">
        <f>IFERROR(VLOOKUP(A496,'[1]Outubro 2016'!$A$4:$C$857,3,FALSE),"Sem Informação")</f>
        <v>Sem Informação</v>
      </c>
      <c r="D496" s="25" t="str">
        <f>IFERROR(VLOOKUP(A496,'[1]Janeiro 2017'!$A$4:$C$857,3,FALSE),"Sem Informação")</f>
        <v>Sem Informação</v>
      </c>
      <c r="E496" s="26">
        <f>IFERROR(VLOOKUP(A496,'[1]Março 2017'!$A$4:$C$857,3,FALSE),"Sem Informação")</f>
        <v>4.5999999999999996</v>
      </c>
    </row>
    <row r="497" spans="1:5" ht="15.75" x14ac:dyDescent="0.25">
      <c r="A497" s="27">
        <v>314300</v>
      </c>
      <c r="B497" s="28" t="s">
        <v>518</v>
      </c>
      <c r="C497" s="25" t="str">
        <f>IFERROR(VLOOKUP(A497,'[1]Outubro 2016'!$A$4:$C$857,3,FALSE),"Sem Informação")</f>
        <v>Sem Informação</v>
      </c>
      <c r="D497" s="25" t="str">
        <f>IFERROR(VLOOKUP(A497,'[1]Janeiro 2017'!$A$4:$C$857,3,FALSE),"Sem Informação")</f>
        <v>Sem Informação</v>
      </c>
      <c r="E497" s="26" t="str">
        <f>IFERROR(VLOOKUP(A497,'[1]Março 2017'!$A$4:$C$857,3,FALSE),"Sem Informação")</f>
        <v>Sem Informação</v>
      </c>
    </row>
    <row r="498" spans="1:5" ht="15.75" x14ac:dyDescent="0.25">
      <c r="A498" s="27">
        <v>314310</v>
      </c>
      <c r="B498" s="28" t="s">
        <v>519</v>
      </c>
      <c r="C498" s="25">
        <f>IFERROR(VLOOKUP(A498,'[1]Outubro 2016'!$A$4:$C$857,3,FALSE),"Sem Informação")</f>
        <v>1.1000000000000001</v>
      </c>
      <c r="D498" s="25">
        <f>IFERROR(VLOOKUP(A498,'[1]Janeiro 2017'!$A$4:$C$857,3,FALSE),"Sem Informação")</f>
        <v>1.4</v>
      </c>
      <c r="E498" s="26">
        <f>IFERROR(VLOOKUP(A498,'[1]Março 2017'!$A$4:$C$857,3,FALSE),"Sem Informação")</f>
        <v>0.6</v>
      </c>
    </row>
    <row r="499" spans="1:5" ht="15.75" x14ac:dyDescent="0.25">
      <c r="A499" s="27">
        <v>314315</v>
      </c>
      <c r="B499" s="28" t="s">
        <v>520</v>
      </c>
      <c r="C499" s="25" t="str">
        <f>IFERROR(VLOOKUP(A499,'[1]Outubro 2016'!$A$4:$C$857,3,FALSE),"Sem Informação")</f>
        <v>Sem Informação</v>
      </c>
      <c r="D499" s="25" t="str">
        <f>IFERROR(VLOOKUP(A499,'[1]Janeiro 2017'!$A$4:$C$857,3,FALSE),"Sem Informação")</f>
        <v>Sem Informação</v>
      </c>
      <c r="E499" s="26" t="str">
        <f>IFERROR(VLOOKUP(A499,'[1]Março 2017'!$A$4:$C$857,3,FALSE),"Sem Informação")</f>
        <v>Sem Informação</v>
      </c>
    </row>
    <row r="500" spans="1:5" ht="15.75" x14ac:dyDescent="0.25">
      <c r="A500" s="27">
        <v>314320</v>
      </c>
      <c r="B500" s="28" t="s">
        <v>967</v>
      </c>
      <c r="C500" s="25" t="str">
        <f>IFERROR(VLOOKUP(A500,'[1]Outubro 2016'!$A$4:$C$857,3,FALSE),"Sem Informação")</f>
        <v>Sem Informação</v>
      </c>
      <c r="D500" s="25" t="str">
        <f>IFERROR(VLOOKUP(A500,'[1]Janeiro 2017'!$A$4:$C$857,3,FALSE),"Sem Informação")</f>
        <v>Sem Informação</v>
      </c>
      <c r="E500" s="26" t="str">
        <f>IFERROR(VLOOKUP(A500,'[1]Março 2017'!$A$4:$C$857,3,FALSE),"Sem Informação")</f>
        <v>Sem Informação</v>
      </c>
    </row>
    <row r="501" spans="1:5" ht="15.75" x14ac:dyDescent="0.25">
      <c r="A501" s="27">
        <v>314330</v>
      </c>
      <c r="B501" s="28" t="s">
        <v>102</v>
      </c>
      <c r="C501" s="25">
        <f>IFERROR(VLOOKUP(A501,'[1]Outubro 2016'!$A$4:$C$857,3,FALSE),"Sem Informação")</f>
        <v>1.9</v>
      </c>
      <c r="D501" s="25">
        <f>IFERROR(VLOOKUP(A501,'[1]Janeiro 2017'!$A$4:$C$857,3,FALSE),"Sem Informação")</f>
        <v>3.4</v>
      </c>
      <c r="E501" s="26">
        <f>IFERROR(VLOOKUP(A501,'[1]Março 2017'!$A$4:$C$857,3,FALSE),"Sem Informação")</f>
        <v>3.4</v>
      </c>
    </row>
    <row r="502" spans="1:5" ht="15.75" x14ac:dyDescent="0.25">
      <c r="A502" s="27">
        <v>314340</v>
      </c>
      <c r="B502" s="28" t="s">
        <v>522</v>
      </c>
      <c r="C502" s="25" t="str">
        <f>IFERROR(VLOOKUP(A502,'[1]Outubro 2016'!$A$4:$C$857,3,FALSE),"Sem Informação")</f>
        <v>Sem Informação</v>
      </c>
      <c r="D502" s="25" t="str">
        <f>IFERROR(VLOOKUP(A502,'[1]Janeiro 2017'!$A$4:$C$857,3,FALSE),"Sem Informação")</f>
        <v>Sem Informação</v>
      </c>
      <c r="E502" s="26" t="str">
        <f>IFERROR(VLOOKUP(A502,'[1]Março 2017'!$A$4:$C$857,3,FALSE),"Sem Informação")</f>
        <v>Sem Informação</v>
      </c>
    </row>
    <row r="503" spans="1:5" ht="15.75" x14ac:dyDescent="0.25">
      <c r="A503" s="27">
        <v>314345</v>
      </c>
      <c r="B503" s="28" t="s">
        <v>523</v>
      </c>
      <c r="C503" s="25" t="str">
        <f>IFERROR(VLOOKUP(A503,'[1]Outubro 2016'!$A$4:$C$857,3,FALSE),"Sem Informação")</f>
        <v>Sem Informação</v>
      </c>
      <c r="D503" s="25" t="str">
        <f>IFERROR(VLOOKUP(A503,'[1]Janeiro 2017'!$A$4:$C$857,3,FALSE),"Sem Informação")</f>
        <v>Sem Informação</v>
      </c>
      <c r="E503" s="26" t="str">
        <f>IFERROR(VLOOKUP(A503,'[1]Março 2017'!$A$4:$C$857,3,FALSE),"Sem Informação")</f>
        <v>Sem Informação</v>
      </c>
    </row>
    <row r="504" spans="1:5" ht="15.75" x14ac:dyDescent="0.25">
      <c r="A504" s="27">
        <v>314350</v>
      </c>
      <c r="B504" s="28" t="s">
        <v>968</v>
      </c>
      <c r="C504" s="25" t="str">
        <f>IFERROR(VLOOKUP(A504,'[1]Outubro 2016'!$A$4:$C$857,3,FALSE),"Sem Informação")</f>
        <v>Sem Informação</v>
      </c>
      <c r="D504" s="25" t="str">
        <f>IFERROR(VLOOKUP(A504,'[1]Janeiro 2017'!$A$4:$C$857,3,FALSE),"Sem Informação")</f>
        <v>Sem Informação</v>
      </c>
      <c r="E504" s="26" t="str">
        <f>IFERROR(VLOOKUP(A504,'[1]Março 2017'!$A$4:$C$857,3,FALSE),"Sem Informação")</f>
        <v>Sem Informação</v>
      </c>
    </row>
    <row r="505" spans="1:5" ht="15.75" x14ac:dyDescent="0.25">
      <c r="A505" s="27">
        <v>314360</v>
      </c>
      <c r="B505" s="28" t="s">
        <v>969</v>
      </c>
      <c r="C505" s="25" t="str">
        <f>IFERROR(VLOOKUP(A505,'[1]Outubro 2016'!$A$4:$C$857,3,FALSE),"Sem Informação")</f>
        <v>Sem Informação</v>
      </c>
      <c r="D505" s="25" t="str">
        <f>IFERROR(VLOOKUP(A505,'[1]Janeiro 2017'!$A$4:$C$857,3,FALSE),"Sem Informação")</f>
        <v>Sem Informação</v>
      </c>
      <c r="E505" s="26" t="str">
        <f>IFERROR(VLOOKUP(A505,'[1]Março 2017'!$A$4:$C$857,3,FALSE),"Sem Informação")</f>
        <v>Sem Informação</v>
      </c>
    </row>
    <row r="506" spans="1:5" ht="15.75" x14ac:dyDescent="0.25">
      <c r="A506" s="27">
        <v>314370</v>
      </c>
      <c r="B506" s="28" t="s">
        <v>970</v>
      </c>
      <c r="C506" s="25" t="str">
        <f>IFERROR(VLOOKUP(A506,'[1]Outubro 2016'!$A$4:$C$857,3,FALSE),"Sem Informação")</f>
        <v>Sem Informação</v>
      </c>
      <c r="D506" s="25" t="str">
        <f>IFERROR(VLOOKUP(A506,'[1]Janeiro 2017'!$A$4:$C$857,3,FALSE),"Sem Informação")</f>
        <v>Sem Informação</v>
      </c>
      <c r="E506" s="26" t="str">
        <f>IFERROR(VLOOKUP(A506,'[1]Março 2017'!$A$4:$C$857,3,FALSE),"Sem Informação")</f>
        <v>Sem Informação</v>
      </c>
    </row>
    <row r="507" spans="1:5" ht="15.75" x14ac:dyDescent="0.25">
      <c r="A507" s="27">
        <v>314380</v>
      </c>
      <c r="B507" s="28" t="s">
        <v>527</v>
      </c>
      <c r="C507" s="25" t="str">
        <f>IFERROR(VLOOKUP(A507,'[1]Outubro 2016'!$A$4:$C$857,3,FALSE),"Sem Informação")</f>
        <v>Sem Informação</v>
      </c>
      <c r="D507" s="25" t="str">
        <f>IFERROR(VLOOKUP(A507,'[1]Janeiro 2017'!$A$4:$C$857,3,FALSE),"Sem Informação")</f>
        <v>Sem Informação</v>
      </c>
      <c r="E507" s="26" t="str">
        <f>IFERROR(VLOOKUP(A507,'[1]Março 2017'!$A$4:$C$857,3,FALSE),"Sem Informação")</f>
        <v>Sem Informação</v>
      </c>
    </row>
    <row r="508" spans="1:5" ht="15.75" x14ac:dyDescent="0.25">
      <c r="A508" s="27">
        <v>314390</v>
      </c>
      <c r="B508" s="28" t="s">
        <v>528</v>
      </c>
      <c r="C508" s="25">
        <f>IFERROR(VLOOKUP(A508,'[1]Outubro 2016'!$A$4:$C$857,3,FALSE),"Sem Informação")</f>
        <v>2.6</v>
      </c>
      <c r="D508" s="25">
        <f>IFERROR(VLOOKUP(A508,'[1]Janeiro 2017'!$A$4:$C$857,3,FALSE),"Sem Informação")</f>
        <v>2.4</v>
      </c>
      <c r="E508" s="26">
        <f>IFERROR(VLOOKUP(A508,'[1]Março 2017'!$A$4:$C$857,3,FALSE),"Sem Informação")</f>
        <v>1.3</v>
      </c>
    </row>
    <row r="509" spans="1:5" ht="15.75" x14ac:dyDescent="0.25">
      <c r="A509" s="27">
        <v>314400</v>
      </c>
      <c r="B509" s="28" t="s">
        <v>529</v>
      </c>
      <c r="C509" s="25">
        <f>IFERROR(VLOOKUP(A509,'[1]Outubro 2016'!$A$4:$C$857,3,FALSE),"Sem Informação")</f>
        <v>10.199999999999999</v>
      </c>
      <c r="D509" s="25">
        <f>IFERROR(VLOOKUP(A509,'[1]Janeiro 2017'!$A$4:$C$857,3,FALSE),"Sem Informação")</f>
        <v>3</v>
      </c>
      <c r="E509" s="26">
        <f>IFERROR(VLOOKUP(A509,'[1]Março 2017'!$A$4:$C$857,3,FALSE),"Sem Informação")</f>
        <v>3.6</v>
      </c>
    </row>
    <row r="510" spans="1:5" ht="15.75" x14ac:dyDescent="0.25">
      <c r="A510" s="27">
        <v>314410</v>
      </c>
      <c r="B510" s="28" t="s">
        <v>530</v>
      </c>
      <c r="C510" s="25" t="str">
        <f>IFERROR(VLOOKUP(A510,'[1]Outubro 2016'!$A$4:$C$857,3,FALSE),"Sem Informação")</f>
        <v>Sem Informação</v>
      </c>
      <c r="D510" s="25" t="str">
        <f>IFERROR(VLOOKUP(A510,'[1]Janeiro 2017'!$A$4:$C$857,3,FALSE),"Sem Informação")</f>
        <v>Sem Informação</v>
      </c>
      <c r="E510" s="26" t="str">
        <f>IFERROR(VLOOKUP(A510,'[1]Março 2017'!$A$4:$C$857,3,FALSE),"Sem Informação")</f>
        <v>Sem Informação</v>
      </c>
    </row>
    <row r="511" spans="1:5" ht="15.75" x14ac:dyDescent="0.25">
      <c r="A511" s="27">
        <v>314420</v>
      </c>
      <c r="B511" s="28" t="s">
        <v>531</v>
      </c>
      <c r="C511" s="25" t="str">
        <f>IFERROR(VLOOKUP(A511,'[1]Outubro 2016'!$A$4:$C$857,3,FALSE),"Sem Informação")</f>
        <v>Sem Informação</v>
      </c>
      <c r="D511" s="25" t="str">
        <f>IFERROR(VLOOKUP(A511,'[1]Janeiro 2017'!$A$4:$C$857,3,FALSE),"Sem Informação")</f>
        <v>Sem Informação</v>
      </c>
      <c r="E511" s="26" t="str">
        <f>IFERROR(VLOOKUP(A511,'[1]Março 2017'!$A$4:$C$857,3,FALSE),"Sem Informação")</f>
        <v>Sem Informação</v>
      </c>
    </row>
    <row r="512" spans="1:5" ht="15.75" x14ac:dyDescent="0.25">
      <c r="A512" s="27">
        <v>314430</v>
      </c>
      <c r="B512" s="28" t="s">
        <v>532</v>
      </c>
      <c r="C512" s="25">
        <f>IFERROR(VLOOKUP(A512,'[1]Outubro 2016'!$A$4:$C$857,3,FALSE),"Sem Informação")</f>
        <v>3</v>
      </c>
      <c r="D512" s="25">
        <f>IFERROR(VLOOKUP(A512,'[1]Janeiro 2017'!$A$4:$C$857,3,FALSE),"Sem Informação")</f>
        <v>3</v>
      </c>
      <c r="E512" s="26">
        <f>IFERROR(VLOOKUP(A512,'[1]Março 2017'!$A$4:$C$857,3,FALSE),"Sem Informação")</f>
        <v>5.5</v>
      </c>
    </row>
    <row r="513" spans="1:5" ht="15.75" x14ac:dyDescent="0.25">
      <c r="A513" s="27">
        <v>314435</v>
      </c>
      <c r="B513" s="28" t="s">
        <v>533</v>
      </c>
      <c r="C513" s="25" t="str">
        <f>IFERROR(VLOOKUP(A513,'[1]Outubro 2016'!$A$4:$C$857,3,FALSE),"Sem Informação")</f>
        <v>Sem Informação</v>
      </c>
      <c r="D513" s="25" t="str">
        <f>IFERROR(VLOOKUP(A513,'[1]Janeiro 2017'!$A$4:$C$857,3,FALSE),"Sem Informação")</f>
        <v>Sem Informação</v>
      </c>
      <c r="E513" s="26" t="str">
        <f>IFERROR(VLOOKUP(A513,'[1]Março 2017'!$A$4:$C$857,3,FALSE),"Sem Informação")</f>
        <v>Sem Informação</v>
      </c>
    </row>
    <row r="514" spans="1:5" ht="15.75" x14ac:dyDescent="0.25">
      <c r="A514" s="27">
        <v>314437</v>
      </c>
      <c r="B514" s="28" t="s">
        <v>534</v>
      </c>
      <c r="C514" s="25" t="str">
        <f>IFERROR(VLOOKUP(A514,'[1]Outubro 2016'!$A$4:$C$857,3,FALSE),"Sem Informação")</f>
        <v>Sem Informação</v>
      </c>
      <c r="D514" s="25" t="str">
        <f>IFERROR(VLOOKUP(A514,'[1]Janeiro 2017'!$A$4:$C$857,3,FALSE),"Sem Informação")</f>
        <v>Sem Informação</v>
      </c>
      <c r="E514" s="26" t="str">
        <f>IFERROR(VLOOKUP(A514,'[1]Março 2017'!$A$4:$C$857,3,FALSE),"Sem Informação")</f>
        <v>Sem Informação</v>
      </c>
    </row>
    <row r="515" spans="1:5" ht="15.75" x14ac:dyDescent="0.25">
      <c r="A515" s="27">
        <v>314440</v>
      </c>
      <c r="B515" s="28" t="s">
        <v>535</v>
      </c>
      <c r="C515" s="25" t="str">
        <f>IFERROR(VLOOKUP(A515,'[1]Outubro 2016'!$A$4:$C$857,3,FALSE),"Sem Informação")</f>
        <v>Sem Informação</v>
      </c>
      <c r="D515" s="25" t="str">
        <f>IFERROR(VLOOKUP(A515,'[1]Janeiro 2017'!$A$4:$C$857,3,FALSE),"Sem Informação")</f>
        <v>Sem Informação</v>
      </c>
      <c r="E515" s="26" t="str">
        <f>IFERROR(VLOOKUP(A515,'[1]Março 2017'!$A$4:$C$857,3,FALSE),"Sem Informação")</f>
        <v>Sem Informação</v>
      </c>
    </row>
    <row r="516" spans="1:5" ht="15.75" x14ac:dyDescent="0.25">
      <c r="A516" s="27">
        <v>314450</v>
      </c>
      <c r="B516" s="28" t="s">
        <v>536</v>
      </c>
      <c r="C516" s="25" t="str">
        <f>IFERROR(VLOOKUP(A516,'[1]Outubro 2016'!$A$4:$C$857,3,FALSE),"Sem Informação")</f>
        <v>Sem Informação</v>
      </c>
      <c r="D516" s="25" t="str">
        <f>IFERROR(VLOOKUP(A516,'[1]Janeiro 2017'!$A$4:$C$857,3,FALSE),"Sem Informação")</f>
        <v>Sem Informação</v>
      </c>
      <c r="E516" s="26" t="str">
        <f>IFERROR(VLOOKUP(A516,'[1]Março 2017'!$A$4:$C$857,3,FALSE),"Sem Informação")</f>
        <v>Sem Informação</v>
      </c>
    </row>
    <row r="517" spans="1:5" ht="15.75" x14ac:dyDescent="0.25">
      <c r="A517" s="27">
        <v>314460</v>
      </c>
      <c r="B517" s="28" t="s">
        <v>537</v>
      </c>
      <c r="C517" s="25">
        <f>IFERROR(VLOOKUP(A517,'[1]Outubro 2016'!$A$4:$C$857,3,FALSE),"Sem Informação")</f>
        <v>0</v>
      </c>
      <c r="D517" s="25">
        <f>IFERROR(VLOOKUP(A517,'[1]Janeiro 2017'!$A$4:$C$857,3,FALSE),"Sem Informação")</f>
        <v>1.9</v>
      </c>
      <c r="E517" s="26" t="str">
        <f>IFERROR(VLOOKUP(A517,'[1]Março 2017'!$A$4:$C$857,3,FALSE),"Sem Informação")</f>
        <v>Sem Informação</v>
      </c>
    </row>
    <row r="518" spans="1:5" ht="15.75" x14ac:dyDescent="0.25">
      <c r="A518" s="27">
        <v>314465</v>
      </c>
      <c r="B518" s="28" t="s">
        <v>538</v>
      </c>
      <c r="C518" s="25" t="str">
        <f>IFERROR(VLOOKUP(A518,'[1]Outubro 2016'!$A$4:$C$857,3,FALSE),"Sem Informação")</f>
        <v>Sem Informação</v>
      </c>
      <c r="D518" s="25" t="str">
        <f>IFERROR(VLOOKUP(A518,'[1]Janeiro 2017'!$A$4:$C$857,3,FALSE),"Sem Informação")</f>
        <v>Sem Informação</v>
      </c>
      <c r="E518" s="26">
        <f>IFERROR(VLOOKUP(A518,'[1]Março 2017'!$A$4:$C$857,3,FALSE),"Sem Informação")</f>
        <v>6.2</v>
      </c>
    </row>
    <row r="519" spans="1:5" ht="15.75" x14ac:dyDescent="0.25">
      <c r="A519" s="27">
        <v>314467</v>
      </c>
      <c r="B519" s="28" t="s">
        <v>539</v>
      </c>
      <c r="C519" s="25" t="str">
        <f>IFERROR(VLOOKUP(A519,'[1]Outubro 2016'!$A$4:$C$857,3,FALSE),"Sem Informação")</f>
        <v>Sem Informação</v>
      </c>
      <c r="D519" s="25" t="str">
        <f>IFERROR(VLOOKUP(A519,'[1]Janeiro 2017'!$A$4:$C$857,3,FALSE),"Sem Informação")</f>
        <v>Sem Informação</v>
      </c>
      <c r="E519" s="26" t="str">
        <f>IFERROR(VLOOKUP(A519,'[1]Março 2017'!$A$4:$C$857,3,FALSE),"Sem Informação")</f>
        <v>Sem Informação</v>
      </c>
    </row>
    <row r="520" spans="1:5" ht="15.75" x14ac:dyDescent="0.25">
      <c r="A520" s="27">
        <v>314470</v>
      </c>
      <c r="B520" s="28" t="s">
        <v>540</v>
      </c>
      <c r="C520" s="25" t="str">
        <f>IFERROR(VLOOKUP(A520,'[1]Outubro 2016'!$A$4:$C$857,3,FALSE),"Sem Informação")</f>
        <v>Sem Informação</v>
      </c>
      <c r="D520" s="25" t="str">
        <f>IFERROR(VLOOKUP(A520,'[1]Janeiro 2017'!$A$4:$C$857,3,FALSE),"Sem Informação")</f>
        <v>Sem Informação</v>
      </c>
      <c r="E520" s="26" t="str">
        <f>IFERROR(VLOOKUP(A520,'[1]Março 2017'!$A$4:$C$857,3,FALSE),"Sem Informação")</f>
        <v>Sem Informação</v>
      </c>
    </row>
    <row r="521" spans="1:5" ht="15.75" x14ac:dyDescent="0.25">
      <c r="A521" s="27">
        <v>314480</v>
      </c>
      <c r="B521" s="28" t="s">
        <v>541</v>
      </c>
      <c r="C521" s="25">
        <f>IFERROR(VLOOKUP(A521,'[1]Outubro 2016'!$A$4:$C$857,3,FALSE),"Sem Informação")</f>
        <v>1.2</v>
      </c>
      <c r="D521" s="25">
        <f>IFERROR(VLOOKUP(A521,'[1]Janeiro 2017'!$A$4:$C$857,3,FALSE),"Sem Informação")</f>
        <v>2.9</v>
      </c>
      <c r="E521" s="26">
        <f>IFERROR(VLOOKUP(A521,'[1]Março 2017'!$A$4:$C$857,3,FALSE),"Sem Informação")</f>
        <v>3.3</v>
      </c>
    </row>
    <row r="522" spans="1:5" ht="15.75" x14ac:dyDescent="0.25">
      <c r="A522" s="27">
        <v>314490</v>
      </c>
      <c r="B522" s="28" t="s">
        <v>542</v>
      </c>
      <c r="C522" s="25" t="str">
        <f>IFERROR(VLOOKUP(A522,'[1]Outubro 2016'!$A$4:$C$857,3,FALSE),"Sem Informação")</f>
        <v>Sem Informação</v>
      </c>
      <c r="D522" s="25" t="str">
        <f>IFERROR(VLOOKUP(A522,'[1]Janeiro 2017'!$A$4:$C$857,3,FALSE),"Sem Informação")</f>
        <v>Sem Informação</v>
      </c>
      <c r="E522" s="26" t="str">
        <f>IFERROR(VLOOKUP(A522,'[1]Março 2017'!$A$4:$C$857,3,FALSE),"Sem Informação")</f>
        <v>Sem Informação</v>
      </c>
    </row>
    <row r="523" spans="1:5" ht="15.75" x14ac:dyDescent="0.25">
      <c r="A523" s="27">
        <v>314500</v>
      </c>
      <c r="B523" s="28" t="s">
        <v>543</v>
      </c>
      <c r="C523" s="25" t="str">
        <f>IFERROR(VLOOKUP(A523,'[1]Outubro 2016'!$A$4:$C$857,3,FALSE),"Sem Informação")</f>
        <v>Sem Informação</v>
      </c>
      <c r="D523" s="25" t="str">
        <f>IFERROR(VLOOKUP(A523,'[1]Janeiro 2017'!$A$4:$C$857,3,FALSE),"Sem Informação")</f>
        <v>Sem Informação</v>
      </c>
      <c r="E523" s="26" t="str">
        <f>IFERROR(VLOOKUP(A523,'[1]Março 2017'!$A$4:$C$857,3,FALSE),"Sem Informação")</f>
        <v>Sem Informação</v>
      </c>
    </row>
    <row r="524" spans="1:5" ht="15.75" x14ac:dyDescent="0.25">
      <c r="A524" s="27">
        <v>314505</v>
      </c>
      <c r="B524" s="28" t="s">
        <v>544</v>
      </c>
      <c r="C524" s="25" t="str">
        <f>IFERROR(VLOOKUP(A524,'[1]Outubro 2016'!$A$4:$C$857,3,FALSE),"Sem Informação")</f>
        <v>Sem Informação</v>
      </c>
      <c r="D524" s="25" t="str">
        <f>IFERROR(VLOOKUP(A524,'[1]Janeiro 2017'!$A$4:$C$857,3,FALSE),"Sem Informação")</f>
        <v>Sem Informação</v>
      </c>
      <c r="E524" s="26" t="str">
        <f>IFERROR(VLOOKUP(A524,'[1]Março 2017'!$A$4:$C$857,3,FALSE),"Sem Informação")</f>
        <v>Sem Informação</v>
      </c>
    </row>
    <row r="525" spans="1:5" ht="15.75" x14ac:dyDescent="0.25">
      <c r="A525" s="27">
        <v>314510</v>
      </c>
      <c r="B525" s="28" t="s">
        <v>545</v>
      </c>
      <c r="C525" s="25" t="str">
        <f>IFERROR(VLOOKUP(A525,'[1]Outubro 2016'!$A$4:$C$857,3,FALSE),"Sem Informação")</f>
        <v>Sem Informação</v>
      </c>
      <c r="D525" s="25" t="str">
        <f>IFERROR(VLOOKUP(A525,'[1]Janeiro 2017'!$A$4:$C$857,3,FALSE),"Sem Informação")</f>
        <v>Sem Informação</v>
      </c>
      <c r="E525" s="26" t="str">
        <f>IFERROR(VLOOKUP(A525,'[1]Março 2017'!$A$4:$C$857,3,FALSE),"Sem Informação")</f>
        <v>Sem Informação</v>
      </c>
    </row>
    <row r="526" spans="1:5" ht="15.75" x14ac:dyDescent="0.25">
      <c r="A526" s="27">
        <v>314520</v>
      </c>
      <c r="B526" s="28" t="s">
        <v>546</v>
      </c>
      <c r="C526" s="25">
        <f>IFERROR(VLOOKUP(A526,'[1]Outubro 2016'!$A$4:$C$857,3,FALSE),"Sem Informação")</f>
        <v>2</v>
      </c>
      <c r="D526" s="25">
        <f>IFERROR(VLOOKUP(A526,'[1]Janeiro 2017'!$A$4:$C$857,3,FALSE),"Sem Informação")</f>
        <v>5.4</v>
      </c>
      <c r="E526" s="26">
        <f>IFERROR(VLOOKUP(A526,'[1]Março 2017'!$A$4:$C$857,3,FALSE),"Sem Informação")</f>
        <v>2.1</v>
      </c>
    </row>
    <row r="527" spans="1:5" ht="15.75" x14ac:dyDescent="0.25">
      <c r="A527" s="27">
        <v>314530</v>
      </c>
      <c r="B527" s="28" t="s">
        <v>548</v>
      </c>
      <c r="C527" s="25">
        <f>IFERROR(VLOOKUP(A527,'[1]Outubro 2016'!$A$4:$C$857,3,FALSE),"Sem Informação")</f>
        <v>4.5999999999999996</v>
      </c>
      <c r="D527" s="25">
        <f>IFERROR(VLOOKUP(A527,'[1]Janeiro 2017'!$A$4:$C$857,3,FALSE),"Sem Informação")</f>
        <v>4.5</v>
      </c>
      <c r="E527" s="26">
        <f>IFERROR(VLOOKUP(A527,'[1]Março 2017'!$A$4:$C$857,3,FALSE),"Sem Informação")</f>
        <v>1.9</v>
      </c>
    </row>
    <row r="528" spans="1:5" ht="15.75" x14ac:dyDescent="0.25">
      <c r="A528" s="27">
        <v>314535</v>
      </c>
      <c r="B528" s="28" t="s">
        <v>971</v>
      </c>
      <c r="C528" s="25" t="str">
        <f>IFERROR(VLOOKUP(A528,'[1]Outubro 2016'!$A$4:$C$857,3,FALSE),"Sem Informação")</f>
        <v>Sem Informação</v>
      </c>
      <c r="D528" s="25" t="str">
        <f>IFERROR(VLOOKUP(A528,'[1]Janeiro 2017'!$A$4:$C$857,3,FALSE),"Sem Informação")</f>
        <v>Sem Informação</v>
      </c>
      <c r="E528" s="26" t="str">
        <f>IFERROR(VLOOKUP(A528,'[1]Março 2017'!$A$4:$C$857,3,FALSE),"Sem Informação")</f>
        <v>Sem Informação</v>
      </c>
    </row>
    <row r="529" spans="1:5" ht="15.75" x14ac:dyDescent="0.25">
      <c r="A529" s="27">
        <v>314537</v>
      </c>
      <c r="B529" s="28" t="s">
        <v>550</v>
      </c>
      <c r="C529" s="25" t="str">
        <f>IFERROR(VLOOKUP(A529,'[1]Outubro 2016'!$A$4:$C$857,3,FALSE),"Sem Informação")</f>
        <v>Sem Informação</v>
      </c>
      <c r="D529" s="25" t="str">
        <f>IFERROR(VLOOKUP(A529,'[1]Janeiro 2017'!$A$4:$C$857,3,FALSE),"Sem Informação")</f>
        <v>Sem Informação</v>
      </c>
      <c r="E529" s="26" t="str">
        <f>IFERROR(VLOOKUP(A529,'[1]Março 2017'!$A$4:$C$857,3,FALSE),"Sem Informação")</f>
        <v>Sem Informação</v>
      </c>
    </row>
    <row r="530" spans="1:5" ht="15.75" x14ac:dyDescent="0.25">
      <c r="A530" s="27">
        <v>314540</v>
      </c>
      <c r="B530" s="28" t="s">
        <v>551</v>
      </c>
      <c r="C530" s="25" t="str">
        <f>IFERROR(VLOOKUP(A530,'[1]Outubro 2016'!$A$4:$C$857,3,FALSE),"Sem Informação")</f>
        <v>Sem Informação</v>
      </c>
      <c r="D530" s="25" t="str">
        <f>IFERROR(VLOOKUP(A530,'[1]Janeiro 2017'!$A$4:$C$857,3,FALSE),"Sem Informação")</f>
        <v>Sem Informação</v>
      </c>
      <c r="E530" s="26" t="str">
        <f>IFERROR(VLOOKUP(A530,'[1]Março 2017'!$A$4:$C$857,3,FALSE),"Sem Informação")</f>
        <v>Sem Informação</v>
      </c>
    </row>
    <row r="531" spans="1:5" ht="15.75" x14ac:dyDescent="0.25">
      <c r="A531" s="27">
        <v>314545</v>
      </c>
      <c r="B531" s="28" t="s">
        <v>972</v>
      </c>
      <c r="C531" s="25" t="str">
        <f>IFERROR(VLOOKUP(A531,'[1]Outubro 2016'!$A$4:$C$857,3,FALSE),"Sem Informação")</f>
        <v>Sem Informação</v>
      </c>
      <c r="D531" s="25" t="str">
        <f>IFERROR(VLOOKUP(A531,'[1]Janeiro 2017'!$A$4:$C$857,3,FALSE),"Sem Informação")</f>
        <v>Sem Informação</v>
      </c>
      <c r="E531" s="26">
        <f>IFERROR(VLOOKUP(A531,'[1]Março 2017'!$A$4:$C$857,3,FALSE),"Sem Informação")</f>
        <v>4.9000000000000004</v>
      </c>
    </row>
    <row r="532" spans="1:5" ht="15.75" x14ac:dyDescent="0.25">
      <c r="A532" s="27">
        <v>314550</v>
      </c>
      <c r="B532" s="28" t="s">
        <v>553</v>
      </c>
      <c r="C532" s="25" t="str">
        <f>IFERROR(VLOOKUP(A532,'[1]Outubro 2016'!$A$4:$C$857,3,FALSE),"Sem Informação")</f>
        <v>Sem Informação</v>
      </c>
      <c r="D532" s="25" t="str">
        <f>IFERROR(VLOOKUP(A532,'[1]Janeiro 2017'!$A$4:$C$857,3,FALSE),"Sem Informação")</f>
        <v>Sem Informação</v>
      </c>
      <c r="E532" s="26" t="str">
        <f>IFERROR(VLOOKUP(A532,'[1]Março 2017'!$A$4:$C$857,3,FALSE),"Sem Informação")</f>
        <v>Sem Informação</v>
      </c>
    </row>
    <row r="533" spans="1:5" ht="15.75" x14ac:dyDescent="0.25">
      <c r="A533" s="27">
        <v>314560</v>
      </c>
      <c r="B533" s="28" t="s">
        <v>554</v>
      </c>
      <c r="C533" s="25">
        <f>IFERROR(VLOOKUP(A533,'[1]Outubro 2016'!$A$4:$C$857,3,FALSE),"Sem Informação")</f>
        <v>3.1</v>
      </c>
      <c r="D533" s="25">
        <f>IFERROR(VLOOKUP(A533,'[1]Janeiro 2017'!$A$4:$C$857,3,FALSE),"Sem Informação")</f>
        <v>2</v>
      </c>
      <c r="E533" s="26">
        <f>IFERROR(VLOOKUP(A533,'[1]Março 2017'!$A$4:$C$857,3,FALSE),"Sem Informação")</f>
        <v>4.8</v>
      </c>
    </row>
    <row r="534" spans="1:5" ht="15.75" x14ac:dyDescent="0.25">
      <c r="A534" s="27">
        <v>314570</v>
      </c>
      <c r="B534" s="28" t="s">
        <v>555</v>
      </c>
      <c r="C534" s="25" t="str">
        <f>IFERROR(VLOOKUP(A534,'[1]Outubro 2016'!$A$4:$C$857,3,FALSE),"Sem Informação")</f>
        <v>Sem Informação</v>
      </c>
      <c r="D534" s="25" t="str">
        <f>IFERROR(VLOOKUP(A534,'[1]Janeiro 2017'!$A$4:$C$857,3,FALSE),"Sem Informação")</f>
        <v>Sem Informação</v>
      </c>
      <c r="E534" s="26" t="str">
        <f>IFERROR(VLOOKUP(A534,'[1]Março 2017'!$A$4:$C$857,3,FALSE),"Sem Informação")</f>
        <v>Sem Informação</v>
      </c>
    </row>
    <row r="535" spans="1:5" ht="15.75" x14ac:dyDescent="0.25">
      <c r="A535" s="27">
        <v>314580</v>
      </c>
      <c r="B535" s="28" t="s">
        <v>973</v>
      </c>
      <c r="C535" s="25" t="str">
        <f>IFERROR(VLOOKUP(A535,'[1]Outubro 2016'!$A$4:$C$857,3,FALSE),"Sem Informação")</f>
        <v>Sem Informação</v>
      </c>
      <c r="D535" s="25" t="str">
        <f>IFERROR(VLOOKUP(A535,'[1]Janeiro 2017'!$A$4:$C$857,3,FALSE),"Sem Informação")</f>
        <v>Sem Informação</v>
      </c>
      <c r="E535" s="26" t="str">
        <f>IFERROR(VLOOKUP(A535,'[1]Março 2017'!$A$4:$C$857,3,FALSE),"Sem Informação")</f>
        <v>Sem Informação</v>
      </c>
    </row>
    <row r="536" spans="1:5" ht="15.75" x14ac:dyDescent="0.25">
      <c r="A536" s="27">
        <v>314585</v>
      </c>
      <c r="B536" s="28" t="s">
        <v>557</v>
      </c>
      <c r="C536" s="25" t="str">
        <f>IFERROR(VLOOKUP(A536,'[1]Outubro 2016'!$A$4:$C$857,3,FALSE),"Sem Informação")</f>
        <v>Sem Informação</v>
      </c>
      <c r="D536" s="25" t="str">
        <f>IFERROR(VLOOKUP(A536,'[1]Janeiro 2017'!$A$4:$C$857,3,FALSE),"Sem Informação")</f>
        <v>Sem Informação</v>
      </c>
      <c r="E536" s="26" t="str">
        <f>IFERROR(VLOOKUP(A536,'[1]Março 2017'!$A$4:$C$857,3,FALSE),"Sem Informação")</f>
        <v>Sem Informação</v>
      </c>
    </row>
    <row r="537" spans="1:5" ht="15.75" x14ac:dyDescent="0.25">
      <c r="A537" s="27">
        <v>314587</v>
      </c>
      <c r="B537" s="28" t="s">
        <v>558</v>
      </c>
      <c r="C537" s="25" t="str">
        <f>IFERROR(VLOOKUP(A537,'[1]Outubro 2016'!$A$4:$C$857,3,FALSE),"Sem Informação")</f>
        <v>Sem Informação</v>
      </c>
      <c r="D537" s="25" t="str">
        <f>IFERROR(VLOOKUP(A537,'[1]Janeiro 2017'!$A$4:$C$857,3,FALSE),"Sem Informação")</f>
        <v>Sem Informação</v>
      </c>
      <c r="E537" s="26" t="str">
        <f>IFERROR(VLOOKUP(A537,'[1]Março 2017'!$A$4:$C$857,3,FALSE),"Sem Informação")</f>
        <v>Sem Informação</v>
      </c>
    </row>
    <row r="538" spans="1:5" ht="15.75" x14ac:dyDescent="0.25">
      <c r="A538" s="27">
        <v>314590</v>
      </c>
      <c r="B538" s="28" t="s">
        <v>559</v>
      </c>
      <c r="C538" s="25">
        <f>IFERROR(VLOOKUP(A538,'[1]Outubro 2016'!$A$4:$C$857,3,FALSE),"Sem Informação")</f>
        <v>0</v>
      </c>
      <c r="D538" s="25" t="str">
        <f>IFERROR(VLOOKUP(A538,'[1]Janeiro 2017'!$A$4:$C$857,3,FALSE),"Sem Informação")</f>
        <v>Sem Informação</v>
      </c>
      <c r="E538" s="26" t="str">
        <f>IFERROR(VLOOKUP(A538,'[1]Março 2017'!$A$4:$C$857,3,FALSE),"Sem Informação")</f>
        <v>Sem Informação</v>
      </c>
    </row>
    <row r="539" spans="1:5" ht="15.75" x14ac:dyDescent="0.25">
      <c r="A539" s="27">
        <v>314600</v>
      </c>
      <c r="B539" s="28" t="s">
        <v>560</v>
      </c>
      <c r="C539" s="25" t="str">
        <f>IFERROR(VLOOKUP(A539,'[1]Outubro 2016'!$A$4:$C$857,3,FALSE),"Sem Informação")</f>
        <v>Sem Informação</v>
      </c>
      <c r="D539" s="25" t="str">
        <f>IFERROR(VLOOKUP(A539,'[1]Janeiro 2017'!$A$4:$C$857,3,FALSE),"Sem Informação")</f>
        <v>Sem Informação</v>
      </c>
      <c r="E539" s="26" t="str">
        <f>IFERROR(VLOOKUP(A539,'[1]Março 2017'!$A$4:$C$857,3,FALSE),"Sem Informação")</f>
        <v>Sem Informação</v>
      </c>
    </row>
    <row r="540" spans="1:5" ht="15.75" x14ac:dyDescent="0.25">
      <c r="A540" s="27">
        <v>314610</v>
      </c>
      <c r="B540" s="28" t="s">
        <v>561</v>
      </c>
      <c r="C540" s="25">
        <f>IFERROR(VLOOKUP(A540,'[1]Outubro 2016'!$A$4:$C$857,3,FALSE),"Sem Informação")</f>
        <v>0</v>
      </c>
      <c r="D540" s="25">
        <f>IFERROR(VLOOKUP(A540,'[1]Janeiro 2017'!$A$4:$C$857,3,FALSE),"Sem Informação")</f>
        <v>0.4</v>
      </c>
      <c r="E540" s="26">
        <f>IFERROR(VLOOKUP(A540,'[1]Março 2017'!$A$4:$C$857,3,FALSE),"Sem Informação")</f>
        <v>0.4</v>
      </c>
    </row>
    <row r="541" spans="1:5" ht="15.75" x14ac:dyDescent="0.25">
      <c r="A541" s="27">
        <v>314620</v>
      </c>
      <c r="B541" s="28" t="s">
        <v>974</v>
      </c>
      <c r="C541" s="25" t="str">
        <f>IFERROR(VLOOKUP(A541,'[1]Outubro 2016'!$A$4:$C$857,3,FALSE),"Sem Informação")</f>
        <v>Sem Informação</v>
      </c>
      <c r="D541" s="25" t="str">
        <f>IFERROR(VLOOKUP(A541,'[1]Janeiro 2017'!$A$4:$C$857,3,FALSE),"Sem Informação")</f>
        <v>Sem Informação</v>
      </c>
      <c r="E541" s="26" t="str">
        <f>IFERROR(VLOOKUP(A541,'[1]Março 2017'!$A$4:$C$857,3,FALSE),"Sem Informação")</f>
        <v>Sem Informação</v>
      </c>
    </row>
    <row r="542" spans="1:5" ht="15.75" x14ac:dyDescent="0.25">
      <c r="A542" s="27">
        <v>314625</v>
      </c>
      <c r="B542" s="28" t="s">
        <v>563</v>
      </c>
      <c r="C542" s="25" t="str">
        <f>IFERROR(VLOOKUP(A542,'[1]Outubro 2016'!$A$4:$C$857,3,FALSE),"Sem Informação")</f>
        <v>Sem Informação</v>
      </c>
      <c r="D542" s="25" t="str">
        <f>IFERROR(VLOOKUP(A542,'[1]Janeiro 2017'!$A$4:$C$857,3,FALSE),"Sem Informação")</f>
        <v>Sem Informação</v>
      </c>
      <c r="E542" s="26">
        <f>IFERROR(VLOOKUP(A542,'[1]Março 2017'!$A$4:$C$857,3,FALSE),"Sem Informação")</f>
        <v>10.7</v>
      </c>
    </row>
    <row r="543" spans="1:5" ht="15.75" x14ac:dyDescent="0.25">
      <c r="A543" s="27">
        <v>314630</v>
      </c>
      <c r="B543" s="28" t="s">
        <v>564</v>
      </c>
      <c r="C543" s="25" t="str">
        <f>IFERROR(VLOOKUP(A543,'[1]Outubro 2016'!$A$4:$C$857,3,FALSE),"Sem Informação")</f>
        <v>Sem Informação</v>
      </c>
      <c r="D543" s="25" t="str">
        <f>IFERROR(VLOOKUP(A543,'[1]Janeiro 2017'!$A$4:$C$857,3,FALSE),"Sem Informação")</f>
        <v>Sem Informação</v>
      </c>
      <c r="E543" s="26" t="str">
        <f>IFERROR(VLOOKUP(A543,'[1]Março 2017'!$A$4:$C$857,3,FALSE),"Sem Informação")</f>
        <v>Sem Informação</v>
      </c>
    </row>
    <row r="544" spans="1:5" ht="15.75" x14ac:dyDescent="0.25">
      <c r="A544" s="27">
        <v>314640</v>
      </c>
      <c r="B544" s="28" t="s">
        <v>566</v>
      </c>
      <c r="C544" s="25" t="str">
        <f>IFERROR(VLOOKUP(A544,'[1]Outubro 2016'!$A$4:$C$857,3,FALSE),"Sem Informação")</f>
        <v>Sem Informação</v>
      </c>
      <c r="D544" s="25" t="str">
        <f>IFERROR(VLOOKUP(A544,'[1]Janeiro 2017'!$A$4:$C$857,3,FALSE),"Sem Informação")</f>
        <v>Sem Informação</v>
      </c>
      <c r="E544" s="26" t="str">
        <f>IFERROR(VLOOKUP(A544,'[1]Março 2017'!$A$4:$C$857,3,FALSE),"Sem Informação")</f>
        <v>Sem Informação</v>
      </c>
    </row>
    <row r="545" spans="1:5" ht="15.75" x14ac:dyDescent="0.25">
      <c r="A545" s="27">
        <v>314650</v>
      </c>
      <c r="B545" s="28" t="s">
        <v>567</v>
      </c>
      <c r="C545" s="25" t="str">
        <f>IFERROR(VLOOKUP(A545,'[1]Outubro 2016'!$A$4:$C$857,3,FALSE),"Sem Informação")</f>
        <v>Sem Informação</v>
      </c>
      <c r="D545" s="25" t="str">
        <f>IFERROR(VLOOKUP(A545,'[1]Janeiro 2017'!$A$4:$C$857,3,FALSE),"Sem Informação")</f>
        <v>Sem Informação</v>
      </c>
      <c r="E545" s="26" t="str">
        <f>IFERROR(VLOOKUP(A545,'[1]Março 2017'!$A$4:$C$857,3,FALSE),"Sem Informação")</f>
        <v>Sem Informação</v>
      </c>
    </row>
    <row r="546" spans="1:5" ht="15.75" x14ac:dyDescent="0.25">
      <c r="A546" s="27">
        <v>314655</v>
      </c>
      <c r="B546" s="28" t="s">
        <v>565</v>
      </c>
      <c r="C546" s="25" t="str">
        <f>IFERROR(VLOOKUP(A546,'[1]Outubro 2016'!$A$4:$C$857,3,FALSE),"Sem Informação")</f>
        <v>Sem Informação</v>
      </c>
      <c r="D546" s="25" t="str">
        <f>IFERROR(VLOOKUP(A546,'[1]Janeiro 2017'!$A$4:$C$857,3,FALSE),"Sem Informação")</f>
        <v>Sem Informação</v>
      </c>
      <c r="E546" s="26" t="str">
        <f>IFERROR(VLOOKUP(A546,'[1]Março 2017'!$A$4:$C$857,3,FALSE),"Sem Informação")</f>
        <v>Sem Informação</v>
      </c>
    </row>
    <row r="547" spans="1:5" ht="15.75" x14ac:dyDescent="0.25">
      <c r="A547" s="27">
        <v>314660</v>
      </c>
      <c r="B547" s="28" t="s">
        <v>568</v>
      </c>
      <c r="C547" s="25" t="str">
        <f>IFERROR(VLOOKUP(A547,'[1]Outubro 2016'!$A$4:$C$857,3,FALSE),"Sem Informação")</f>
        <v>Sem Informação</v>
      </c>
      <c r="D547" s="25" t="str">
        <f>IFERROR(VLOOKUP(A547,'[1]Janeiro 2017'!$A$4:$C$857,3,FALSE),"Sem Informação")</f>
        <v>Sem Informação</v>
      </c>
      <c r="E547" s="26" t="str">
        <f>IFERROR(VLOOKUP(A547,'[1]Março 2017'!$A$4:$C$857,3,FALSE),"Sem Informação")</f>
        <v>Sem Informação</v>
      </c>
    </row>
    <row r="548" spans="1:5" ht="15.75" x14ac:dyDescent="0.25">
      <c r="A548" s="27">
        <v>314670</v>
      </c>
      <c r="B548" s="28" t="s">
        <v>569</v>
      </c>
      <c r="C548" s="25" t="str">
        <f>IFERROR(VLOOKUP(A548,'[1]Outubro 2016'!$A$4:$C$857,3,FALSE),"Sem Informação")</f>
        <v>Sem Informação</v>
      </c>
      <c r="D548" s="25" t="str">
        <f>IFERROR(VLOOKUP(A548,'[1]Janeiro 2017'!$A$4:$C$857,3,FALSE),"Sem Informação")</f>
        <v>Sem Informação</v>
      </c>
      <c r="E548" s="26" t="str">
        <f>IFERROR(VLOOKUP(A548,'[1]Março 2017'!$A$4:$C$857,3,FALSE),"Sem Informação")</f>
        <v>Sem Informação</v>
      </c>
    </row>
    <row r="549" spans="1:5" ht="15.75" x14ac:dyDescent="0.25">
      <c r="A549" s="27">
        <v>314675</v>
      </c>
      <c r="B549" s="28" t="s">
        <v>570</v>
      </c>
      <c r="C549" s="25" t="str">
        <f>IFERROR(VLOOKUP(A549,'[1]Outubro 2016'!$A$4:$C$857,3,FALSE),"Sem Informação")</f>
        <v>Sem Informação</v>
      </c>
      <c r="D549" s="25" t="str">
        <f>IFERROR(VLOOKUP(A549,'[1]Janeiro 2017'!$A$4:$C$857,3,FALSE),"Sem Informação")</f>
        <v>Sem Informação</v>
      </c>
      <c r="E549" s="26" t="str">
        <f>IFERROR(VLOOKUP(A549,'[1]Março 2017'!$A$4:$C$857,3,FALSE),"Sem Informação")</f>
        <v>Sem Informação</v>
      </c>
    </row>
    <row r="550" spans="1:5" ht="15.75" x14ac:dyDescent="0.25">
      <c r="A550" s="27">
        <v>314690</v>
      </c>
      <c r="B550" s="28" t="s">
        <v>571</v>
      </c>
      <c r="C550" s="25" t="str">
        <f>IFERROR(VLOOKUP(A550,'[1]Outubro 2016'!$A$4:$C$857,3,FALSE),"Sem Informação")</f>
        <v>Sem Informação</v>
      </c>
      <c r="D550" s="25" t="str">
        <f>IFERROR(VLOOKUP(A550,'[1]Janeiro 2017'!$A$4:$C$857,3,FALSE),"Sem Informação")</f>
        <v>Sem Informação</v>
      </c>
      <c r="E550" s="26" t="str">
        <f>IFERROR(VLOOKUP(A550,'[1]Março 2017'!$A$4:$C$857,3,FALSE),"Sem Informação")</f>
        <v>Sem Informação</v>
      </c>
    </row>
    <row r="551" spans="1:5" ht="15.75" x14ac:dyDescent="0.25">
      <c r="A551" s="27">
        <v>314700</v>
      </c>
      <c r="B551" s="28" t="s">
        <v>573</v>
      </c>
      <c r="C551" s="25">
        <f>IFERROR(VLOOKUP(A551,'[1]Outubro 2016'!$A$4:$C$857,3,FALSE),"Sem Informação")</f>
        <v>4.2</v>
      </c>
      <c r="D551" s="25">
        <f>IFERROR(VLOOKUP(A551,'[1]Janeiro 2017'!$A$4:$C$857,3,FALSE),"Sem Informação")</f>
        <v>7.5</v>
      </c>
      <c r="E551" s="26">
        <f>IFERROR(VLOOKUP(A551,'[1]Março 2017'!$A$4:$C$857,3,FALSE),"Sem Informação")</f>
        <v>6.3</v>
      </c>
    </row>
    <row r="552" spans="1:5" ht="15.75" x14ac:dyDescent="0.25">
      <c r="A552" s="27">
        <v>314710</v>
      </c>
      <c r="B552" s="28" t="s">
        <v>975</v>
      </c>
      <c r="C552" s="25">
        <f>IFERROR(VLOOKUP(A552,'[1]Outubro 2016'!$A$4:$C$857,3,FALSE),"Sem Informação")</f>
        <v>2.4</v>
      </c>
      <c r="D552" s="25">
        <f>IFERROR(VLOOKUP(A552,'[1]Janeiro 2017'!$A$4:$C$857,3,FALSE),"Sem Informação")</f>
        <v>4.8</v>
      </c>
      <c r="E552" s="26">
        <f>IFERROR(VLOOKUP(A552,'[1]Março 2017'!$A$4:$C$857,3,FALSE),"Sem Informação")</f>
        <v>3.6</v>
      </c>
    </row>
    <row r="553" spans="1:5" ht="15.75" x14ac:dyDescent="0.25">
      <c r="A553" s="27">
        <v>314720</v>
      </c>
      <c r="B553" s="28" t="s">
        <v>574</v>
      </c>
      <c r="C553" s="25" t="str">
        <f>IFERROR(VLOOKUP(A553,'[1]Outubro 2016'!$A$4:$C$857,3,FALSE),"Sem Informação")</f>
        <v>Sem Informação</v>
      </c>
      <c r="D553" s="25" t="str">
        <f>IFERROR(VLOOKUP(A553,'[1]Janeiro 2017'!$A$4:$C$857,3,FALSE),"Sem Informação")</f>
        <v>Sem Informação</v>
      </c>
      <c r="E553" s="26" t="str">
        <f>IFERROR(VLOOKUP(A553,'[1]Março 2017'!$A$4:$C$857,3,FALSE),"Sem Informação")</f>
        <v>Sem Informação</v>
      </c>
    </row>
    <row r="554" spans="1:5" ht="15.75" x14ac:dyDescent="0.25">
      <c r="A554" s="27">
        <v>314730</v>
      </c>
      <c r="B554" s="28" t="s">
        <v>575</v>
      </c>
      <c r="C554" s="25">
        <f>IFERROR(VLOOKUP(A554,'[1]Outubro 2016'!$A$4:$C$857,3,FALSE),"Sem Informação")</f>
        <v>0</v>
      </c>
      <c r="D554" s="25">
        <f>IFERROR(VLOOKUP(A554,'[1]Janeiro 2017'!$A$4:$C$857,3,FALSE),"Sem Informação")</f>
        <v>2.2000000000000002</v>
      </c>
      <c r="E554" s="26">
        <f>IFERROR(VLOOKUP(A554,'[1]Março 2017'!$A$4:$C$857,3,FALSE),"Sem Informação")</f>
        <v>0</v>
      </c>
    </row>
    <row r="555" spans="1:5" ht="15.75" x14ac:dyDescent="0.25">
      <c r="A555" s="27">
        <v>314740</v>
      </c>
      <c r="B555" s="28" t="s">
        <v>576</v>
      </c>
      <c r="C555" s="25" t="str">
        <f>IFERROR(VLOOKUP(A555,'[1]Outubro 2016'!$A$4:$C$857,3,FALSE),"Sem Informação")</f>
        <v>Sem Informação</v>
      </c>
      <c r="D555" s="25" t="str">
        <f>IFERROR(VLOOKUP(A555,'[1]Janeiro 2017'!$A$4:$C$857,3,FALSE),"Sem Informação")</f>
        <v>Sem Informação</v>
      </c>
      <c r="E555" s="26" t="str">
        <f>IFERROR(VLOOKUP(A555,'[1]Março 2017'!$A$4:$C$857,3,FALSE),"Sem Informação")</f>
        <v>Sem Informação</v>
      </c>
    </row>
    <row r="556" spans="1:5" ht="15.75" x14ac:dyDescent="0.25">
      <c r="A556" s="29">
        <v>314750</v>
      </c>
      <c r="B556" s="30" t="s">
        <v>579</v>
      </c>
      <c r="C556" s="25" t="str">
        <f>IFERROR(VLOOKUP(A556,'[1]Outubro 2016'!$A$4:$C$857,3,FALSE),"Sem Informação")</f>
        <v>Sem Informação</v>
      </c>
      <c r="D556" s="25" t="str">
        <f>IFERROR(VLOOKUP(A556,'[1]Janeiro 2017'!$A$4:$C$857,3,FALSE),"Sem Informação")</f>
        <v>Sem Informação</v>
      </c>
      <c r="E556" s="26" t="str">
        <f>IFERROR(VLOOKUP(A556,'[1]Março 2017'!$A$4:$C$857,3,FALSE),"Sem Informação")</f>
        <v>Sem Informação</v>
      </c>
    </row>
    <row r="557" spans="1:5" ht="15.75" x14ac:dyDescent="0.25">
      <c r="A557" s="29">
        <v>314760</v>
      </c>
      <c r="B557" s="30" t="s">
        <v>577</v>
      </c>
      <c r="C557" s="25" t="str">
        <f>IFERROR(VLOOKUP(A557,'[1]Outubro 2016'!$A$4:$C$857,3,FALSE),"Sem Informação")</f>
        <v>Sem Informação</v>
      </c>
      <c r="D557" s="25" t="str">
        <f>IFERROR(VLOOKUP(A557,'[1]Janeiro 2017'!$A$4:$C$857,3,FALSE),"Sem Informação")</f>
        <v>Sem Informação</v>
      </c>
      <c r="E557" s="26" t="str">
        <f>IFERROR(VLOOKUP(A557,'[1]Março 2017'!$A$4:$C$857,3,FALSE),"Sem Informação")</f>
        <v>Sem Informação</v>
      </c>
    </row>
    <row r="558" spans="1:5" ht="15.75" x14ac:dyDescent="0.25">
      <c r="A558" s="29">
        <v>314770</v>
      </c>
      <c r="B558" s="30" t="s">
        <v>578</v>
      </c>
      <c r="C558" s="25" t="str">
        <f>IFERROR(VLOOKUP(A558,'[1]Outubro 2016'!$A$4:$C$857,3,FALSE),"Sem Informação")</f>
        <v>Sem Informação</v>
      </c>
      <c r="D558" s="25" t="str">
        <f>IFERROR(VLOOKUP(A558,'[1]Janeiro 2017'!$A$4:$C$857,3,FALSE),"Sem Informação")</f>
        <v>Sem Informação</v>
      </c>
      <c r="E558" s="26" t="str">
        <f>IFERROR(VLOOKUP(A558,'[1]Março 2017'!$A$4:$C$857,3,FALSE),"Sem Informação")</f>
        <v>Sem Informação</v>
      </c>
    </row>
    <row r="559" spans="1:5" ht="15.75" x14ac:dyDescent="0.25">
      <c r="A559" s="29">
        <v>314780</v>
      </c>
      <c r="B559" s="30" t="s">
        <v>976</v>
      </c>
      <c r="C559" s="25" t="str">
        <f>IFERROR(VLOOKUP(A559,'[1]Outubro 2016'!$A$4:$C$857,3,FALSE),"Sem Informação")</f>
        <v>Sem Informação</v>
      </c>
      <c r="D559" s="25" t="str">
        <f>IFERROR(VLOOKUP(A559,'[1]Janeiro 2017'!$A$4:$C$857,3,FALSE),"Sem Informação")</f>
        <v>Sem Informação</v>
      </c>
      <c r="E559" s="26" t="str">
        <f>IFERROR(VLOOKUP(A559,'[1]Março 2017'!$A$4:$C$857,3,FALSE),"Sem Informação")</f>
        <v>Sem Informação</v>
      </c>
    </row>
    <row r="560" spans="1:5" ht="15.75" x14ac:dyDescent="0.25">
      <c r="A560" s="27">
        <v>314790</v>
      </c>
      <c r="B560" s="28" t="s">
        <v>45</v>
      </c>
      <c r="C560" s="25">
        <f>IFERROR(VLOOKUP(A560,'[1]Outubro 2016'!$A$4:$C$857,3,FALSE),"Sem Informação")</f>
        <v>1</v>
      </c>
      <c r="D560" s="25">
        <f>IFERROR(VLOOKUP(A560,'[1]Janeiro 2017'!$A$4:$C$857,3,FALSE),"Sem Informação")</f>
        <v>1.7</v>
      </c>
      <c r="E560" s="26">
        <f>IFERROR(VLOOKUP(A560,'[1]Março 2017'!$A$4:$C$857,3,FALSE),"Sem Informação")</f>
        <v>1.7</v>
      </c>
    </row>
    <row r="561" spans="1:5" ht="15.75" x14ac:dyDescent="0.25">
      <c r="A561" s="27">
        <v>314795</v>
      </c>
      <c r="B561" s="28" t="s">
        <v>580</v>
      </c>
      <c r="C561" s="25" t="str">
        <f>IFERROR(VLOOKUP(A561,'[1]Outubro 2016'!$A$4:$C$857,3,FALSE),"Sem Informação")</f>
        <v>Sem Informação</v>
      </c>
      <c r="D561" s="25" t="str">
        <f>IFERROR(VLOOKUP(A561,'[1]Janeiro 2017'!$A$4:$C$857,3,FALSE),"Sem Informação")</f>
        <v>Sem Informação</v>
      </c>
      <c r="E561" s="26" t="str">
        <f>IFERROR(VLOOKUP(A561,'[1]Março 2017'!$A$4:$C$857,3,FALSE),"Sem Informação")</f>
        <v>Sem Informação</v>
      </c>
    </row>
    <row r="562" spans="1:5" ht="15.75" x14ac:dyDescent="0.25">
      <c r="A562" s="27">
        <v>314800</v>
      </c>
      <c r="B562" s="28" t="s">
        <v>977</v>
      </c>
      <c r="C562" s="25">
        <f>IFERROR(VLOOKUP(A562,'[1]Outubro 2016'!$A$4:$C$857,3,FALSE),"Sem Informação")</f>
        <v>0.5</v>
      </c>
      <c r="D562" s="25">
        <f>IFERROR(VLOOKUP(A562,'[1]Janeiro 2017'!$A$4:$C$857,3,FALSE),"Sem Informação")</f>
        <v>1.7</v>
      </c>
      <c r="E562" s="26">
        <f>IFERROR(VLOOKUP(A562,'[1]Março 2017'!$A$4:$C$857,3,FALSE),"Sem Informação")</f>
        <v>1.9</v>
      </c>
    </row>
    <row r="563" spans="1:5" ht="15.75" x14ac:dyDescent="0.25">
      <c r="A563" s="27">
        <v>314810</v>
      </c>
      <c r="B563" s="28" t="s">
        <v>581</v>
      </c>
      <c r="C563" s="25">
        <f>IFERROR(VLOOKUP(A563,'[1]Outubro 2016'!$A$4:$C$857,3,FALSE),"Sem Informação")</f>
        <v>1</v>
      </c>
      <c r="D563" s="25">
        <f>IFERROR(VLOOKUP(A563,'[1]Janeiro 2017'!$A$4:$C$857,3,FALSE),"Sem Informação")</f>
        <v>3.4</v>
      </c>
      <c r="E563" s="26">
        <f>IFERROR(VLOOKUP(A563,'[1]Março 2017'!$A$4:$C$857,3,FALSE),"Sem Informação")</f>
        <v>2.2000000000000002</v>
      </c>
    </row>
    <row r="564" spans="1:5" ht="15.75" x14ac:dyDescent="0.25">
      <c r="A564" s="27">
        <v>314820</v>
      </c>
      <c r="B564" s="28" t="s">
        <v>978</v>
      </c>
      <c r="C564" s="25" t="str">
        <f>IFERROR(VLOOKUP(A564,'[1]Outubro 2016'!$A$4:$C$857,3,FALSE),"Sem Informação")</f>
        <v>Sem Informação</v>
      </c>
      <c r="D564" s="25" t="str">
        <f>IFERROR(VLOOKUP(A564,'[1]Janeiro 2017'!$A$4:$C$857,3,FALSE),"Sem Informação")</f>
        <v>Sem Informação</v>
      </c>
      <c r="E564" s="26" t="str">
        <f>IFERROR(VLOOKUP(A564,'[1]Março 2017'!$A$4:$C$857,3,FALSE),"Sem Informação")</f>
        <v>Sem Informação</v>
      </c>
    </row>
    <row r="565" spans="1:5" ht="15.75" x14ac:dyDescent="0.25">
      <c r="A565" s="27">
        <v>314830</v>
      </c>
      <c r="B565" s="28" t="s">
        <v>583</v>
      </c>
      <c r="C565" s="25" t="str">
        <f>IFERROR(VLOOKUP(A565,'[1]Outubro 2016'!$A$4:$C$857,3,FALSE),"Sem Informação")</f>
        <v>Sem Informação</v>
      </c>
      <c r="D565" s="25" t="str">
        <f>IFERROR(VLOOKUP(A565,'[1]Janeiro 2017'!$A$4:$C$857,3,FALSE),"Sem Informação")</f>
        <v>Sem Informação</v>
      </c>
      <c r="E565" s="26" t="str">
        <f>IFERROR(VLOOKUP(A565,'[1]Março 2017'!$A$4:$C$857,3,FALSE),"Sem Informação")</f>
        <v>Sem Informação</v>
      </c>
    </row>
    <row r="566" spans="1:5" ht="15.75" x14ac:dyDescent="0.25">
      <c r="A566" s="27">
        <v>314840</v>
      </c>
      <c r="B566" s="28" t="s">
        <v>584</v>
      </c>
      <c r="C566" s="25" t="str">
        <f>IFERROR(VLOOKUP(A566,'[1]Outubro 2016'!$A$4:$C$857,3,FALSE),"Sem Informação")</f>
        <v>Sem Informação</v>
      </c>
      <c r="D566" s="25" t="str">
        <f>IFERROR(VLOOKUP(A566,'[1]Janeiro 2017'!$A$4:$C$857,3,FALSE),"Sem Informação")</f>
        <v>Sem Informação</v>
      </c>
      <c r="E566" s="26" t="str">
        <f>IFERROR(VLOOKUP(A566,'[1]Março 2017'!$A$4:$C$857,3,FALSE),"Sem Informação")</f>
        <v>Sem Informação</v>
      </c>
    </row>
    <row r="567" spans="1:5" ht="15.75" x14ac:dyDescent="0.25">
      <c r="A567" s="27">
        <v>314850</v>
      </c>
      <c r="B567" s="28" t="s">
        <v>585</v>
      </c>
      <c r="C567" s="25" t="str">
        <f>IFERROR(VLOOKUP(A567,'[1]Outubro 2016'!$A$4:$C$857,3,FALSE),"Sem Informação")</f>
        <v>Sem Informação</v>
      </c>
      <c r="D567" s="25" t="str">
        <f>IFERROR(VLOOKUP(A567,'[1]Janeiro 2017'!$A$4:$C$857,3,FALSE),"Sem Informação")</f>
        <v>Sem Informação</v>
      </c>
      <c r="E567" s="26" t="str">
        <f>IFERROR(VLOOKUP(A567,'[1]Março 2017'!$A$4:$C$857,3,FALSE),"Sem Informação")</f>
        <v>Sem Informação</v>
      </c>
    </row>
    <row r="568" spans="1:5" ht="15.75" x14ac:dyDescent="0.25">
      <c r="A568" s="27">
        <v>314860</v>
      </c>
      <c r="B568" s="28" t="s">
        <v>586</v>
      </c>
      <c r="C568" s="25" t="str">
        <f>IFERROR(VLOOKUP(A568,'[1]Outubro 2016'!$A$4:$C$857,3,FALSE),"Sem Informação")</f>
        <v>Sem Informação</v>
      </c>
      <c r="D568" s="25" t="str">
        <f>IFERROR(VLOOKUP(A568,'[1]Janeiro 2017'!$A$4:$C$857,3,FALSE),"Sem Informação")</f>
        <v>Sem Informação</v>
      </c>
      <c r="E568" s="26" t="str">
        <f>IFERROR(VLOOKUP(A568,'[1]Março 2017'!$A$4:$C$857,3,FALSE),"Sem Informação")</f>
        <v>Sem Informação</v>
      </c>
    </row>
    <row r="569" spans="1:5" ht="15.75" x14ac:dyDescent="0.25">
      <c r="A569" s="27">
        <v>314870</v>
      </c>
      <c r="B569" s="28" t="s">
        <v>30</v>
      </c>
      <c r="C569" s="25" t="str">
        <f>IFERROR(VLOOKUP(A569,'[1]Outubro 2016'!$A$4:$C$857,3,FALSE),"Sem Informação")</f>
        <v>Sem Informação</v>
      </c>
      <c r="D569" s="25" t="str">
        <f>IFERROR(VLOOKUP(A569,'[1]Janeiro 2017'!$A$4:$C$857,3,FALSE),"Sem Informação")</f>
        <v>Sem Informação</v>
      </c>
      <c r="E569" s="26" t="str">
        <f>IFERROR(VLOOKUP(A569,'[1]Março 2017'!$A$4:$C$857,3,FALSE),"Sem Informação")</f>
        <v>Sem Informação</v>
      </c>
    </row>
    <row r="570" spans="1:5" ht="15.75" x14ac:dyDescent="0.25">
      <c r="A570" s="27">
        <v>314875</v>
      </c>
      <c r="B570" s="28" t="s">
        <v>587</v>
      </c>
      <c r="C570" s="25" t="str">
        <f>IFERROR(VLOOKUP(A570,'[1]Outubro 2016'!$A$4:$C$857,3,FALSE),"Sem Informação")</f>
        <v>Sem Informação</v>
      </c>
      <c r="D570" s="25" t="str">
        <f>IFERROR(VLOOKUP(A570,'[1]Janeiro 2017'!$A$4:$C$857,3,FALSE),"Sem Informação")</f>
        <v>Sem Informação</v>
      </c>
      <c r="E570" s="26" t="str">
        <f>IFERROR(VLOOKUP(A570,'[1]Março 2017'!$A$4:$C$857,3,FALSE),"Sem Informação")</f>
        <v>Sem Informação</v>
      </c>
    </row>
    <row r="571" spans="1:5" ht="15.75" x14ac:dyDescent="0.25">
      <c r="A571" s="27">
        <v>314880</v>
      </c>
      <c r="B571" s="28" t="s">
        <v>979</v>
      </c>
      <c r="C571" s="25" t="str">
        <f>IFERROR(VLOOKUP(A571,'[1]Outubro 2016'!$A$4:$C$857,3,FALSE),"Sem Informação")</f>
        <v>Sem Informação</v>
      </c>
      <c r="D571" s="25" t="str">
        <f>IFERROR(VLOOKUP(A571,'[1]Janeiro 2017'!$A$4:$C$857,3,FALSE),"Sem Informação")</f>
        <v>Sem Informação</v>
      </c>
      <c r="E571" s="26" t="str">
        <f>IFERROR(VLOOKUP(A571,'[1]Março 2017'!$A$4:$C$857,3,FALSE),"Sem Informação")</f>
        <v>Sem Informação</v>
      </c>
    </row>
    <row r="572" spans="1:5" ht="15.75" x14ac:dyDescent="0.25">
      <c r="A572" s="27">
        <v>314890</v>
      </c>
      <c r="B572" s="28" t="s">
        <v>980</v>
      </c>
      <c r="C572" s="25" t="str">
        <f>IFERROR(VLOOKUP(A572,'[1]Outubro 2016'!$A$4:$C$857,3,FALSE),"Sem Informação")</f>
        <v>Sem Informação</v>
      </c>
      <c r="D572" s="25" t="str">
        <f>IFERROR(VLOOKUP(A572,'[1]Janeiro 2017'!$A$4:$C$857,3,FALSE),"Sem Informação")</f>
        <v>Sem Informação</v>
      </c>
      <c r="E572" s="26" t="str">
        <f>IFERROR(VLOOKUP(A572,'[1]Março 2017'!$A$4:$C$857,3,FALSE),"Sem Informação")</f>
        <v>Sem Informação</v>
      </c>
    </row>
    <row r="573" spans="1:5" ht="15.75" x14ac:dyDescent="0.25">
      <c r="A573" s="27">
        <v>314900</v>
      </c>
      <c r="B573" s="28" t="s">
        <v>590</v>
      </c>
      <c r="C573" s="25" t="str">
        <f>IFERROR(VLOOKUP(A573,'[1]Outubro 2016'!$A$4:$C$857,3,FALSE),"Sem Informação")</f>
        <v>Sem Informação</v>
      </c>
      <c r="D573" s="25" t="str">
        <f>IFERROR(VLOOKUP(A573,'[1]Janeiro 2017'!$A$4:$C$857,3,FALSE),"Sem Informação")</f>
        <v>Sem Informação</v>
      </c>
      <c r="E573" s="26" t="str">
        <f>IFERROR(VLOOKUP(A573,'[1]Março 2017'!$A$4:$C$857,3,FALSE),"Sem Informação")</f>
        <v>Sem Informação</v>
      </c>
    </row>
    <row r="574" spans="1:5" ht="15.75" x14ac:dyDescent="0.25">
      <c r="A574" s="27">
        <v>314910</v>
      </c>
      <c r="B574" s="28" t="s">
        <v>591</v>
      </c>
      <c r="C574" s="25" t="str">
        <f>IFERROR(VLOOKUP(A574,'[1]Outubro 2016'!$A$4:$C$857,3,FALSE),"Sem Informação")</f>
        <v>Sem Informação</v>
      </c>
      <c r="D574" s="25" t="str">
        <f>IFERROR(VLOOKUP(A574,'[1]Janeiro 2017'!$A$4:$C$857,3,FALSE),"Sem Informação")</f>
        <v>Sem Informação</v>
      </c>
      <c r="E574" s="26" t="str">
        <f>IFERROR(VLOOKUP(A574,'[1]Março 2017'!$A$4:$C$857,3,FALSE),"Sem Informação")</f>
        <v>Sem Informação</v>
      </c>
    </row>
    <row r="575" spans="1:5" ht="15.75" x14ac:dyDescent="0.25">
      <c r="A575" s="27">
        <v>314915</v>
      </c>
      <c r="B575" s="28" t="s">
        <v>981</v>
      </c>
      <c r="C575" s="25" t="str">
        <f>IFERROR(VLOOKUP(A575,'[1]Outubro 2016'!$A$4:$C$857,3,FALSE),"Sem Informação")</f>
        <v>Sem Informação</v>
      </c>
      <c r="D575" s="25" t="str">
        <f>IFERROR(VLOOKUP(A575,'[1]Janeiro 2017'!$A$4:$C$857,3,FALSE),"Sem Informação")</f>
        <v>Sem Informação</v>
      </c>
      <c r="E575" s="26" t="str">
        <f>IFERROR(VLOOKUP(A575,'[1]Março 2017'!$A$4:$C$857,3,FALSE),"Sem Informação")</f>
        <v>Sem Informação</v>
      </c>
    </row>
    <row r="576" spans="1:5" ht="15.75" x14ac:dyDescent="0.25">
      <c r="A576" s="27">
        <v>314920</v>
      </c>
      <c r="B576" s="28" t="s">
        <v>593</v>
      </c>
      <c r="C576" s="25" t="str">
        <f>IFERROR(VLOOKUP(A576,'[1]Outubro 2016'!$A$4:$C$857,3,FALSE),"Sem Informação")</f>
        <v>Sem Informação</v>
      </c>
      <c r="D576" s="25" t="str">
        <f>IFERROR(VLOOKUP(A576,'[1]Janeiro 2017'!$A$4:$C$857,3,FALSE),"Sem Informação")</f>
        <v>Sem Informação</v>
      </c>
      <c r="E576" s="26" t="str">
        <f>IFERROR(VLOOKUP(A576,'[1]Março 2017'!$A$4:$C$857,3,FALSE),"Sem Informação")</f>
        <v>Sem Informação</v>
      </c>
    </row>
    <row r="577" spans="1:5" ht="15.75" x14ac:dyDescent="0.25">
      <c r="A577" s="27">
        <v>314930</v>
      </c>
      <c r="B577" s="28" t="s">
        <v>594</v>
      </c>
      <c r="C577" s="25">
        <f>IFERROR(VLOOKUP(A577,'[1]Outubro 2016'!$A$4:$C$857,3,FALSE),"Sem Informação")</f>
        <v>1</v>
      </c>
      <c r="D577" s="25">
        <f>IFERROR(VLOOKUP(A577,'[1]Janeiro 2017'!$A$4:$C$857,3,FALSE),"Sem Informação")</f>
        <v>0.6</v>
      </c>
      <c r="E577" s="26">
        <f>IFERROR(VLOOKUP(A577,'[1]Março 2017'!$A$4:$C$857,3,FALSE),"Sem Informação")</f>
        <v>1</v>
      </c>
    </row>
    <row r="578" spans="1:5" ht="15.75" x14ac:dyDescent="0.25">
      <c r="A578" s="27">
        <v>314940</v>
      </c>
      <c r="B578" s="28" t="s">
        <v>595</v>
      </c>
      <c r="C578" s="25" t="str">
        <f>IFERROR(VLOOKUP(A578,'[1]Outubro 2016'!$A$4:$C$857,3,FALSE),"Sem Informação")</f>
        <v>Sem Informação</v>
      </c>
      <c r="D578" s="25" t="str">
        <f>IFERROR(VLOOKUP(A578,'[1]Janeiro 2017'!$A$4:$C$857,3,FALSE),"Sem Informação")</f>
        <v>Sem Informação</v>
      </c>
      <c r="E578" s="26" t="str">
        <f>IFERROR(VLOOKUP(A578,'[1]Março 2017'!$A$4:$C$857,3,FALSE),"Sem Informação")</f>
        <v>Sem Informação</v>
      </c>
    </row>
    <row r="579" spans="1:5" ht="15.75" x14ac:dyDescent="0.25">
      <c r="A579" s="27">
        <v>314950</v>
      </c>
      <c r="B579" s="28" t="s">
        <v>596</v>
      </c>
      <c r="C579" s="25" t="str">
        <f>IFERROR(VLOOKUP(A579,'[1]Outubro 2016'!$A$4:$C$857,3,FALSE),"Sem Informação")</f>
        <v>Sem Informação</v>
      </c>
      <c r="D579" s="25" t="str">
        <f>IFERROR(VLOOKUP(A579,'[1]Janeiro 2017'!$A$4:$C$857,3,FALSE),"Sem Informação")</f>
        <v>Sem Informação</v>
      </c>
      <c r="E579" s="26" t="str">
        <f>IFERROR(VLOOKUP(A579,'[1]Março 2017'!$A$4:$C$857,3,FALSE),"Sem Informação")</f>
        <v>Sem Informação</v>
      </c>
    </row>
    <row r="580" spans="1:5" ht="15.75" x14ac:dyDescent="0.25">
      <c r="A580" s="27">
        <v>314960</v>
      </c>
      <c r="B580" s="28" t="s">
        <v>597</v>
      </c>
      <c r="C580" s="25" t="str">
        <f>IFERROR(VLOOKUP(A580,'[1]Outubro 2016'!$A$4:$C$857,3,FALSE),"Sem Informação")</f>
        <v>Sem Informação</v>
      </c>
      <c r="D580" s="25" t="str">
        <f>IFERROR(VLOOKUP(A580,'[1]Janeiro 2017'!$A$4:$C$857,3,FALSE),"Sem Informação")</f>
        <v>Sem Informação</v>
      </c>
      <c r="E580" s="26" t="str">
        <f>IFERROR(VLOOKUP(A580,'[1]Março 2017'!$A$4:$C$857,3,FALSE),"Sem Informação")</f>
        <v>Sem Informação</v>
      </c>
    </row>
    <row r="581" spans="1:5" ht="15.75" x14ac:dyDescent="0.25">
      <c r="A581" s="27">
        <v>314970</v>
      </c>
      <c r="B581" s="28" t="s">
        <v>598</v>
      </c>
      <c r="C581" s="25" t="str">
        <f>IFERROR(VLOOKUP(A581,'[1]Outubro 2016'!$A$4:$C$857,3,FALSE),"Sem Informação")</f>
        <v>Sem Informação</v>
      </c>
      <c r="D581" s="25" t="str">
        <f>IFERROR(VLOOKUP(A581,'[1]Janeiro 2017'!$A$4:$C$857,3,FALSE),"Sem Informação")</f>
        <v>Sem Informação</v>
      </c>
      <c r="E581" s="26" t="str">
        <f>IFERROR(VLOOKUP(A581,'[1]Março 2017'!$A$4:$C$857,3,FALSE),"Sem Informação")</f>
        <v>Sem Informação</v>
      </c>
    </row>
    <row r="582" spans="1:5" ht="15.75" x14ac:dyDescent="0.25">
      <c r="A582" s="27">
        <v>314980</v>
      </c>
      <c r="B582" s="28" t="s">
        <v>599</v>
      </c>
      <c r="C582" s="25" t="str">
        <f>IFERROR(VLOOKUP(A582,'[1]Outubro 2016'!$A$4:$C$857,3,FALSE),"Sem Informação")</f>
        <v>Sem Informação</v>
      </c>
      <c r="D582" s="25" t="str">
        <f>IFERROR(VLOOKUP(A582,'[1]Janeiro 2017'!$A$4:$C$857,3,FALSE),"Sem Informação")</f>
        <v>Sem Informação</v>
      </c>
      <c r="E582" s="26" t="str">
        <f>IFERROR(VLOOKUP(A582,'[1]Março 2017'!$A$4:$C$857,3,FALSE),"Sem Informação")</f>
        <v>Sem Informação</v>
      </c>
    </row>
    <row r="583" spans="1:5" ht="15.75" x14ac:dyDescent="0.25">
      <c r="A583" s="27">
        <v>314990</v>
      </c>
      <c r="B583" s="28" t="s">
        <v>600</v>
      </c>
      <c r="C583" s="25" t="str">
        <f>IFERROR(VLOOKUP(A583,'[1]Outubro 2016'!$A$4:$C$857,3,FALSE),"Sem Informação")</f>
        <v>Sem Informação</v>
      </c>
      <c r="D583" s="25" t="str">
        <f>IFERROR(VLOOKUP(A583,'[1]Janeiro 2017'!$A$4:$C$857,3,FALSE),"Sem Informação")</f>
        <v>Sem Informação</v>
      </c>
      <c r="E583" s="26" t="str">
        <f>IFERROR(VLOOKUP(A583,'[1]Março 2017'!$A$4:$C$857,3,FALSE),"Sem Informação")</f>
        <v>Sem Informação</v>
      </c>
    </row>
    <row r="584" spans="1:5" ht="15.75" x14ac:dyDescent="0.25">
      <c r="A584" s="27">
        <v>314995</v>
      </c>
      <c r="B584" s="28" t="s">
        <v>601</v>
      </c>
      <c r="C584" s="25" t="str">
        <f>IFERROR(VLOOKUP(A584,'[1]Outubro 2016'!$A$4:$C$857,3,FALSE),"Sem Informação")</f>
        <v>Sem Informação</v>
      </c>
      <c r="D584" s="25" t="str">
        <f>IFERROR(VLOOKUP(A584,'[1]Janeiro 2017'!$A$4:$C$857,3,FALSE),"Sem Informação")</f>
        <v>Sem Informação</v>
      </c>
      <c r="E584" s="26" t="str">
        <f>IFERROR(VLOOKUP(A584,'[1]Março 2017'!$A$4:$C$857,3,FALSE),"Sem Informação")</f>
        <v>Sem Informação</v>
      </c>
    </row>
    <row r="585" spans="1:5" ht="15.75" x14ac:dyDescent="0.25">
      <c r="A585" s="27">
        <v>315000</v>
      </c>
      <c r="B585" s="28" t="s">
        <v>602</v>
      </c>
      <c r="C585" s="25" t="str">
        <f>IFERROR(VLOOKUP(A585,'[1]Outubro 2016'!$A$4:$C$857,3,FALSE),"Sem Informação")</f>
        <v>Sem Informação</v>
      </c>
      <c r="D585" s="25" t="str">
        <f>IFERROR(VLOOKUP(A585,'[1]Janeiro 2017'!$A$4:$C$857,3,FALSE),"Sem Informação")</f>
        <v>Sem Informação</v>
      </c>
      <c r="E585" s="26" t="str">
        <f>IFERROR(VLOOKUP(A585,'[1]Março 2017'!$A$4:$C$857,3,FALSE),"Sem Informação")</f>
        <v>Sem Informação</v>
      </c>
    </row>
    <row r="586" spans="1:5" ht="15.75" x14ac:dyDescent="0.25">
      <c r="A586" s="27">
        <v>315010</v>
      </c>
      <c r="B586" s="28" t="s">
        <v>603</v>
      </c>
      <c r="C586" s="25" t="str">
        <f>IFERROR(VLOOKUP(A586,'[1]Outubro 2016'!$A$4:$C$857,3,FALSE),"Sem Informação")</f>
        <v>Sem Informação</v>
      </c>
      <c r="D586" s="25" t="str">
        <f>IFERROR(VLOOKUP(A586,'[1]Janeiro 2017'!$A$4:$C$857,3,FALSE),"Sem Informação")</f>
        <v>Sem Informação</v>
      </c>
      <c r="E586" s="26" t="str">
        <f>IFERROR(VLOOKUP(A586,'[1]Março 2017'!$A$4:$C$857,3,FALSE),"Sem Informação")</f>
        <v>Sem Informação</v>
      </c>
    </row>
    <row r="587" spans="1:5" ht="15.75" x14ac:dyDescent="0.25">
      <c r="A587" s="27">
        <v>315015</v>
      </c>
      <c r="B587" s="28" t="s">
        <v>982</v>
      </c>
      <c r="C587" s="25" t="str">
        <f>IFERROR(VLOOKUP(A587,'[1]Outubro 2016'!$A$4:$C$857,3,FALSE),"Sem Informação")</f>
        <v>Sem Informação</v>
      </c>
      <c r="D587" s="25" t="str">
        <f>IFERROR(VLOOKUP(A587,'[1]Janeiro 2017'!$A$4:$C$857,3,FALSE),"Sem Informação")</f>
        <v>Sem Informação</v>
      </c>
      <c r="E587" s="26" t="str">
        <f>IFERROR(VLOOKUP(A587,'[1]Março 2017'!$A$4:$C$857,3,FALSE),"Sem Informação")</f>
        <v>Sem Informação</v>
      </c>
    </row>
    <row r="588" spans="1:5" ht="15.75" x14ac:dyDescent="0.25">
      <c r="A588" s="27">
        <v>315020</v>
      </c>
      <c r="B588" s="28" t="s">
        <v>983</v>
      </c>
      <c r="C588" s="25" t="str">
        <f>IFERROR(VLOOKUP(A588,'[1]Outubro 2016'!$A$4:$C$857,3,FALSE),"Sem Informação")</f>
        <v>Sem Informação</v>
      </c>
      <c r="D588" s="25" t="str">
        <f>IFERROR(VLOOKUP(A588,'[1]Janeiro 2017'!$A$4:$C$857,3,FALSE),"Sem Informação")</f>
        <v>Sem Informação</v>
      </c>
      <c r="E588" s="26" t="str">
        <f>IFERROR(VLOOKUP(A588,'[1]Março 2017'!$A$4:$C$857,3,FALSE),"Sem Informação")</f>
        <v>Sem Informação</v>
      </c>
    </row>
    <row r="589" spans="1:5" ht="15.75" x14ac:dyDescent="0.25">
      <c r="A589" s="27">
        <v>315030</v>
      </c>
      <c r="B589" s="28" t="s">
        <v>984</v>
      </c>
      <c r="C589" s="25" t="str">
        <f>IFERROR(VLOOKUP(A589,'[1]Outubro 2016'!$A$4:$C$857,3,FALSE),"Sem Informação")</f>
        <v>Sem Informação</v>
      </c>
      <c r="D589" s="25" t="str">
        <f>IFERROR(VLOOKUP(A589,'[1]Janeiro 2017'!$A$4:$C$857,3,FALSE),"Sem Informação")</f>
        <v>Sem Informação</v>
      </c>
      <c r="E589" s="26" t="str">
        <f>IFERROR(VLOOKUP(A589,'[1]Março 2017'!$A$4:$C$857,3,FALSE),"Sem Informação")</f>
        <v>Sem Informação</v>
      </c>
    </row>
    <row r="590" spans="1:5" ht="15.75" x14ac:dyDescent="0.25">
      <c r="A590" s="27">
        <v>315040</v>
      </c>
      <c r="B590" s="28" t="s">
        <v>985</v>
      </c>
      <c r="C590" s="25" t="str">
        <f>IFERROR(VLOOKUP(A590,'[1]Outubro 2016'!$A$4:$C$857,3,FALSE),"Sem Informação")</f>
        <v>Sem Informação</v>
      </c>
      <c r="D590" s="25" t="str">
        <f>IFERROR(VLOOKUP(A590,'[1]Janeiro 2017'!$A$4:$C$857,3,FALSE),"Sem Informação")</f>
        <v>Sem Informação</v>
      </c>
      <c r="E590" s="26" t="str">
        <f>IFERROR(VLOOKUP(A590,'[1]Março 2017'!$A$4:$C$857,3,FALSE),"Sem Informação")</f>
        <v>Sem Informação</v>
      </c>
    </row>
    <row r="591" spans="1:5" ht="15.75" x14ac:dyDescent="0.25">
      <c r="A591" s="27">
        <v>315050</v>
      </c>
      <c r="B591" s="28" t="s">
        <v>608</v>
      </c>
      <c r="C591" s="25" t="str">
        <f>IFERROR(VLOOKUP(A591,'[1]Outubro 2016'!$A$4:$C$857,3,FALSE),"Sem Informação")</f>
        <v>Sem Informação</v>
      </c>
      <c r="D591" s="25" t="str">
        <f>IFERROR(VLOOKUP(A591,'[1]Janeiro 2017'!$A$4:$C$857,3,FALSE),"Sem Informação")</f>
        <v>Sem Informação</v>
      </c>
      <c r="E591" s="26" t="str">
        <f>IFERROR(VLOOKUP(A591,'[1]Março 2017'!$A$4:$C$857,3,FALSE),"Sem Informação")</f>
        <v>Sem Informação</v>
      </c>
    </row>
    <row r="592" spans="1:5" ht="15.75" x14ac:dyDescent="0.25">
      <c r="A592" s="27">
        <v>315053</v>
      </c>
      <c r="B592" s="28" t="s">
        <v>986</v>
      </c>
      <c r="C592" s="25" t="str">
        <f>IFERROR(VLOOKUP(A592,'[1]Outubro 2016'!$A$4:$C$857,3,FALSE),"Sem Informação")</f>
        <v>Sem Informação</v>
      </c>
      <c r="D592" s="25" t="str">
        <f>IFERROR(VLOOKUP(A592,'[1]Janeiro 2017'!$A$4:$C$857,3,FALSE),"Sem Informação")</f>
        <v>Sem Informação</v>
      </c>
      <c r="E592" s="26" t="str">
        <f>IFERROR(VLOOKUP(A592,'[1]Março 2017'!$A$4:$C$857,3,FALSE),"Sem Informação")</f>
        <v>Sem Informação</v>
      </c>
    </row>
    <row r="593" spans="1:5" ht="15.75" x14ac:dyDescent="0.25">
      <c r="A593" s="27">
        <v>315057</v>
      </c>
      <c r="B593" s="28" t="s">
        <v>609</v>
      </c>
      <c r="C593" s="25" t="str">
        <f>IFERROR(VLOOKUP(A593,'[1]Outubro 2016'!$A$4:$C$857,3,FALSE),"Sem Informação")</f>
        <v>Sem Informação</v>
      </c>
      <c r="D593" s="25" t="str">
        <f>IFERROR(VLOOKUP(A593,'[1]Janeiro 2017'!$A$4:$C$857,3,FALSE),"Sem Informação")</f>
        <v>Sem Informação</v>
      </c>
      <c r="E593" s="26" t="str">
        <f>IFERROR(VLOOKUP(A593,'[1]Março 2017'!$A$4:$C$857,3,FALSE),"Sem Informação")</f>
        <v>Sem Informação</v>
      </c>
    </row>
    <row r="594" spans="1:5" ht="15.75" x14ac:dyDescent="0.25">
      <c r="A594" s="27">
        <v>315060</v>
      </c>
      <c r="B594" s="28" t="s">
        <v>610</v>
      </c>
      <c r="C594" s="25" t="str">
        <f>IFERROR(VLOOKUP(A594,'[1]Outubro 2016'!$A$4:$C$857,3,FALSE),"Sem Informação")</f>
        <v>Sem Informação</v>
      </c>
      <c r="D594" s="25" t="str">
        <f>IFERROR(VLOOKUP(A594,'[1]Janeiro 2017'!$A$4:$C$857,3,FALSE),"Sem Informação")</f>
        <v>Sem Informação</v>
      </c>
      <c r="E594" s="26" t="str">
        <f>IFERROR(VLOOKUP(A594,'[1]Março 2017'!$A$4:$C$857,3,FALSE),"Sem Informação")</f>
        <v>Sem Informação</v>
      </c>
    </row>
    <row r="595" spans="1:5" ht="15.75" x14ac:dyDescent="0.25">
      <c r="A595" s="27">
        <v>315070</v>
      </c>
      <c r="B595" s="28" t="s">
        <v>611</v>
      </c>
      <c r="C595" s="25" t="str">
        <f>IFERROR(VLOOKUP(A595,'[1]Outubro 2016'!$A$4:$C$857,3,FALSE),"Sem Informação")</f>
        <v>Sem Informação</v>
      </c>
      <c r="D595" s="25" t="str">
        <f>IFERROR(VLOOKUP(A595,'[1]Janeiro 2017'!$A$4:$C$857,3,FALSE),"Sem Informação")</f>
        <v>Sem Informação</v>
      </c>
      <c r="E595" s="26" t="str">
        <f>IFERROR(VLOOKUP(A595,'[1]Março 2017'!$A$4:$C$857,3,FALSE),"Sem Informação")</f>
        <v>Sem Informação</v>
      </c>
    </row>
    <row r="596" spans="1:5" ht="15.75" x14ac:dyDescent="0.25">
      <c r="A596" s="27">
        <v>315080</v>
      </c>
      <c r="B596" s="28" t="s">
        <v>612</v>
      </c>
      <c r="C596" s="25" t="str">
        <f>IFERROR(VLOOKUP(A596,'[1]Outubro 2016'!$A$4:$C$857,3,FALSE),"Sem Informação")</f>
        <v>Sem Informação</v>
      </c>
      <c r="D596" s="25" t="str">
        <f>IFERROR(VLOOKUP(A596,'[1]Janeiro 2017'!$A$4:$C$857,3,FALSE),"Sem Informação")</f>
        <v>Sem Informação</v>
      </c>
      <c r="E596" s="26" t="str">
        <f>IFERROR(VLOOKUP(A596,'[1]Março 2017'!$A$4:$C$857,3,FALSE),"Sem Informação")</f>
        <v>Sem Informação</v>
      </c>
    </row>
    <row r="597" spans="1:5" ht="15.75" x14ac:dyDescent="0.25">
      <c r="A597" s="27">
        <v>315090</v>
      </c>
      <c r="B597" s="28" t="s">
        <v>613</v>
      </c>
      <c r="C597" s="25" t="str">
        <f>IFERROR(VLOOKUP(A597,'[1]Outubro 2016'!$A$4:$C$857,3,FALSE),"Sem Informação")</f>
        <v>Sem Informação</v>
      </c>
      <c r="D597" s="25" t="str">
        <f>IFERROR(VLOOKUP(A597,'[1]Janeiro 2017'!$A$4:$C$857,3,FALSE),"Sem Informação")</f>
        <v>Sem Informação</v>
      </c>
      <c r="E597" s="26" t="str">
        <f>IFERROR(VLOOKUP(A597,'[1]Março 2017'!$A$4:$C$857,3,FALSE),"Sem Informação")</f>
        <v>Sem Informação</v>
      </c>
    </row>
    <row r="598" spans="1:5" ht="15.75" x14ac:dyDescent="0.25">
      <c r="A598" s="27">
        <v>315100</v>
      </c>
      <c r="B598" s="28" t="s">
        <v>614</v>
      </c>
      <c r="C598" s="25" t="str">
        <f>IFERROR(VLOOKUP(A598,'[1]Outubro 2016'!$A$4:$C$857,3,FALSE),"Sem Informação")</f>
        <v>Sem Informação</v>
      </c>
      <c r="D598" s="25" t="str">
        <f>IFERROR(VLOOKUP(A598,'[1]Janeiro 2017'!$A$4:$C$857,3,FALSE),"Sem Informação")</f>
        <v>Sem Informação</v>
      </c>
      <c r="E598" s="26" t="str">
        <f>IFERROR(VLOOKUP(A598,'[1]Março 2017'!$A$4:$C$857,3,FALSE),"Sem Informação")</f>
        <v>Sem Informação</v>
      </c>
    </row>
    <row r="599" spans="1:5" ht="15.75" x14ac:dyDescent="0.25">
      <c r="A599" s="27">
        <v>315110</v>
      </c>
      <c r="B599" s="28" t="s">
        <v>615</v>
      </c>
      <c r="C599" s="25" t="str">
        <f>IFERROR(VLOOKUP(A599,'[1]Outubro 2016'!$A$4:$C$857,3,FALSE),"Sem Informação")</f>
        <v>Sem Informação</v>
      </c>
      <c r="D599" s="25" t="str">
        <f>IFERROR(VLOOKUP(A599,'[1]Janeiro 2017'!$A$4:$C$857,3,FALSE),"Sem Informação")</f>
        <v>Sem Informação</v>
      </c>
      <c r="E599" s="26" t="str">
        <f>IFERROR(VLOOKUP(A599,'[1]Março 2017'!$A$4:$C$857,3,FALSE),"Sem Informação")</f>
        <v>Sem Informação</v>
      </c>
    </row>
    <row r="600" spans="1:5" ht="15.75" x14ac:dyDescent="0.25">
      <c r="A600" s="27">
        <v>315120</v>
      </c>
      <c r="B600" s="28" t="s">
        <v>135</v>
      </c>
      <c r="C600" s="25">
        <f>IFERROR(VLOOKUP(A600,'[1]Outubro 2016'!$A$4:$C$857,3,FALSE),"Sem Informação")</f>
        <v>1.8</v>
      </c>
      <c r="D600" s="25" t="str">
        <f>IFERROR(VLOOKUP(A600,'[1]Janeiro 2017'!$A$4:$C$857,3,FALSE),"Sem Informação")</f>
        <v>Sem Informação</v>
      </c>
      <c r="E600" s="26">
        <f>IFERROR(VLOOKUP(A600,'[1]Março 2017'!$A$4:$C$857,3,FALSE),"Sem Informação")</f>
        <v>2.2999999999999998</v>
      </c>
    </row>
    <row r="601" spans="1:5" ht="15.75" x14ac:dyDescent="0.25">
      <c r="A601" s="27">
        <v>315130</v>
      </c>
      <c r="B601" s="28" t="s">
        <v>616</v>
      </c>
      <c r="C601" s="25" t="str">
        <f>IFERROR(VLOOKUP(A601,'[1]Outubro 2016'!$A$4:$C$857,3,FALSE),"Sem Informação")</f>
        <v>Sem Informação</v>
      </c>
      <c r="D601" s="25" t="str">
        <f>IFERROR(VLOOKUP(A601,'[1]Janeiro 2017'!$A$4:$C$857,3,FALSE),"Sem Informação")</f>
        <v>Sem Informação</v>
      </c>
      <c r="E601" s="26" t="str">
        <f>IFERROR(VLOOKUP(A601,'[1]Março 2017'!$A$4:$C$857,3,FALSE),"Sem Informação")</f>
        <v>Sem Informação</v>
      </c>
    </row>
    <row r="602" spans="1:5" ht="15.75" x14ac:dyDescent="0.25">
      <c r="A602" s="27">
        <v>315140</v>
      </c>
      <c r="B602" s="28" t="s">
        <v>617</v>
      </c>
      <c r="C602" s="25">
        <f>IFERROR(VLOOKUP(A602,'[1]Outubro 2016'!$A$4:$C$857,3,FALSE),"Sem Informação")</f>
        <v>2.2999999999999998</v>
      </c>
      <c r="D602" s="25">
        <f>IFERROR(VLOOKUP(A602,'[1]Janeiro 2017'!$A$4:$C$857,3,FALSE),"Sem Informação")</f>
        <v>5.4</v>
      </c>
      <c r="E602" s="26">
        <f>IFERROR(VLOOKUP(A602,'[1]Março 2017'!$A$4:$C$857,3,FALSE),"Sem Informação")</f>
        <v>2.8</v>
      </c>
    </row>
    <row r="603" spans="1:5" ht="15.75" x14ac:dyDescent="0.25">
      <c r="A603" s="27">
        <v>315150</v>
      </c>
      <c r="B603" s="28" t="s">
        <v>987</v>
      </c>
      <c r="C603" s="25">
        <f>IFERROR(VLOOKUP(A603,'[1]Outubro 2016'!$A$4:$C$857,3,FALSE),"Sem Informação")</f>
        <v>3.8</v>
      </c>
      <c r="D603" s="25">
        <f>IFERROR(VLOOKUP(A603,'[1]Janeiro 2017'!$A$4:$C$857,3,FALSE),"Sem Informação")</f>
        <v>6.3</v>
      </c>
      <c r="E603" s="26">
        <f>IFERROR(VLOOKUP(A603,'[1]Março 2017'!$A$4:$C$857,3,FALSE),"Sem Informação")</f>
        <v>6.2</v>
      </c>
    </row>
    <row r="604" spans="1:5" ht="15.75" x14ac:dyDescent="0.25">
      <c r="A604" s="27">
        <v>315160</v>
      </c>
      <c r="B604" s="28" t="s">
        <v>618</v>
      </c>
      <c r="C604" s="25" t="str">
        <f>IFERROR(VLOOKUP(A604,'[1]Outubro 2016'!$A$4:$C$857,3,FALSE),"Sem Informação")</f>
        <v>Sem Informação</v>
      </c>
      <c r="D604" s="25" t="str">
        <f>IFERROR(VLOOKUP(A604,'[1]Janeiro 2017'!$A$4:$C$857,3,FALSE),"Sem Informação")</f>
        <v>Sem Informação</v>
      </c>
      <c r="E604" s="26" t="str">
        <f>IFERROR(VLOOKUP(A604,'[1]Março 2017'!$A$4:$C$857,3,FALSE),"Sem Informação")</f>
        <v>Sem Informação</v>
      </c>
    </row>
    <row r="605" spans="1:5" ht="15.75" x14ac:dyDescent="0.25">
      <c r="A605" s="27">
        <v>315170</v>
      </c>
      <c r="B605" s="28" t="s">
        <v>619</v>
      </c>
      <c r="C605" s="25" t="str">
        <f>IFERROR(VLOOKUP(A605,'[1]Outubro 2016'!$A$4:$C$857,3,FALSE),"Sem Informação")</f>
        <v>Sem Informação</v>
      </c>
      <c r="D605" s="25" t="str">
        <f>IFERROR(VLOOKUP(A605,'[1]Janeiro 2017'!$A$4:$C$857,3,FALSE),"Sem Informação")</f>
        <v>Sem Informação</v>
      </c>
      <c r="E605" s="26" t="str">
        <f>IFERROR(VLOOKUP(A605,'[1]Março 2017'!$A$4:$C$857,3,FALSE),"Sem Informação")</f>
        <v>Sem Informação</v>
      </c>
    </row>
    <row r="606" spans="1:5" ht="15.75" x14ac:dyDescent="0.25">
      <c r="A606" s="27">
        <v>315180</v>
      </c>
      <c r="B606" s="28" t="s">
        <v>988</v>
      </c>
      <c r="C606" s="25">
        <f>IFERROR(VLOOKUP(A606,'[1]Outubro 2016'!$A$4:$C$857,3,FALSE),"Sem Informação")</f>
        <v>0.1</v>
      </c>
      <c r="D606" s="25">
        <f>IFERROR(VLOOKUP(A606,'[1]Janeiro 2017'!$A$4:$C$857,3,FALSE),"Sem Informação")</f>
        <v>0.9</v>
      </c>
      <c r="E606" s="26">
        <f>IFERROR(VLOOKUP(A606,'[1]Março 2017'!$A$4:$C$857,3,FALSE),"Sem Informação")</f>
        <v>0.9</v>
      </c>
    </row>
    <row r="607" spans="1:5" ht="15.75" x14ac:dyDescent="0.25">
      <c r="A607" s="27">
        <v>315190</v>
      </c>
      <c r="B607" s="28" t="s">
        <v>621</v>
      </c>
      <c r="C607" s="25" t="str">
        <f>IFERROR(VLOOKUP(A607,'[1]Outubro 2016'!$A$4:$C$857,3,FALSE),"Sem Informação")</f>
        <v>Sem Informação</v>
      </c>
      <c r="D607" s="25" t="str">
        <f>IFERROR(VLOOKUP(A607,'[1]Janeiro 2017'!$A$4:$C$857,3,FALSE),"Sem Informação")</f>
        <v>Sem Informação</v>
      </c>
      <c r="E607" s="26" t="str">
        <f>IFERROR(VLOOKUP(A607,'[1]Março 2017'!$A$4:$C$857,3,FALSE),"Sem Informação")</f>
        <v>Sem Informação</v>
      </c>
    </row>
    <row r="608" spans="1:5" ht="15.75" x14ac:dyDescent="0.25">
      <c r="A608" s="27">
        <v>315200</v>
      </c>
      <c r="B608" s="28" t="s">
        <v>622</v>
      </c>
      <c r="C608" s="25">
        <f>IFERROR(VLOOKUP(A608,'[1]Outubro 2016'!$A$4:$C$857,3,FALSE),"Sem Informação")</f>
        <v>1.9</v>
      </c>
      <c r="D608" s="25">
        <f>IFERROR(VLOOKUP(A608,'[1]Janeiro 2017'!$A$4:$C$857,3,FALSE),"Sem Informação")</f>
        <v>4.7</v>
      </c>
      <c r="E608" s="26">
        <f>IFERROR(VLOOKUP(A608,'[1]Março 2017'!$A$4:$C$857,3,FALSE),"Sem Informação")</f>
        <v>3.4</v>
      </c>
    </row>
    <row r="609" spans="1:5" ht="15.75" x14ac:dyDescent="0.25">
      <c r="A609" s="27">
        <v>315210</v>
      </c>
      <c r="B609" s="28" t="s">
        <v>17</v>
      </c>
      <c r="C609" s="25">
        <f>IFERROR(VLOOKUP(A609,'[1]Outubro 2016'!$A$4:$C$857,3,FALSE),"Sem Informação")</f>
        <v>1.3</v>
      </c>
      <c r="D609" s="25">
        <f>IFERROR(VLOOKUP(A609,'[1]Janeiro 2017'!$A$4:$C$857,3,FALSE),"Sem Informação")</f>
        <v>0</v>
      </c>
      <c r="E609" s="26" t="str">
        <f>IFERROR(VLOOKUP(A609,'[1]Março 2017'!$A$4:$C$857,3,FALSE),"Sem Informação")</f>
        <v>Sem Informação</v>
      </c>
    </row>
    <row r="610" spans="1:5" ht="15.75" x14ac:dyDescent="0.25">
      <c r="A610" s="27">
        <v>315213</v>
      </c>
      <c r="B610" s="28" t="s">
        <v>623</v>
      </c>
      <c r="C610" s="25" t="str">
        <f>IFERROR(VLOOKUP(A610,'[1]Outubro 2016'!$A$4:$C$857,3,FALSE),"Sem Informação")</f>
        <v>Sem Informação</v>
      </c>
      <c r="D610" s="25" t="str">
        <f>IFERROR(VLOOKUP(A610,'[1]Janeiro 2017'!$A$4:$C$857,3,FALSE),"Sem Informação")</f>
        <v>Sem Informação</v>
      </c>
      <c r="E610" s="26" t="str">
        <f>IFERROR(VLOOKUP(A610,'[1]Março 2017'!$A$4:$C$857,3,FALSE),"Sem Informação")</f>
        <v>Sem Informação</v>
      </c>
    </row>
    <row r="611" spans="1:5" ht="15.75" x14ac:dyDescent="0.25">
      <c r="A611" s="27">
        <v>315217</v>
      </c>
      <c r="B611" s="28" t="s">
        <v>989</v>
      </c>
      <c r="C611" s="25" t="str">
        <f>IFERROR(VLOOKUP(A611,'[1]Outubro 2016'!$A$4:$C$857,3,FALSE),"Sem Informação")</f>
        <v>Sem Informação</v>
      </c>
      <c r="D611" s="25" t="str">
        <f>IFERROR(VLOOKUP(A611,'[1]Janeiro 2017'!$A$4:$C$857,3,FALSE),"Sem Informação")</f>
        <v>Sem Informação</v>
      </c>
      <c r="E611" s="26" t="str">
        <f>IFERROR(VLOOKUP(A611,'[1]Março 2017'!$A$4:$C$857,3,FALSE),"Sem Informação")</f>
        <v>Sem Informação</v>
      </c>
    </row>
    <row r="612" spans="1:5" ht="15.75" x14ac:dyDescent="0.25">
      <c r="A612" s="27">
        <v>315220</v>
      </c>
      <c r="B612" s="28" t="s">
        <v>625</v>
      </c>
      <c r="C612" s="25">
        <f>IFERROR(VLOOKUP(A612,'[1]Outubro 2016'!$A$4:$C$857,3,FALSE),"Sem Informação")</f>
        <v>0.2</v>
      </c>
      <c r="D612" s="25">
        <f>IFERROR(VLOOKUP(A612,'[1]Janeiro 2017'!$A$4:$C$857,3,FALSE),"Sem Informação")</f>
        <v>0.2</v>
      </c>
      <c r="E612" s="26">
        <f>IFERROR(VLOOKUP(A612,'[1]Março 2017'!$A$4:$C$857,3,FALSE),"Sem Informação")</f>
        <v>1.1000000000000001</v>
      </c>
    </row>
    <row r="613" spans="1:5" ht="15.75" x14ac:dyDescent="0.25">
      <c r="A613" s="27">
        <v>315230</v>
      </c>
      <c r="B613" s="28" t="s">
        <v>626</v>
      </c>
      <c r="C613" s="25" t="str">
        <f>IFERROR(VLOOKUP(A613,'[1]Outubro 2016'!$A$4:$C$857,3,FALSE),"Sem Informação")</f>
        <v>Sem Informação</v>
      </c>
      <c r="D613" s="25" t="str">
        <f>IFERROR(VLOOKUP(A613,'[1]Janeiro 2017'!$A$4:$C$857,3,FALSE),"Sem Informação")</f>
        <v>Sem Informação</v>
      </c>
      <c r="E613" s="26" t="str">
        <f>IFERROR(VLOOKUP(A613,'[1]Março 2017'!$A$4:$C$857,3,FALSE),"Sem Informação")</f>
        <v>Sem Informação</v>
      </c>
    </row>
    <row r="614" spans="1:5" ht="15.75" x14ac:dyDescent="0.25">
      <c r="A614" s="27">
        <v>315240</v>
      </c>
      <c r="B614" s="28" t="s">
        <v>627</v>
      </c>
      <c r="C614" s="25" t="str">
        <f>IFERROR(VLOOKUP(A614,'[1]Outubro 2016'!$A$4:$C$857,3,FALSE),"Sem Informação")</f>
        <v>Sem Informação</v>
      </c>
      <c r="D614" s="25" t="str">
        <f>IFERROR(VLOOKUP(A614,'[1]Janeiro 2017'!$A$4:$C$857,3,FALSE),"Sem Informação")</f>
        <v>Sem Informação</v>
      </c>
      <c r="E614" s="26" t="str">
        <f>IFERROR(VLOOKUP(A614,'[1]Março 2017'!$A$4:$C$857,3,FALSE),"Sem Informação")</f>
        <v>Sem Informação</v>
      </c>
    </row>
    <row r="615" spans="1:5" ht="15.75" x14ac:dyDescent="0.25">
      <c r="A615" s="27">
        <v>315250</v>
      </c>
      <c r="B615" s="28" t="s">
        <v>36</v>
      </c>
      <c r="C615" s="25">
        <f>IFERROR(VLOOKUP(A615,'[1]Outubro 2016'!$A$4:$C$857,3,FALSE),"Sem Informação")</f>
        <v>0.5</v>
      </c>
      <c r="D615" s="25">
        <f>IFERROR(VLOOKUP(A615,'[1]Janeiro 2017'!$A$4:$C$857,3,FALSE),"Sem Informação")</f>
        <v>3</v>
      </c>
      <c r="E615" s="26">
        <f>IFERROR(VLOOKUP(A615,'[1]Março 2017'!$A$4:$C$857,3,FALSE),"Sem Informação")</f>
        <v>3.2</v>
      </c>
    </row>
    <row r="616" spans="1:5" ht="15.75" x14ac:dyDescent="0.25">
      <c r="A616" s="27">
        <v>315260</v>
      </c>
      <c r="B616" s="28" t="s">
        <v>628</v>
      </c>
      <c r="C616" s="25" t="str">
        <f>IFERROR(VLOOKUP(A616,'[1]Outubro 2016'!$A$4:$C$857,3,FALSE),"Sem Informação")</f>
        <v>Sem Informação</v>
      </c>
      <c r="D616" s="25" t="str">
        <f>IFERROR(VLOOKUP(A616,'[1]Janeiro 2017'!$A$4:$C$857,3,FALSE),"Sem Informação")</f>
        <v>Sem Informação</v>
      </c>
      <c r="E616" s="26" t="str">
        <f>IFERROR(VLOOKUP(A616,'[1]Março 2017'!$A$4:$C$857,3,FALSE),"Sem Informação")</f>
        <v>Sem Informação</v>
      </c>
    </row>
    <row r="617" spans="1:5" ht="15.75" x14ac:dyDescent="0.25">
      <c r="A617" s="27">
        <v>315270</v>
      </c>
      <c r="B617" s="28" t="s">
        <v>629</v>
      </c>
      <c r="C617" s="25" t="str">
        <f>IFERROR(VLOOKUP(A617,'[1]Outubro 2016'!$A$4:$C$857,3,FALSE),"Sem Informação")</f>
        <v>Sem Informação</v>
      </c>
      <c r="D617" s="25" t="str">
        <f>IFERROR(VLOOKUP(A617,'[1]Janeiro 2017'!$A$4:$C$857,3,FALSE),"Sem Informação")</f>
        <v>Sem Informação</v>
      </c>
      <c r="E617" s="26" t="str">
        <f>IFERROR(VLOOKUP(A617,'[1]Março 2017'!$A$4:$C$857,3,FALSE),"Sem Informação")</f>
        <v>Sem Informação</v>
      </c>
    </row>
    <row r="618" spans="1:5" ht="15.75" x14ac:dyDescent="0.25">
      <c r="A618" s="27">
        <v>315280</v>
      </c>
      <c r="B618" s="28" t="s">
        <v>630</v>
      </c>
      <c r="C618" s="25">
        <f>IFERROR(VLOOKUP(A618,'[1]Outubro 2016'!$A$4:$C$857,3,FALSE),"Sem Informação")</f>
        <v>0.4</v>
      </c>
      <c r="D618" s="25">
        <f>IFERROR(VLOOKUP(A618,'[1]Janeiro 2017'!$A$4:$C$857,3,FALSE),"Sem Informação")</f>
        <v>0.9</v>
      </c>
      <c r="E618" s="26">
        <f>IFERROR(VLOOKUP(A618,'[1]Março 2017'!$A$4:$C$857,3,FALSE),"Sem Informação")</f>
        <v>0.7</v>
      </c>
    </row>
    <row r="619" spans="1:5" ht="15.75" x14ac:dyDescent="0.25">
      <c r="A619" s="27">
        <v>315290</v>
      </c>
      <c r="B619" s="28" t="s">
        <v>631</v>
      </c>
      <c r="C619" s="25" t="str">
        <f>IFERROR(VLOOKUP(A619,'[1]Outubro 2016'!$A$4:$C$857,3,FALSE),"Sem Informação")</f>
        <v>Sem Informação</v>
      </c>
      <c r="D619" s="25" t="str">
        <f>IFERROR(VLOOKUP(A619,'[1]Janeiro 2017'!$A$4:$C$857,3,FALSE),"Sem Informação")</f>
        <v>Sem Informação</v>
      </c>
      <c r="E619" s="26" t="str">
        <f>IFERROR(VLOOKUP(A619,'[1]Março 2017'!$A$4:$C$857,3,FALSE),"Sem Informação")</f>
        <v>Sem Informação</v>
      </c>
    </row>
    <row r="620" spans="1:5" ht="15.75" x14ac:dyDescent="0.25">
      <c r="A620" s="27">
        <v>315300</v>
      </c>
      <c r="B620" s="28" t="s">
        <v>632</v>
      </c>
      <c r="C620" s="25" t="str">
        <f>IFERROR(VLOOKUP(A620,'[1]Outubro 2016'!$A$4:$C$857,3,FALSE),"Sem Informação")</f>
        <v>Sem Informação</v>
      </c>
      <c r="D620" s="25" t="str">
        <f>IFERROR(VLOOKUP(A620,'[1]Janeiro 2017'!$A$4:$C$857,3,FALSE),"Sem Informação")</f>
        <v>Sem Informação</v>
      </c>
      <c r="E620" s="26" t="str">
        <f>IFERROR(VLOOKUP(A620,'[1]Março 2017'!$A$4:$C$857,3,FALSE),"Sem Informação")</f>
        <v>Sem Informação</v>
      </c>
    </row>
    <row r="621" spans="1:5" ht="15.75" x14ac:dyDescent="0.25">
      <c r="A621" s="27">
        <v>315310</v>
      </c>
      <c r="B621" s="28" t="s">
        <v>633</v>
      </c>
      <c r="C621" s="25" t="str">
        <f>IFERROR(VLOOKUP(A621,'[1]Outubro 2016'!$A$4:$C$857,3,FALSE),"Sem Informação")</f>
        <v>Sem Informação</v>
      </c>
      <c r="D621" s="25" t="str">
        <f>IFERROR(VLOOKUP(A621,'[1]Janeiro 2017'!$A$4:$C$857,3,FALSE),"Sem Informação")</f>
        <v>Sem Informação</v>
      </c>
      <c r="E621" s="26" t="str">
        <f>IFERROR(VLOOKUP(A621,'[1]Março 2017'!$A$4:$C$857,3,FALSE),"Sem Informação")</f>
        <v>Sem Informação</v>
      </c>
    </row>
    <row r="622" spans="1:5" ht="15.75" x14ac:dyDescent="0.25">
      <c r="A622" s="27">
        <v>315320</v>
      </c>
      <c r="B622" s="28" t="s">
        <v>634</v>
      </c>
      <c r="C622" s="25" t="str">
        <f>IFERROR(VLOOKUP(A622,'[1]Outubro 2016'!$A$4:$C$857,3,FALSE),"Sem Informação")</f>
        <v>Sem Informação</v>
      </c>
      <c r="D622" s="25" t="str">
        <f>IFERROR(VLOOKUP(A622,'[1]Janeiro 2017'!$A$4:$C$857,3,FALSE),"Sem Informação")</f>
        <v>Sem Informação</v>
      </c>
      <c r="E622" s="26" t="str">
        <f>IFERROR(VLOOKUP(A622,'[1]Março 2017'!$A$4:$C$857,3,FALSE),"Sem Informação")</f>
        <v>Sem Informação</v>
      </c>
    </row>
    <row r="623" spans="1:5" ht="15.75" x14ac:dyDescent="0.25">
      <c r="A623" s="27">
        <v>315330</v>
      </c>
      <c r="B623" s="28" t="s">
        <v>635</v>
      </c>
      <c r="C623" s="25" t="str">
        <f>IFERROR(VLOOKUP(A623,'[1]Outubro 2016'!$A$4:$C$857,3,FALSE),"Sem Informação")</f>
        <v>Sem Informação</v>
      </c>
      <c r="D623" s="25" t="str">
        <f>IFERROR(VLOOKUP(A623,'[1]Janeiro 2017'!$A$4:$C$857,3,FALSE),"Sem Informação")</f>
        <v>Sem Informação</v>
      </c>
      <c r="E623" s="26" t="str">
        <f>IFERROR(VLOOKUP(A623,'[1]Março 2017'!$A$4:$C$857,3,FALSE),"Sem Informação")</f>
        <v>Sem Informação</v>
      </c>
    </row>
    <row r="624" spans="1:5" ht="15.75" x14ac:dyDescent="0.25">
      <c r="A624" s="27">
        <v>315340</v>
      </c>
      <c r="B624" s="28" t="s">
        <v>636</v>
      </c>
      <c r="C624" s="25" t="str">
        <f>IFERROR(VLOOKUP(A624,'[1]Outubro 2016'!$A$4:$C$857,3,FALSE),"Sem Informação")</f>
        <v>Sem Informação</v>
      </c>
      <c r="D624" s="25" t="str">
        <f>IFERROR(VLOOKUP(A624,'[1]Janeiro 2017'!$A$4:$C$857,3,FALSE),"Sem Informação")</f>
        <v>Sem Informação</v>
      </c>
      <c r="E624" s="26" t="str">
        <f>IFERROR(VLOOKUP(A624,'[1]Março 2017'!$A$4:$C$857,3,FALSE),"Sem Informação")</f>
        <v>Sem Informação</v>
      </c>
    </row>
    <row r="625" spans="1:5" ht="15.75" x14ac:dyDescent="0.25">
      <c r="A625" s="27">
        <v>315350</v>
      </c>
      <c r="B625" s="28" t="s">
        <v>49</v>
      </c>
      <c r="C625" s="25" t="str">
        <f>IFERROR(VLOOKUP(A625,'[1]Outubro 2016'!$A$4:$C$857,3,FALSE),"Sem Informação")</f>
        <v>Sem Informação</v>
      </c>
      <c r="D625" s="25" t="str">
        <f>IFERROR(VLOOKUP(A625,'[1]Janeiro 2017'!$A$4:$C$857,3,FALSE),"Sem Informação")</f>
        <v>Sem Informação</v>
      </c>
      <c r="E625" s="26" t="str">
        <f>IFERROR(VLOOKUP(A625,'[1]Março 2017'!$A$4:$C$857,3,FALSE),"Sem Informação")</f>
        <v>Sem Informação</v>
      </c>
    </row>
    <row r="626" spans="1:5" ht="15.75" x14ac:dyDescent="0.25">
      <c r="A626" s="27">
        <v>315360</v>
      </c>
      <c r="B626" s="28" t="s">
        <v>990</v>
      </c>
      <c r="C626" s="25" t="str">
        <f>IFERROR(VLOOKUP(A626,'[1]Outubro 2016'!$A$4:$C$857,3,FALSE),"Sem Informação")</f>
        <v>Sem Informação</v>
      </c>
      <c r="D626" s="25" t="str">
        <f>IFERROR(VLOOKUP(A626,'[1]Janeiro 2017'!$A$4:$C$857,3,FALSE),"Sem Informação")</f>
        <v>Sem Informação</v>
      </c>
      <c r="E626" s="26" t="str">
        <f>IFERROR(VLOOKUP(A626,'[1]Março 2017'!$A$4:$C$857,3,FALSE),"Sem Informação")</f>
        <v>Sem Informação</v>
      </c>
    </row>
    <row r="627" spans="1:5" ht="15.75" x14ac:dyDescent="0.25">
      <c r="A627" s="27">
        <v>315370</v>
      </c>
      <c r="B627" s="28" t="s">
        <v>638</v>
      </c>
      <c r="C627" s="25" t="str">
        <f>IFERROR(VLOOKUP(A627,'[1]Outubro 2016'!$A$4:$C$857,3,FALSE),"Sem Informação")</f>
        <v>Sem Informação</v>
      </c>
      <c r="D627" s="25" t="str">
        <f>IFERROR(VLOOKUP(A627,'[1]Janeiro 2017'!$A$4:$C$857,3,FALSE),"Sem Informação")</f>
        <v>Sem Informação</v>
      </c>
      <c r="E627" s="26" t="str">
        <f>IFERROR(VLOOKUP(A627,'[1]Março 2017'!$A$4:$C$857,3,FALSE),"Sem Informação")</f>
        <v>Sem Informação</v>
      </c>
    </row>
    <row r="628" spans="1:5" ht="15.75" x14ac:dyDescent="0.25">
      <c r="A628" s="27">
        <v>315380</v>
      </c>
      <c r="B628" s="28" t="s">
        <v>991</v>
      </c>
      <c r="C628" s="25" t="str">
        <f>IFERROR(VLOOKUP(A628,'[1]Outubro 2016'!$A$4:$C$857,3,FALSE),"Sem Informação")</f>
        <v>Sem Informação</v>
      </c>
      <c r="D628" s="25" t="str">
        <f>IFERROR(VLOOKUP(A628,'[1]Janeiro 2017'!$A$4:$C$857,3,FALSE),"Sem Informação")</f>
        <v>Sem Informação</v>
      </c>
      <c r="E628" s="26" t="str">
        <f>IFERROR(VLOOKUP(A628,'[1]Março 2017'!$A$4:$C$857,3,FALSE),"Sem Informação")</f>
        <v>Sem Informação</v>
      </c>
    </row>
    <row r="629" spans="1:5" ht="15.75" x14ac:dyDescent="0.25">
      <c r="A629" s="27">
        <v>315390</v>
      </c>
      <c r="B629" s="28" t="s">
        <v>639</v>
      </c>
      <c r="C629" s="25" t="str">
        <f>IFERROR(VLOOKUP(A629,'[1]Outubro 2016'!$A$4:$C$857,3,FALSE),"Sem Informação")</f>
        <v>Sem Informação</v>
      </c>
      <c r="D629" s="25" t="str">
        <f>IFERROR(VLOOKUP(A629,'[1]Janeiro 2017'!$A$4:$C$857,3,FALSE),"Sem Informação")</f>
        <v>Sem Informação</v>
      </c>
      <c r="E629" s="26">
        <f>IFERROR(VLOOKUP(A629,'[1]Março 2017'!$A$4:$C$857,3,FALSE),"Sem Informação")</f>
        <v>0.4</v>
      </c>
    </row>
    <row r="630" spans="1:5" ht="15.75" x14ac:dyDescent="0.25">
      <c r="A630" s="27">
        <v>315400</v>
      </c>
      <c r="B630" s="28" t="s">
        <v>640</v>
      </c>
      <c r="C630" s="25" t="str">
        <f>IFERROR(VLOOKUP(A630,'[1]Outubro 2016'!$A$4:$C$857,3,FALSE),"Sem Informação")</f>
        <v>Sem Informação</v>
      </c>
      <c r="D630" s="25" t="str">
        <f>IFERROR(VLOOKUP(A630,'[1]Janeiro 2017'!$A$4:$C$857,3,FALSE),"Sem Informação")</f>
        <v>Sem Informação</v>
      </c>
      <c r="E630" s="26" t="str">
        <f>IFERROR(VLOOKUP(A630,'[1]Março 2017'!$A$4:$C$857,3,FALSE),"Sem Informação")</f>
        <v>Sem Informação</v>
      </c>
    </row>
    <row r="631" spans="1:5" ht="15.75" x14ac:dyDescent="0.25">
      <c r="A631" s="27">
        <v>315410</v>
      </c>
      <c r="B631" s="28" t="s">
        <v>641</v>
      </c>
      <c r="C631" s="25" t="str">
        <f>IFERROR(VLOOKUP(A631,'[1]Outubro 2016'!$A$4:$C$857,3,FALSE),"Sem Informação")</f>
        <v>Sem Informação</v>
      </c>
      <c r="D631" s="25" t="str">
        <f>IFERROR(VLOOKUP(A631,'[1]Janeiro 2017'!$A$4:$C$857,3,FALSE),"Sem Informação")</f>
        <v>Sem Informação</v>
      </c>
      <c r="E631" s="26" t="str">
        <f>IFERROR(VLOOKUP(A631,'[1]Março 2017'!$A$4:$C$857,3,FALSE),"Sem Informação")</f>
        <v>Sem Informação</v>
      </c>
    </row>
    <row r="632" spans="1:5" ht="15.75" x14ac:dyDescent="0.25">
      <c r="A632" s="27">
        <v>315415</v>
      </c>
      <c r="B632" s="28" t="s">
        <v>642</v>
      </c>
      <c r="C632" s="25" t="str">
        <f>IFERROR(VLOOKUP(A632,'[1]Outubro 2016'!$A$4:$C$857,3,FALSE),"Sem Informação")</f>
        <v>Sem Informação</v>
      </c>
      <c r="D632" s="25" t="str">
        <f>IFERROR(VLOOKUP(A632,'[1]Janeiro 2017'!$A$4:$C$857,3,FALSE),"Sem Informação")</f>
        <v>Sem Informação</v>
      </c>
      <c r="E632" s="26" t="str">
        <f>IFERROR(VLOOKUP(A632,'[1]Março 2017'!$A$4:$C$857,3,FALSE),"Sem Informação")</f>
        <v>Sem Informação</v>
      </c>
    </row>
    <row r="633" spans="1:5" ht="15.75" x14ac:dyDescent="0.25">
      <c r="A633" s="27">
        <v>315420</v>
      </c>
      <c r="B633" s="28" t="s">
        <v>643</v>
      </c>
      <c r="C633" s="25" t="str">
        <f>IFERROR(VLOOKUP(A633,'[1]Outubro 2016'!$A$4:$C$857,3,FALSE),"Sem Informação")</f>
        <v>Sem Informação</v>
      </c>
      <c r="D633" s="25" t="str">
        <f>IFERROR(VLOOKUP(A633,'[1]Janeiro 2017'!$A$4:$C$857,3,FALSE),"Sem Informação")</f>
        <v>Sem Informação</v>
      </c>
      <c r="E633" s="26" t="str">
        <f>IFERROR(VLOOKUP(A633,'[1]Março 2017'!$A$4:$C$857,3,FALSE),"Sem Informação")</f>
        <v>Sem Informação</v>
      </c>
    </row>
    <row r="634" spans="1:5" ht="15.75" x14ac:dyDescent="0.25">
      <c r="A634" s="27">
        <v>315430</v>
      </c>
      <c r="B634" s="28" t="s">
        <v>644</v>
      </c>
      <c r="C634" s="25" t="str">
        <f>IFERROR(VLOOKUP(A634,'[1]Outubro 2016'!$A$4:$C$857,3,FALSE),"Sem Informação")</f>
        <v>Sem Informação</v>
      </c>
      <c r="D634" s="25" t="str">
        <f>IFERROR(VLOOKUP(A634,'[1]Janeiro 2017'!$A$4:$C$857,3,FALSE),"Sem Informação")</f>
        <v>Sem Informação</v>
      </c>
      <c r="E634" s="26" t="str">
        <f>IFERROR(VLOOKUP(A634,'[1]Março 2017'!$A$4:$C$857,3,FALSE),"Sem Informação")</f>
        <v>Sem Informação</v>
      </c>
    </row>
    <row r="635" spans="1:5" ht="15.75" x14ac:dyDescent="0.25">
      <c r="A635" s="27">
        <v>315440</v>
      </c>
      <c r="B635" s="28" t="s">
        <v>645</v>
      </c>
      <c r="C635" s="25" t="str">
        <f>IFERROR(VLOOKUP(A635,'[1]Outubro 2016'!$A$4:$C$857,3,FALSE),"Sem Informação")</f>
        <v>Sem Informação</v>
      </c>
      <c r="D635" s="25" t="str">
        <f>IFERROR(VLOOKUP(A635,'[1]Janeiro 2017'!$A$4:$C$857,3,FALSE),"Sem Informação")</f>
        <v>Sem Informação</v>
      </c>
      <c r="E635" s="26" t="str">
        <f>IFERROR(VLOOKUP(A635,'[1]Março 2017'!$A$4:$C$857,3,FALSE),"Sem Informação")</f>
        <v>Sem Informação</v>
      </c>
    </row>
    <row r="636" spans="1:5" ht="15.75" x14ac:dyDescent="0.25">
      <c r="A636" s="27">
        <v>315445</v>
      </c>
      <c r="B636" s="28" t="s">
        <v>646</v>
      </c>
      <c r="C636" s="25" t="str">
        <f>IFERROR(VLOOKUP(A636,'[1]Outubro 2016'!$A$4:$C$857,3,FALSE),"Sem Informação")</f>
        <v>Sem Informação</v>
      </c>
      <c r="D636" s="25" t="str">
        <f>IFERROR(VLOOKUP(A636,'[1]Janeiro 2017'!$A$4:$C$857,3,FALSE),"Sem Informação")</f>
        <v>Sem Informação</v>
      </c>
      <c r="E636" s="26" t="str">
        <f>IFERROR(VLOOKUP(A636,'[1]Março 2017'!$A$4:$C$857,3,FALSE),"Sem Informação")</f>
        <v>Sem Informação</v>
      </c>
    </row>
    <row r="637" spans="1:5" ht="15.75" x14ac:dyDescent="0.25">
      <c r="A637" s="27">
        <v>315450</v>
      </c>
      <c r="B637" s="28" t="s">
        <v>992</v>
      </c>
      <c r="C637" s="25" t="str">
        <f>IFERROR(VLOOKUP(A637,'[1]Outubro 2016'!$A$4:$C$857,3,FALSE),"Sem Informação")</f>
        <v>Sem Informação</v>
      </c>
      <c r="D637" s="25" t="str">
        <f>IFERROR(VLOOKUP(A637,'[1]Janeiro 2017'!$A$4:$C$857,3,FALSE),"Sem Informação")</f>
        <v>Sem Informação</v>
      </c>
      <c r="E637" s="26">
        <f>IFERROR(VLOOKUP(A637,'[1]Março 2017'!$A$4:$C$857,3,FALSE),"Sem Informação")</f>
        <v>3.1</v>
      </c>
    </row>
    <row r="638" spans="1:5" ht="15.75" x14ac:dyDescent="0.25">
      <c r="A638" s="27">
        <v>315460</v>
      </c>
      <c r="B638" s="28" t="s">
        <v>993</v>
      </c>
      <c r="C638" s="25">
        <f>IFERROR(VLOOKUP(A638,'[1]Outubro 2016'!$A$4:$C$857,3,FALSE),"Sem Informação")</f>
        <v>1.1000000000000001</v>
      </c>
      <c r="D638" s="25">
        <f>IFERROR(VLOOKUP(A638,'[1]Janeiro 2017'!$A$4:$C$857,3,FALSE),"Sem Informação")</f>
        <v>2.1</v>
      </c>
      <c r="E638" s="26">
        <f>IFERROR(VLOOKUP(A638,'[1]Março 2017'!$A$4:$C$857,3,FALSE),"Sem Informação")</f>
        <v>2</v>
      </c>
    </row>
    <row r="639" spans="1:5" ht="15.75" x14ac:dyDescent="0.25">
      <c r="A639" s="27">
        <v>315470</v>
      </c>
      <c r="B639" s="28" t="s">
        <v>649</v>
      </c>
      <c r="C639" s="25" t="str">
        <f>IFERROR(VLOOKUP(A639,'[1]Outubro 2016'!$A$4:$C$857,3,FALSE),"Sem Informação")</f>
        <v>Sem Informação</v>
      </c>
      <c r="D639" s="25" t="str">
        <f>IFERROR(VLOOKUP(A639,'[1]Janeiro 2017'!$A$4:$C$857,3,FALSE),"Sem Informação")</f>
        <v>Sem Informação</v>
      </c>
      <c r="E639" s="26" t="str">
        <f>IFERROR(VLOOKUP(A639,'[1]Março 2017'!$A$4:$C$857,3,FALSE),"Sem Informação")</f>
        <v>Sem Informação</v>
      </c>
    </row>
    <row r="640" spans="1:5" ht="15.75" x14ac:dyDescent="0.25">
      <c r="A640" s="27">
        <v>315480</v>
      </c>
      <c r="B640" s="28" t="s">
        <v>650</v>
      </c>
      <c r="C640" s="25" t="str">
        <f>IFERROR(VLOOKUP(A640,'[1]Outubro 2016'!$A$4:$C$857,3,FALSE),"Sem Informação")</f>
        <v>Sem Informação</v>
      </c>
      <c r="D640" s="25" t="str">
        <f>IFERROR(VLOOKUP(A640,'[1]Janeiro 2017'!$A$4:$C$857,3,FALSE),"Sem Informação")</f>
        <v>Sem Informação</v>
      </c>
      <c r="E640" s="26">
        <f>IFERROR(VLOOKUP(A640,'[1]Março 2017'!$A$4:$C$857,3,FALSE),"Sem Informação")</f>
        <v>1.5</v>
      </c>
    </row>
    <row r="641" spans="1:5" ht="15.75" x14ac:dyDescent="0.25">
      <c r="A641" s="27">
        <v>315490</v>
      </c>
      <c r="B641" s="28" t="s">
        <v>651</v>
      </c>
      <c r="C641" s="25" t="str">
        <f>IFERROR(VLOOKUP(A641,'[1]Outubro 2016'!$A$4:$C$857,3,FALSE),"Sem Informação")</f>
        <v>Sem Informação</v>
      </c>
      <c r="D641" s="25" t="str">
        <f>IFERROR(VLOOKUP(A641,'[1]Janeiro 2017'!$A$4:$C$857,3,FALSE),"Sem Informação")</f>
        <v>Sem Informação</v>
      </c>
      <c r="E641" s="26" t="str">
        <f>IFERROR(VLOOKUP(A641,'[1]Março 2017'!$A$4:$C$857,3,FALSE),"Sem Informação")</f>
        <v>Sem Informação</v>
      </c>
    </row>
    <row r="642" spans="1:5" ht="15.75" x14ac:dyDescent="0.25">
      <c r="A642" s="27">
        <v>315500</v>
      </c>
      <c r="B642" s="28" t="s">
        <v>653</v>
      </c>
      <c r="C642" s="25" t="str">
        <f>IFERROR(VLOOKUP(A642,'[1]Outubro 2016'!$A$4:$C$857,3,FALSE),"Sem Informação")</f>
        <v>Sem Informação</v>
      </c>
      <c r="D642" s="25" t="str">
        <f>IFERROR(VLOOKUP(A642,'[1]Janeiro 2017'!$A$4:$C$857,3,FALSE),"Sem Informação")</f>
        <v>Sem Informação</v>
      </c>
      <c r="E642" s="26" t="str">
        <f>IFERROR(VLOOKUP(A642,'[1]Março 2017'!$A$4:$C$857,3,FALSE),"Sem Informação")</f>
        <v>Sem Informação</v>
      </c>
    </row>
    <row r="643" spans="1:5" ht="15.75" x14ac:dyDescent="0.25">
      <c r="A643" s="27">
        <v>315510</v>
      </c>
      <c r="B643" s="28" t="s">
        <v>994</v>
      </c>
      <c r="C643" s="25" t="str">
        <f>IFERROR(VLOOKUP(A643,'[1]Outubro 2016'!$A$4:$C$857,3,FALSE),"Sem Informação")</f>
        <v>Sem Informação</v>
      </c>
      <c r="D643" s="25" t="str">
        <f>IFERROR(VLOOKUP(A643,'[1]Janeiro 2017'!$A$4:$C$857,3,FALSE),"Sem Informação")</f>
        <v>Sem Informação</v>
      </c>
      <c r="E643" s="26" t="str">
        <f>IFERROR(VLOOKUP(A643,'[1]Março 2017'!$A$4:$C$857,3,FALSE),"Sem Informação")</f>
        <v>Sem Informação</v>
      </c>
    </row>
    <row r="644" spans="1:5" ht="15.75" x14ac:dyDescent="0.25">
      <c r="A644" s="27">
        <v>315520</v>
      </c>
      <c r="B644" s="28" t="s">
        <v>654</v>
      </c>
      <c r="C644" s="25" t="str">
        <f>IFERROR(VLOOKUP(A644,'[1]Outubro 2016'!$A$4:$C$857,3,FALSE),"Sem Informação")</f>
        <v>Sem Informação</v>
      </c>
      <c r="D644" s="25" t="str">
        <f>IFERROR(VLOOKUP(A644,'[1]Janeiro 2017'!$A$4:$C$857,3,FALSE),"Sem Informação")</f>
        <v>Sem Informação</v>
      </c>
      <c r="E644" s="26" t="str">
        <f>IFERROR(VLOOKUP(A644,'[1]Março 2017'!$A$4:$C$857,3,FALSE),"Sem Informação")</f>
        <v>Sem Informação</v>
      </c>
    </row>
    <row r="645" spans="1:5" ht="15.75" x14ac:dyDescent="0.25">
      <c r="A645" s="27">
        <v>315530</v>
      </c>
      <c r="B645" s="28" t="s">
        <v>655</v>
      </c>
      <c r="C645" s="25" t="str">
        <f>IFERROR(VLOOKUP(A645,'[1]Outubro 2016'!$A$4:$C$857,3,FALSE),"Sem Informação")</f>
        <v>Sem Informação</v>
      </c>
      <c r="D645" s="25" t="str">
        <f>IFERROR(VLOOKUP(A645,'[1]Janeiro 2017'!$A$4:$C$857,3,FALSE),"Sem Informação")</f>
        <v>Sem Informação</v>
      </c>
      <c r="E645" s="26" t="str">
        <f>IFERROR(VLOOKUP(A645,'[1]Março 2017'!$A$4:$C$857,3,FALSE),"Sem Informação")</f>
        <v>Sem Informação</v>
      </c>
    </row>
    <row r="646" spans="1:5" ht="15.75" x14ac:dyDescent="0.25">
      <c r="A646" s="27">
        <v>315540</v>
      </c>
      <c r="B646" s="28" t="s">
        <v>656</v>
      </c>
      <c r="C646" s="25" t="str">
        <f>IFERROR(VLOOKUP(A646,'[1]Outubro 2016'!$A$4:$C$857,3,FALSE),"Sem Informação")</f>
        <v>Sem Informação</v>
      </c>
      <c r="D646" s="25" t="str">
        <f>IFERROR(VLOOKUP(A646,'[1]Janeiro 2017'!$A$4:$C$857,3,FALSE),"Sem Informação")</f>
        <v>Sem Informação</v>
      </c>
      <c r="E646" s="26" t="str">
        <f>IFERROR(VLOOKUP(A646,'[1]Março 2017'!$A$4:$C$857,3,FALSE),"Sem Informação")</f>
        <v>Sem Informação</v>
      </c>
    </row>
    <row r="647" spans="1:5" ht="15.75" x14ac:dyDescent="0.25">
      <c r="A647" s="27">
        <v>315550</v>
      </c>
      <c r="B647" s="28" t="s">
        <v>657</v>
      </c>
      <c r="C647" s="25" t="str">
        <f>IFERROR(VLOOKUP(A647,'[1]Outubro 2016'!$A$4:$C$857,3,FALSE),"Sem Informação")</f>
        <v>Sem Informação</v>
      </c>
      <c r="D647" s="25" t="str">
        <f>IFERROR(VLOOKUP(A647,'[1]Janeiro 2017'!$A$4:$C$857,3,FALSE),"Sem Informação")</f>
        <v>Sem Informação</v>
      </c>
      <c r="E647" s="26" t="str">
        <f>IFERROR(VLOOKUP(A647,'[1]Março 2017'!$A$4:$C$857,3,FALSE),"Sem Informação")</f>
        <v>Sem Informação</v>
      </c>
    </row>
    <row r="648" spans="1:5" ht="15.75" x14ac:dyDescent="0.25">
      <c r="A648" s="27">
        <v>315560</v>
      </c>
      <c r="B648" s="28" t="s">
        <v>995</v>
      </c>
      <c r="C648" s="25" t="str">
        <f>IFERROR(VLOOKUP(A648,'[1]Outubro 2016'!$A$4:$C$857,3,FALSE),"Sem Informação")</f>
        <v>Sem Informação</v>
      </c>
      <c r="D648" s="25" t="str">
        <f>IFERROR(VLOOKUP(A648,'[1]Janeiro 2017'!$A$4:$C$857,3,FALSE),"Sem Informação")</f>
        <v>Sem Informação</v>
      </c>
      <c r="E648" s="26">
        <f>IFERROR(VLOOKUP(A648,'[1]Março 2017'!$A$4:$C$857,3,FALSE),"Sem Informação")</f>
        <v>2.7</v>
      </c>
    </row>
    <row r="649" spans="1:5" ht="15.75" x14ac:dyDescent="0.25">
      <c r="A649" s="27">
        <v>315570</v>
      </c>
      <c r="B649" s="28" t="s">
        <v>659</v>
      </c>
      <c r="C649" s="25" t="str">
        <f>IFERROR(VLOOKUP(A649,'[1]Outubro 2016'!$A$4:$C$857,3,FALSE),"Sem Informação")</f>
        <v>Sem Informação</v>
      </c>
      <c r="D649" s="25" t="str">
        <f>IFERROR(VLOOKUP(A649,'[1]Janeiro 2017'!$A$4:$C$857,3,FALSE),"Sem Informação")</f>
        <v>Sem Informação</v>
      </c>
      <c r="E649" s="26" t="str">
        <f>IFERROR(VLOOKUP(A649,'[1]Março 2017'!$A$4:$C$857,3,FALSE),"Sem Informação")</f>
        <v>Sem Informação</v>
      </c>
    </row>
    <row r="650" spans="1:5" ht="15.75" x14ac:dyDescent="0.25">
      <c r="A650" s="27">
        <v>315580</v>
      </c>
      <c r="B650" s="28" t="s">
        <v>660</v>
      </c>
      <c r="C650" s="25" t="str">
        <f>IFERROR(VLOOKUP(A650,'[1]Outubro 2016'!$A$4:$C$857,3,FALSE),"Sem Informação")</f>
        <v>Sem Informação</v>
      </c>
      <c r="D650" s="25" t="str">
        <f>IFERROR(VLOOKUP(A650,'[1]Janeiro 2017'!$A$4:$C$857,3,FALSE),"Sem Informação")</f>
        <v>Sem Informação</v>
      </c>
      <c r="E650" s="26">
        <f>IFERROR(VLOOKUP(A650,'[1]Março 2017'!$A$4:$C$857,3,FALSE),"Sem Informação")</f>
        <v>1.1000000000000001</v>
      </c>
    </row>
    <row r="651" spans="1:5" ht="15.75" x14ac:dyDescent="0.25">
      <c r="A651" s="27">
        <v>315590</v>
      </c>
      <c r="B651" s="28" t="s">
        <v>661</v>
      </c>
      <c r="C651" s="25" t="str">
        <f>IFERROR(VLOOKUP(A651,'[1]Outubro 2016'!$A$4:$C$857,3,FALSE),"Sem Informação")</f>
        <v>Sem Informação</v>
      </c>
      <c r="D651" s="25" t="str">
        <f>IFERROR(VLOOKUP(A651,'[1]Janeiro 2017'!$A$4:$C$857,3,FALSE),"Sem Informação")</f>
        <v>Sem Informação</v>
      </c>
      <c r="E651" s="26" t="str">
        <f>IFERROR(VLOOKUP(A651,'[1]Março 2017'!$A$4:$C$857,3,FALSE),"Sem Informação")</f>
        <v>Sem Informação</v>
      </c>
    </row>
    <row r="652" spans="1:5" ht="15.75" x14ac:dyDescent="0.25">
      <c r="A652" s="27">
        <v>315600</v>
      </c>
      <c r="B652" s="28" t="s">
        <v>662</v>
      </c>
      <c r="C652" s="25" t="str">
        <f>IFERROR(VLOOKUP(A652,'[1]Outubro 2016'!$A$4:$C$857,3,FALSE),"Sem Informação")</f>
        <v>Sem Informação</v>
      </c>
      <c r="D652" s="25" t="str">
        <f>IFERROR(VLOOKUP(A652,'[1]Janeiro 2017'!$A$4:$C$857,3,FALSE),"Sem Informação")</f>
        <v>Sem Informação</v>
      </c>
      <c r="E652" s="26" t="str">
        <f>IFERROR(VLOOKUP(A652,'[1]Março 2017'!$A$4:$C$857,3,FALSE),"Sem Informação")</f>
        <v>Sem Informação</v>
      </c>
    </row>
    <row r="653" spans="1:5" ht="15.75" x14ac:dyDescent="0.25">
      <c r="A653" s="27">
        <v>315610</v>
      </c>
      <c r="B653" s="28" t="s">
        <v>663</v>
      </c>
      <c r="C653" s="25" t="str">
        <f>IFERROR(VLOOKUP(A653,'[1]Outubro 2016'!$A$4:$C$857,3,FALSE),"Sem Informação")</f>
        <v>Sem Informação</v>
      </c>
      <c r="D653" s="25" t="str">
        <f>IFERROR(VLOOKUP(A653,'[1]Janeiro 2017'!$A$4:$C$857,3,FALSE),"Sem Informação")</f>
        <v>Sem Informação</v>
      </c>
      <c r="E653" s="26" t="str">
        <f>IFERROR(VLOOKUP(A653,'[1]Março 2017'!$A$4:$C$857,3,FALSE),"Sem Informação")</f>
        <v>Sem Informação</v>
      </c>
    </row>
    <row r="654" spans="1:5" ht="15.75" x14ac:dyDescent="0.25">
      <c r="A654" s="27">
        <v>315620</v>
      </c>
      <c r="B654" s="28" t="s">
        <v>996</v>
      </c>
      <c r="C654" s="25" t="str">
        <f>IFERROR(VLOOKUP(A654,'[1]Outubro 2016'!$A$4:$C$857,3,FALSE),"Sem Informação")</f>
        <v>Sem Informação</v>
      </c>
      <c r="D654" s="25" t="str">
        <f>IFERROR(VLOOKUP(A654,'[1]Janeiro 2017'!$A$4:$C$857,3,FALSE),"Sem Informação")</f>
        <v>Sem Informação</v>
      </c>
      <c r="E654" s="26" t="str">
        <f>IFERROR(VLOOKUP(A654,'[1]Março 2017'!$A$4:$C$857,3,FALSE),"Sem Informação")</f>
        <v>Sem Informação</v>
      </c>
    </row>
    <row r="655" spans="1:5" ht="15.75" x14ac:dyDescent="0.25">
      <c r="A655" s="27">
        <v>315630</v>
      </c>
      <c r="B655" s="28" t="s">
        <v>665</v>
      </c>
      <c r="C655" s="25" t="str">
        <f>IFERROR(VLOOKUP(A655,'[1]Outubro 2016'!$A$4:$C$857,3,FALSE),"Sem Informação")</f>
        <v>Sem Informação</v>
      </c>
      <c r="D655" s="25" t="str">
        <f>IFERROR(VLOOKUP(A655,'[1]Janeiro 2017'!$A$4:$C$857,3,FALSE),"Sem Informação")</f>
        <v>Sem Informação</v>
      </c>
      <c r="E655" s="26">
        <f>IFERROR(VLOOKUP(A655,'[1]Março 2017'!$A$4:$C$857,3,FALSE),"Sem Informação")</f>
        <v>1.4</v>
      </c>
    </row>
    <row r="656" spans="1:5" ht="15.75" x14ac:dyDescent="0.25">
      <c r="A656" s="27">
        <v>315640</v>
      </c>
      <c r="B656" s="28" t="s">
        <v>666</v>
      </c>
      <c r="C656" s="25" t="str">
        <f>IFERROR(VLOOKUP(A656,'[1]Outubro 2016'!$A$4:$C$857,3,FALSE),"Sem Informação")</f>
        <v>Sem Informação</v>
      </c>
      <c r="D656" s="25" t="str">
        <f>IFERROR(VLOOKUP(A656,'[1]Janeiro 2017'!$A$4:$C$857,3,FALSE),"Sem Informação")</f>
        <v>Sem Informação</v>
      </c>
      <c r="E656" s="26" t="str">
        <f>IFERROR(VLOOKUP(A656,'[1]Março 2017'!$A$4:$C$857,3,FALSE),"Sem Informação")</f>
        <v>Sem Informação</v>
      </c>
    </row>
    <row r="657" spans="1:5" ht="15.75" x14ac:dyDescent="0.25">
      <c r="A657" s="27">
        <v>315645</v>
      </c>
      <c r="B657" s="28" t="s">
        <v>997</v>
      </c>
      <c r="C657" s="25" t="str">
        <f>IFERROR(VLOOKUP(A657,'[1]Outubro 2016'!$A$4:$C$857,3,FALSE),"Sem Informação")</f>
        <v>Sem Informação</v>
      </c>
      <c r="D657" s="25" t="str">
        <f>IFERROR(VLOOKUP(A657,'[1]Janeiro 2017'!$A$4:$C$857,3,FALSE),"Sem Informação")</f>
        <v>Sem Informação</v>
      </c>
      <c r="E657" s="26" t="str">
        <f>IFERROR(VLOOKUP(A657,'[1]Março 2017'!$A$4:$C$857,3,FALSE),"Sem Informação")</f>
        <v>Sem Informação</v>
      </c>
    </row>
    <row r="658" spans="1:5" ht="15.75" x14ac:dyDescent="0.25">
      <c r="A658" s="27">
        <v>315650</v>
      </c>
      <c r="B658" s="28" t="s">
        <v>668</v>
      </c>
      <c r="C658" s="25" t="str">
        <f>IFERROR(VLOOKUP(A658,'[1]Outubro 2016'!$A$4:$C$857,3,FALSE),"Sem Informação")</f>
        <v>Sem Informação</v>
      </c>
      <c r="D658" s="25" t="str">
        <f>IFERROR(VLOOKUP(A658,'[1]Janeiro 2017'!$A$4:$C$857,3,FALSE),"Sem Informação")</f>
        <v>Sem Informação</v>
      </c>
      <c r="E658" s="26" t="str">
        <f>IFERROR(VLOOKUP(A658,'[1]Março 2017'!$A$4:$C$857,3,FALSE),"Sem Informação")</f>
        <v>Sem Informação</v>
      </c>
    </row>
    <row r="659" spans="1:5" ht="15.75" x14ac:dyDescent="0.25">
      <c r="A659" s="27">
        <v>315660</v>
      </c>
      <c r="B659" s="28" t="s">
        <v>669</v>
      </c>
      <c r="C659" s="25" t="str">
        <f>IFERROR(VLOOKUP(A659,'[1]Outubro 2016'!$A$4:$C$857,3,FALSE),"Sem Informação")</f>
        <v>Sem Informação</v>
      </c>
      <c r="D659" s="25" t="str">
        <f>IFERROR(VLOOKUP(A659,'[1]Janeiro 2017'!$A$4:$C$857,3,FALSE),"Sem Informação")</f>
        <v>Sem Informação</v>
      </c>
      <c r="E659" s="26" t="str">
        <f>IFERROR(VLOOKUP(A659,'[1]Março 2017'!$A$4:$C$857,3,FALSE),"Sem Informação")</f>
        <v>Sem Informação</v>
      </c>
    </row>
    <row r="660" spans="1:5" ht="15.75" x14ac:dyDescent="0.25">
      <c r="A660" s="27">
        <v>315670</v>
      </c>
      <c r="B660" s="28" t="s">
        <v>670</v>
      </c>
      <c r="C660" s="25">
        <f>IFERROR(VLOOKUP(A660,'[1]Outubro 2016'!$A$4:$C$857,3,FALSE),"Sem Informação")</f>
        <v>1.2</v>
      </c>
      <c r="D660" s="25">
        <f>IFERROR(VLOOKUP(A660,'[1]Janeiro 2017'!$A$4:$C$857,3,FALSE),"Sem Informação")</f>
        <v>2.6</v>
      </c>
      <c r="E660" s="26">
        <f>IFERROR(VLOOKUP(A660,'[1]Março 2017'!$A$4:$C$857,3,FALSE),"Sem Informação")</f>
        <v>2.2999999999999998</v>
      </c>
    </row>
    <row r="661" spans="1:5" ht="15.75" x14ac:dyDescent="0.25">
      <c r="A661" s="27">
        <v>315680</v>
      </c>
      <c r="B661" s="28" t="s">
        <v>671</v>
      </c>
      <c r="C661" s="25" t="str">
        <f>IFERROR(VLOOKUP(A661,'[1]Outubro 2016'!$A$4:$C$857,3,FALSE),"Sem Informação")</f>
        <v>Sem Informação</v>
      </c>
      <c r="D661" s="25" t="str">
        <f>IFERROR(VLOOKUP(A661,'[1]Janeiro 2017'!$A$4:$C$857,3,FALSE),"Sem Informação")</f>
        <v>Sem Informação</v>
      </c>
      <c r="E661" s="26" t="str">
        <f>IFERROR(VLOOKUP(A661,'[1]Março 2017'!$A$4:$C$857,3,FALSE),"Sem Informação")</f>
        <v>Sem Informação</v>
      </c>
    </row>
    <row r="662" spans="1:5" ht="15.75" x14ac:dyDescent="0.25">
      <c r="A662" s="27">
        <v>315690</v>
      </c>
      <c r="B662" s="28" t="s">
        <v>672</v>
      </c>
      <c r="C662" s="25" t="str">
        <f>IFERROR(VLOOKUP(A662,'[1]Outubro 2016'!$A$4:$C$857,3,FALSE),"Sem Informação")</f>
        <v>Sem Informação</v>
      </c>
      <c r="D662" s="25" t="str">
        <f>IFERROR(VLOOKUP(A662,'[1]Janeiro 2017'!$A$4:$C$857,3,FALSE),"Sem Informação")</f>
        <v>Sem Informação</v>
      </c>
      <c r="E662" s="26" t="str">
        <f>IFERROR(VLOOKUP(A662,'[1]Março 2017'!$A$4:$C$857,3,FALSE),"Sem Informação")</f>
        <v>Sem Informação</v>
      </c>
    </row>
    <row r="663" spans="1:5" ht="15.75" x14ac:dyDescent="0.25">
      <c r="A663" s="27">
        <v>315700</v>
      </c>
      <c r="B663" s="28" t="s">
        <v>673</v>
      </c>
      <c r="C663" s="25">
        <f>IFERROR(VLOOKUP(A663,'[1]Outubro 2016'!$A$4:$C$857,3,FALSE),"Sem Informação")</f>
        <v>1.4</v>
      </c>
      <c r="D663" s="25">
        <f>IFERROR(VLOOKUP(A663,'[1]Janeiro 2017'!$A$4:$C$857,3,FALSE),"Sem Informação")</f>
        <v>0.8</v>
      </c>
      <c r="E663" s="26">
        <f>IFERROR(VLOOKUP(A663,'[1]Março 2017'!$A$4:$C$857,3,FALSE),"Sem Informação")</f>
        <v>1.3</v>
      </c>
    </row>
    <row r="664" spans="1:5" ht="15.75" x14ac:dyDescent="0.25">
      <c r="A664" s="27">
        <v>315710</v>
      </c>
      <c r="B664" s="28" t="s">
        <v>998</v>
      </c>
      <c r="C664" s="25" t="str">
        <f>IFERROR(VLOOKUP(A664,'[1]Outubro 2016'!$A$4:$C$857,3,FALSE),"Sem Informação")</f>
        <v>Sem Informação</v>
      </c>
      <c r="D664" s="25" t="str">
        <f>IFERROR(VLOOKUP(A664,'[1]Janeiro 2017'!$A$4:$C$857,3,FALSE),"Sem Informação")</f>
        <v>Sem Informação</v>
      </c>
      <c r="E664" s="26" t="str">
        <f>IFERROR(VLOOKUP(A664,'[1]Março 2017'!$A$4:$C$857,3,FALSE),"Sem Informação")</f>
        <v>Sem Informação</v>
      </c>
    </row>
    <row r="665" spans="1:5" ht="15.75" x14ac:dyDescent="0.25">
      <c r="A665" s="27">
        <v>315720</v>
      </c>
      <c r="B665" s="28" t="s">
        <v>675</v>
      </c>
      <c r="C665" s="25" t="str">
        <f>IFERROR(VLOOKUP(A665,'[1]Outubro 2016'!$A$4:$C$857,3,FALSE),"Sem Informação")</f>
        <v>Sem Informação</v>
      </c>
      <c r="D665" s="25" t="str">
        <f>IFERROR(VLOOKUP(A665,'[1]Janeiro 2017'!$A$4:$C$857,3,FALSE),"Sem Informação")</f>
        <v>Sem Informação</v>
      </c>
      <c r="E665" s="26" t="str">
        <f>IFERROR(VLOOKUP(A665,'[1]Março 2017'!$A$4:$C$857,3,FALSE),"Sem Informação")</f>
        <v>Sem Informação</v>
      </c>
    </row>
    <row r="666" spans="1:5" ht="15.75" x14ac:dyDescent="0.25">
      <c r="A666" s="27">
        <v>315725</v>
      </c>
      <c r="B666" s="28" t="s">
        <v>999</v>
      </c>
      <c r="C666" s="25" t="str">
        <f>IFERROR(VLOOKUP(A666,'[1]Outubro 2016'!$A$4:$C$857,3,FALSE),"Sem Informação")</f>
        <v>Sem Informação</v>
      </c>
      <c r="D666" s="25" t="str">
        <f>IFERROR(VLOOKUP(A666,'[1]Janeiro 2017'!$A$4:$C$857,3,FALSE),"Sem Informação")</f>
        <v>Sem Informação</v>
      </c>
      <c r="E666" s="26" t="str">
        <f>IFERROR(VLOOKUP(A666,'[1]Março 2017'!$A$4:$C$857,3,FALSE),"Sem Informação")</f>
        <v>Sem Informação</v>
      </c>
    </row>
    <row r="667" spans="1:5" ht="15.75" x14ac:dyDescent="0.25">
      <c r="A667" s="27">
        <v>315727</v>
      </c>
      <c r="B667" s="28" t="s">
        <v>1000</v>
      </c>
      <c r="C667" s="25" t="str">
        <f>IFERROR(VLOOKUP(A667,'[1]Outubro 2016'!$A$4:$C$857,3,FALSE),"Sem Informação")</f>
        <v>Sem Informação</v>
      </c>
      <c r="D667" s="25" t="str">
        <f>IFERROR(VLOOKUP(A667,'[1]Janeiro 2017'!$A$4:$C$857,3,FALSE),"Sem Informação")</f>
        <v>Sem Informação</v>
      </c>
      <c r="E667" s="26" t="str">
        <f>IFERROR(VLOOKUP(A667,'[1]Março 2017'!$A$4:$C$857,3,FALSE),"Sem Informação")</f>
        <v>Sem Informação</v>
      </c>
    </row>
    <row r="668" spans="1:5" ht="15.75" x14ac:dyDescent="0.25">
      <c r="A668" s="27">
        <v>315730</v>
      </c>
      <c r="B668" s="28" t="s">
        <v>1001</v>
      </c>
      <c r="C668" s="25" t="str">
        <f>IFERROR(VLOOKUP(A668,'[1]Outubro 2016'!$A$4:$C$857,3,FALSE),"Sem Informação")</f>
        <v>Sem Informação</v>
      </c>
      <c r="D668" s="25" t="str">
        <f>IFERROR(VLOOKUP(A668,'[1]Janeiro 2017'!$A$4:$C$857,3,FALSE),"Sem Informação")</f>
        <v>Sem Informação</v>
      </c>
      <c r="E668" s="26" t="str">
        <f>IFERROR(VLOOKUP(A668,'[1]Março 2017'!$A$4:$C$857,3,FALSE),"Sem Informação")</f>
        <v>Sem Informação</v>
      </c>
    </row>
    <row r="669" spans="1:5" ht="15.75" x14ac:dyDescent="0.25">
      <c r="A669" s="27">
        <v>315733</v>
      </c>
      <c r="B669" s="28" t="s">
        <v>1002</v>
      </c>
      <c r="C669" s="25" t="str">
        <f>IFERROR(VLOOKUP(A669,'[1]Outubro 2016'!$A$4:$C$857,3,FALSE),"Sem Informação")</f>
        <v>Sem Informação</v>
      </c>
      <c r="D669" s="25" t="str">
        <f>IFERROR(VLOOKUP(A669,'[1]Janeiro 2017'!$A$4:$C$857,3,FALSE),"Sem Informação")</f>
        <v>Sem Informação</v>
      </c>
      <c r="E669" s="26" t="str">
        <f>IFERROR(VLOOKUP(A669,'[1]Março 2017'!$A$4:$C$857,3,FALSE),"Sem Informação")</f>
        <v>Sem Informação</v>
      </c>
    </row>
    <row r="670" spans="1:5" ht="15.75" x14ac:dyDescent="0.25">
      <c r="A670" s="27">
        <v>315737</v>
      </c>
      <c r="B670" s="28" t="s">
        <v>1003</v>
      </c>
      <c r="C670" s="25" t="str">
        <f>IFERROR(VLOOKUP(A670,'[1]Outubro 2016'!$A$4:$C$857,3,FALSE),"Sem Informação")</f>
        <v>Sem Informação</v>
      </c>
      <c r="D670" s="25" t="str">
        <f>IFERROR(VLOOKUP(A670,'[1]Janeiro 2017'!$A$4:$C$857,3,FALSE),"Sem Informação")</f>
        <v>Sem Informação</v>
      </c>
      <c r="E670" s="26" t="str">
        <f>IFERROR(VLOOKUP(A670,'[1]Março 2017'!$A$4:$C$857,3,FALSE),"Sem Informação")</f>
        <v>Sem Informação</v>
      </c>
    </row>
    <row r="671" spans="1:5" ht="15.75" x14ac:dyDescent="0.25">
      <c r="A671" s="27">
        <v>315740</v>
      </c>
      <c r="B671" s="28" t="s">
        <v>1004</v>
      </c>
      <c r="C671" s="25" t="str">
        <f>IFERROR(VLOOKUP(A671,'[1]Outubro 2016'!$A$4:$C$857,3,FALSE),"Sem Informação")</f>
        <v>Sem Informação</v>
      </c>
      <c r="D671" s="25" t="str">
        <f>IFERROR(VLOOKUP(A671,'[1]Janeiro 2017'!$A$4:$C$857,3,FALSE),"Sem Informação")</f>
        <v>Sem Informação</v>
      </c>
      <c r="E671" s="26" t="str">
        <f>IFERROR(VLOOKUP(A671,'[1]Março 2017'!$A$4:$C$857,3,FALSE),"Sem Informação")</f>
        <v>Sem Informação</v>
      </c>
    </row>
    <row r="672" spans="1:5" ht="15.75" x14ac:dyDescent="0.25">
      <c r="A672" s="27">
        <v>315750</v>
      </c>
      <c r="B672" s="28" t="s">
        <v>1005</v>
      </c>
      <c r="C672" s="25" t="str">
        <f>IFERROR(VLOOKUP(A672,'[1]Outubro 2016'!$A$4:$C$857,3,FALSE),"Sem Informação")</f>
        <v>Sem Informação</v>
      </c>
      <c r="D672" s="25" t="str">
        <f>IFERROR(VLOOKUP(A672,'[1]Janeiro 2017'!$A$4:$C$857,3,FALSE),"Sem Informação")</f>
        <v>Sem Informação</v>
      </c>
      <c r="E672" s="26" t="str">
        <f>IFERROR(VLOOKUP(A672,'[1]Março 2017'!$A$4:$C$857,3,FALSE),"Sem Informação")</f>
        <v>Sem Informação</v>
      </c>
    </row>
    <row r="673" spans="1:5" ht="15.75" x14ac:dyDescent="0.25">
      <c r="A673" s="27">
        <v>315760</v>
      </c>
      <c r="B673" s="28" t="s">
        <v>1006</v>
      </c>
      <c r="C673" s="25" t="str">
        <f>IFERROR(VLOOKUP(A673,'[1]Outubro 2016'!$A$4:$C$857,3,FALSE),"Sem Informação")</f>
        <v>Sem Informação</v>
      </c>
      <c r="D673" s="25" t="str">
        <f>IFERROR(VLOOKUP(A673,'[1]Janeiro 2017'!$A$4:$C$857,3,FALSE),"Sem Informação")</f>
        <v>Sem Informação</v>
      </c>
      <c r="E673" s="26" t="str">
        <f>IFERROR(VLOOKUP(A673,'[1]Março 2017'!$A$4:$C$857,3,FALSE),"Sem Informação")</f>
        <v>Sem Informação</v>
      </c>
    </row>
    <row r="674" spans="1:5" ht="15.75" x14ac:dyDescent="0.25">
      <c r="A674" s="27">
        <v>315765</v>
      </c>
      <c r="B674" s="28" t="s">
        <v>1007</v>
      </c>
      <c r="C674" s="25" t="str">
        <f>IFERROR(VLOOKUP(A674,'[1]Outubro 2016'!$A$4:$C$857,3,FALSE),"Sem Informação")</f>
        <v>Sem Informação</v>
      </c>
      <c r="D674" s="25" t="str">
        <f>IFERROR(VLOOKUP(A674,'[1]Janeiro 2017'!$A$4:$C$857,3,FALSE),"Sem Informação")</f>
        <v>Sem Informação</v>
      </c>
      <c r="E674" s="26" t="str">
        <f>IFERROR(VLOOKUP(A674,'[1]Março 2017'!$A$4:$C$857,3,FALSE),"Sem Informação")</f>
        <v>Sem Informação</v>
      </c>
    </row>
    <row r="675" spans="1:5" ht="15.75" x14ac:dyDescent="0.25">
      <c r="A675" s="27">
        <v>315770</v>
      </c>
      <c r="B675" s="28" t="s">
        <v>685</v>
      </c>
      <c r="C675" s="25" t="str">
        <f>IFERROR(VLOOKUP(A675,'[1]Outubro 2016'!$A$4:$C$857,3,FALSE),"Sem Informação")</f>
        <v>Sem Informação</v>
      </c>
      <c r="D675" s="25" t="str">
        <f>IFERROR(VLOOKUP(A675,'[1]Janeiro 2017'!$A$4:$C$857,3,FALSE),"Sem Informação")</f>
        <v>Sem Informação</v>
      </c>
      <c r="E675" s="26" t="str">
        <f>IFERROR(VLOOKUP(A675,'[1]Março 2017'!$A$4:$C$857,3,FALSE),"Sem Informação")</f>
        <v>Sem Informação</v>
      </c>
    </row>
    <row r="676" spans="1:5" ht="15.75" x14ac:dyDescent="0.25">
      <c r="A676" s="27">
        <v>315780</v>
      </c>
      <c r="B676" s="28" t="s">
        <v>686</v>
      </c>
      <c r="C676" s="25">
        <f>IFERROR(VLOOKUP(A676,'[1]Outubro 2016'!$A$4:$C$857,3,FALSE),"Sem Informação")</f>
        <v>0.2</v>
      </c>
      <c r="D676" s="25">
        <f>IFERROR(VLOOKUP(A676,'[1]Janeiro 2017'!$A$4:$C$857,3,FALSE),"Sem Informação")</f>
        <v>1</v>
      </c>
      <c r="E676" s="26">
        <f>IFERROR(VLOOKUP(A676,'[1]Março 2017'!$A$4:$C$857,3,FALSE),"Sem Informação")</f>
        <v>0.8</v>
      </c>
    </row>
    <row r="677" spans="1:5" ht="15.75" x14ac:dyDescent="0.25">
      <c r="A677" s="27">
        <v>315790</v>
      </c>
      <c r="B677" s="28" t="s">
        <v>687</v>
      </c>
      <c r="C677" s="25" t="str">
        <f>IFERROR(VLOOKUP(A677,'[1]Outubro 2016'!$A$4:$C$857,3,FALSE),"Sem Informação")</f>
        <v>Sem Informação</v>
      </c>
      <c r="D677" s="25" t="str">
        <f>IFERROR(VLOOKUP(A677,'[1]Janeiro 2017'!$A$4:$C$857,3,FALSE),"Sem Informação")</f>
        <v>Sem Informação</v>
      </c>
      <c r="E677" s="26" t="str">
        <f>IFERROR(VLOOKUP(A677,'[1]Março 2017'!$A$4:$C$857,3,FALSE),"Sem Informação")</f>
        <v>Sem Informação</v>
      </c>
    </row>
    <row r="678" spans="1:5" ht="15.75" x14ac:dyDescent="0.25">
      <c r="A678" s="27">
        <v>315800</v>
      </c>
      <c r="B678" s="28" t="s">
        <v>1008</v>
      </c>
      <c r="C678" s="25" t="str">
        <f>IFERROR(VLOOKUP(A678,'[1]Outubro 2016'!$A$4:$C$857,3,FALSE),"Sem Informação")</f>
        <v>Sem Informação</v>
      </c>
      <c r="D678" s="25" t="str">
        <f>IFERROR(VLOOKUP(A678,'[1]Janeiro 2017'!$A$4:$C$857,3,FALSE),"Sem Informação")</f>
        <v>Sem Informação</v>
      </c>
      <c r="E678" s="26" t="str">
        <f>IFERROR(VLOOKUP(A678,'[1]Março 2017'!$A$4:$C$857,3,FALSE),"Sem Informação")</f>
        <v>Sem Informação</v>
      </c>
    </row>
    <row r="679" spans="1:5" ht="15.75" x14ac:dyDescent="0.25">
      <c r="A679" s="27">
        <v>315810</v>
      </c>
      <c r="B679" s="28" t="s">
        <v>1009</v>
      </c>
      <c r="C679" s="25" t="str">
        <f>IFERROR(VLOOKUP(A679,'[1]Outubro 2016'!$A$4:$C$857,3,FALSE),"Sem Informação")</f>
        <v>Sem Informação</v>
      </c>
      <c r="D679" s="25" t="str">
        <f>IFERROR(VLOOKUP(A679,'[1]Janeiro 2017'!$A$4:$C$857,3,FALSE),"Sem Informação")</f>
        <v>Sem Informação</v>
      </c>
      <c r="E679" s="26" t="str">
        <f>IFERROR(VLOOKUP(A679,'[1]Março 2017'!$A$4:$C$857,3,FALSE),"Sem Informação")</f>
        <v>Sem Informação</v>
      </c>
    </row>
    <row r="680" spans="1:5" ht="15.75" x14ac:dyDescent="0.25">
      <c r="A680" s="27">
        <v>315820</v>
      </c>
      <c r="B680" s="28" t="s">
        <v>1010</v>
      </c>
      <c r="C680" s="25" t="str">
        <f>IFERROR(VLOOKUP(A680,'[1]Outubro 2016'!$A$4:$C$857,3,FALSE),"Sem Informação")</f>
        <v>Sem Informação</v>
      </c>
      <c r="D680" s="25" t="str">
        <f>IFERROR(VLOOKUP(A680,'[1]Janeiro 2017'!$A$4:$C$857,3,FALSE),"Sem Informação")</f>
        <v>Sem Informação</v>
      </c>
      <c r="E680" s="26" t="str">
        <f>IFERROR(VLOOKUP(A680,'[1]Março 2017'!$A$4:$C$857,3,FALSE),"Sem Informação")</f>
        <v>Sem Informação</v>
      </c>
    </row>
    <row r="681" spans="1:5" ht="15.75" x14ac:dyDescent="0.25">
      <c r="A681" s="13">
        <v>315830</v>
      </c>
      <c r="B681" s="28" t="s">
        <v>1011</v>
      </c>
      <c r="C681" s="25" t="str">
        <f>IFERROR(VLOOKUP(A681,'[1]Outubro 2016'!$A$4:$C$857,3,FALSE),"Sem Informação")</f>
        <v>Sem Informação</v>
      </c>
      <c r="D681" s="25" t="str">
        <f>IFERROR(VLOOKUP(A681,'[1]Janeiro 2017'!$A$4:$C$857,3,FALSE),"Sem Informação")</f>
        <v>Sem Informação</v>
      </c>
      <c r="E681" s="26" t="str">
        <f>IFERROR(VLOOKUP(A681,'[1]Março 2017'!$A$4:$C$857,3,FALSE),"Sem Informação")</f>
        <v>Sem Informação</v>
      </c>
    </row>
    <row r="682" spans="1:5" ht="15.75" x14ac:dyDescent="0.25">
      <c r="A682" s="27">
        <v>315840</v>
      </c>
      <c r="B682" s="28" t="s">
        <v>1012</v>
      </c>
      <c r="C682" s="25" t="str">
        <f>IFERROR(VLOOKUP(A682,'[1]Outubro 2016'!$A$4:$C$857,3,FALSE),"Sem Informação")</f>
        <v>Sem Informação</v>
      </c>
      <c r="D682" s="25" t="str">
        <f>IFERROR(VLOOKUP(A682,'[1]Janeiro 2017'!$A$4:$C$857,3,FALSE),"Sem Informação")</f>
        <v>Sem Informação</v>
      </c>
      <c r="E682" s="26" t="str">
        <f>IFERROR(VLOOKUP(A682,'[1]Março 2017'!$A$4:$C$857,3,FALSE),"Sem Informação")</f>
        <v>Sem Informação</v>
      </c>
    </row>
    <row r="683" spans="1:5" ht="15.75" x14ac:dyDescent="0.25">
      <c r="A683" s="27">
        <v>315850</v>
      </c>
      <c r="B683" s="28" t="s">
        <v>1013</v>
      </c>
      <c r="C683" s="25" t="str">
        <f>IFERROR(VLOOKUP(A683,'[1]Outubro 2016'!$A$4:$C$857,3,FALSE),"Sem Informação")</f>
        <v>Sem Informação</v>
      </c>
      <c r="D683" s="25" t="str">
        <f>IFERROR(VLOOKUP(A683,'[1]Janeiro 2017'!$A$4:$C$857,3,FALSE),"Sem Informação")</f>
        <v>Sem Informação</v>
      </c>
      <c r="E683" s="26" t="str">
        <f>IFERROR(VLOOKUP(A683,'[1]Março 2017'!$A$4:$C$857,3,FALSE),"Sem Informação")</f>
        <v>Sem Informação</v>
      </c>
    </row>
    <row r="684" spans="1:5" ht="15.75" x14ac:dyDescent="0.25">
      <c r="A684" s="27">
        <v>315860</v>
      </c>
      <c r="B684" s="28" t="s">
        <v>1014</v>
      </c>
      <c r="C684" s="25" t="str">
        <f>IFERROR(VLOOKUP(A684,'[1]Outubro 2016'!$A$4:$C$857,3,FALSE),"Sem Informação")</f>
        <v>Sem Informação</v>
      </c>
      <c r="D684" s="25" t="str">
        <f>IFERROR(VLOOKUP(A684,'[1]Janeiro 2017'!$A$4:$C$857,3,FALSE),"Sem Informação")</f>
        <v>Sem Informação</v>
      </c>
      <c r="E684" s="26" t="str">
        <f>IFERROR(VLOOKUP(A684,'[1]Março 2017'!$A$4:$C$857,3,FALSE),"Sem Informação")</f>
        <v>Sem Informação</v>
      </c>
    </row>
    <row r="685" spans="1:5" ht="15.75" x14ac:dyDescent="0.25">
      <c r="A685" s="27">
        <v>315870</v>
      </c>
      <c r="B685" s="28" t="s">
        <v>1015</v>
      </c>
      <c r="C685" s="25" t="str">
        <f>IFERROR(VLOOKUP(A685,'[1]Outubro 2016'!$A$4:$C$857,3,FALSE),"Sem Informação")</f>
        <v>Sem Informação</v>
      </c>
      <c r="D685" s="25" t="str">
        <f>IFERROR(VLOOKUP(A685,'[1]Janeiro 2017'!$A$4:$C$857,3,FALSE),"Sem Informação")</f>
        <v>Sem Informação</v>
      </c>
      <c r="E685" s="26" t="str">
        <f>IFERROR(VLOOKUP(A685,'[1]Março 2017'!$A$4:$C$857,3,FALSE),"Sem Informação")</f>
        <v>Sem Informação</v>
      </c>
    </row>
    <row r="686" spans="1:5" ht="15.75" x14ac:dyDescent="0.25">
      <c r="A686" s="27">
        <v>315880</v>
      </c>
      <c r="B686" s="28" t="s">
        <v>1016</v>
      </c>
      <c r="C686" s="25" t="str">
        <f>IFERROR(VLOOKUP(A686,'[1]Outubro 2016'!$A$4:$C$857,3,FALSE),"Sem Informação")</f>
        <v>Sem Informação</v>
      </c>
      <c r="D686" s="25" t="str">
        <f>IFERROR(VLOOKUP(A686,'[1]Janeiro 2017'!$A$4:$C$857,3,FALSE),"Sem Informação")</f>
        <v>Sem Informação</v>
      </c>
      <c r="E686" s="26" t="str">
        <f>IFERROR(VLOOKUP(A686,'[1]Março 2017'!$A$4:$C$857,3,FALSE),"Sem Informação")</f>
        <v>Sem Informação</v>
      </c>
    </row>
    <row r="687" spans="1:5" ht="15.75" x14ac:dyDescent="0.25">
      <c r="A687" s="27">
        <v>315890</v>
      </c>
      <c r="B687" s="28" t="s">
        <v>1017</v>
      </c>
      <c r="C687" s="25" t="str">
        <f>IFERROR(VLOOKUP(A687,'[1]Outubro 2016'!$A$4:$C$857,3,FALSE),"Sem Informação")</f>
        <v>Sem Informação</v>
      </c>
      <c r="D687" s="25" t="str">
        <f>IFERROR(VLOOKUP(A687,'[1]Janeiro 2017'!$A$4:$C$857,3,FALSE),"Sem Informação")</f>
        <v>Sem Informação</v>
      </c>
      <c r="E687" s="26" t="str">
        <f>IFERROR(VLOOKUP(A687,'[1]Março 2017'!$A$4:$C$857,3,FALSE),"Sem Informação")</f>
        <v>Sem Informação</v>
      </c>
    </row>
    <row r="688" spans="1:5" ht="15.75" x14ac:dyDescent="0.25">
      <c r="A688" s="27">
        <v>315895</v>
      </c>
      <c r="B688" s="28" t="s">
        <v>1018</v>
      </c>
      <c r="C688" s="25">
        <f>IFERROR(VLOOKUP(A688,'[1]Outubro 2016'!$A$4:$C$857,3,FALSE),"Sem Informação")</f>
        <v>2.6</v>
      </c>
      <c r="D688" s="25">
        <f>IFERROR(VLOOKUP(A688,'[1]Janeiro 2017'!$A$4:$C$857,3,FALSE),"Sem Informação")</f>
        <v>1.9</v>
      </c>
      <c r="E688" s="26">
        <f>IFERROR(VLOOKUP(A688,'[1]Março 2017'!$A$4:$C$857,3,FALSE),"Sem Informação")</f>
        <v>2.6</v>
      </c>
    </row>
    <row r="689" spans="1:5" ht="15.75" x14ac:dyDescent="0.25">
      <c r="A689" s="27">
        <v>315900</v>
      </c>
      <c r="B689" s="28" t="s">
        <v>1019</v>
      </c>
      <c r="C689" s="25" t="str">
        <f>IFERROR(VLOOKUP(A689,'[1]Outubro 2016'!$A$4:$C$857,3,FALSE),"Sem Informação")</f>
        <v>Sem Informação</v>
      </c>
      <c r="D689" s="25" t="str">
        <f>IFERROR(VLOOKUP(A689,'[1]Janeiro 2017'!$A$4:$C$857,3,FALSE),"Sem Informação")</f>
        <v>Sem Informação</v>
      </c>
      <c r="E689" s="26" t="str">
        <f>IFERROR(VLOOKUP(A689,'[1]Março 2017'!$A$4:$C$857,3,FALSE),"Sem Informação")</f>
        <v>Sem Informação</v>
      </c>
    </row>
    <row r="690" spans="1:5" ht="15.75" x14ac:dyDescent="0.25">
      <c r="A690" s="27">
        <v>315910</v>
      </c>
      <c r="B690" s="28" t="s">
        <v>1020</v>
      </c>
      <c r="C690" s="25" t="str">
        <f>IFERROR(VLOOKUP(A690,'[1]Outubro 2016'!$A$4:$C$857,3,FALSE),"Sem Informação")</f>
        <v>Sem Informação</v>
      </c>
      <c r="D690" s="25" t="str">
        <f>IFERROR(VLOOKUP(A690,'[1]Janeiro 2017'!$A$4:$C$857,3,FALSE),"Sem Informação")</f>
        <v>Sem Informação</v>
      </c>
      <c r="E690" s="26" t="str">
        <f>IFERROR(VLOOKUP(A690,'[1]Março 2017'!$A$4:$C$857,3,FALSE),"Sem Informação")</f>
        <v>Sem Informação</v>
      </c>
    </row>
    <row r="691" spans="1:5" ht="15.75" x14ac:dyDescent="0.25">
      <c r="A691" s="27">
        <v>315920</v>
      </c>
      <c r="B691" s="28" t="s">
        <v>1021</v>
      </c>
      <c r="C691" s="25" t="str">
        <f>IFERROR(VLOOKUP(A691,'[1]Outubro 2016'!$A$4:$C$857,3,FALSE),"Sem Informação")</f>
        <v>Sem Informação</v>
      </c>
      <c r="D691" s="25" t="str">
        <f>IFERROR(VLOOKUP(A691,'[1]Janeiro 2017'!$A$4:$C$857,3,FALSE),"Sem Informação")</f>
        <v>Sem Informação</v>
      </c>
      <c r="E691" s="26" t="str">
        <f>IFERROR(VLOOKUP(A691,'[1]Março 2017'!$A$4:$C$857,3,FALSE),"Sem Informação")</f>
        <v>Sem Informação</v>
      </c>
    </row>
    <row r="692" spans="1:5" ht="15.75" x14ac:dyDescent="0.25">
      <c r="A692" s="27">
        <v>315930</v>
      </c>
      <c r="B692" s="28" t="s">
        <v>1023</v>
      </c>
      <c r="C692" s="25" t="str">
        <f>IFERROR(VLOOKUP(A692,'[1]Outubro 2016'!$A$4:$C$857,3,FALSE),"Sem Informação")</f>
        <v>Sem Informação</v>
      </c>
      <c r="D692" s="25" t="str">
        <f>IFERROR(VLOOKUP(A692,'[1]Janeiro 2017'!$A$4:$C$857,3,FALSE),"Sem Informação")</f>
        <v>Sem Informação</v>
      </c>
      <c r="E692" s="26" t="str">
        <f>IFERROR(VLOOKUP(A692,'[1]Março 2017'!$A$4:$C$857,3,FALSE),"Sem Informação")</f>
        <v>Sem Informação</v>
      </c>
    </row>
    <row r="693" spans="1:5" ht="15.75" x14ac:dyDescent="0.25">
      <c r="A693" s="27">
        <v>315935</v>
      </c>
      <c r="B693" s="28" t="s">
        <v>1024</v>
      </c>
      <c r="C693" s="25" t="str">
        <f>IFERROR(VLOOKUP(A693,'[1]Outubro 2016'!$A$4:$C$857,3,FALSE),"Sem Informação")</f>
        <v>Sem Informação</v>
      </c>
      <c r="D693" s="25" t="str">
        <f>IFERROR(VLOOKUP(A693,'[1]Janeiro 2017'!$A$4:$C$857,3,FALSE),"Sem Informação")</f>
        <v>Sem Informação</v>
      </c>
      <c r="E693" s="26" t="str">
        <f>IFERROR(VLOOKUP(A693,'[1]Março 2017'!$A$4:$C$857,3,FALSE),"Sem Informação")</f>
        <v>Sem Informação</v>
      </c>
    </row>
    <row r="694" spans="1:5" ht="15.75" x14ac:dyDescent="0.25">
      <c r="A694" s="27">
        <v>315940</v>
      </c>
      <c r="B694" s="28" t="s">
        <v>1022</v>
      </c>
      <c r="C694" s="25" t="str">
        <f>IFERROR(VLOOKUP(A694,'[1]Outubro 2016'!$A$4:$C$857,3,FALSE),"Sem Informação")</f>
        <v>Sem Informação</v>
      </c>
      <c r="D694" s="25" t="str">
        <f>IFERROR(VLOOKUP(A694,'[1]Janeiro 2017'!$A$4:$C$857,3,FALSE),"Sem Informação")</f>
        <v>Sem Informação</v>
      </c>
      <c r="E694" s="26" t="str">
        <f>IFERROR(VLOOKUP(A694,'[1]Março 2017'!$A$4:$C$857,3,FALSE),"Sem Informação")</f>
        <v>Sem Informação</v>
      </c>
    </row>
    <row r="695" spans="1:5" ht="15.75" x14ac:dyDescent="0.25">
      <c r="A695" s="27">
        <v>315950</v>
      </c>
      <c r="B695" s="28" t="s">
        <v>1025</v>
      </c>
      <c r="C695" s="25" t="str">
        <f>IFERROR(VLOOKUP(A695,'[1]Outubro 2016'!$A$4:$C$857,3,FALSE),"Sem Informação")</f>
        <v>Sem Informação</v>
      </c>
      <c r="D695" s="25" t="str">
        <f>IFERROR(VLOOKUP(A695,'[1]Janeiro 2017'!$A$4:$C$857,3,FALSE),"Sem Informação")</f>
        <v>Sem Informação</v>
      </c>
      <c r="E695" s="26" t="str">
        <f>IFERROR(VLOOKUP(A695,'[1]Março 2017'!$A$4:$C$857,3,FALSE),"Sem Informação")</f>
        <v>Sem Informação</v>
      </c>
    </row>
    <row r="696" spans="1:5" ht="15.75" x14ac:dyDescent="0.25">
      <c r="A696" s="27">
        <v>315960</v>
      </c>
      <c r="B696" s="28" t="s">
        <v>1026</v>
      </c>
      <c r="C696" s="25">
        <f>IFERROR(VLOOKUP(A696,'[1]Outubro 2016'!$A$4:$C$857,3,FALSE),"Sem Informação")</f>
        <v>0.3</v>
      </c>
      <c r="D696" s="25">
        <f>IFERROR(VLOOKUP(A696,'[1]Janeiro 2017'!$A$4:$C$857,3,FALSE),"Sem Informação")</f>
        <v>1.8</v>
      </c>
      <c r="E696" s="26" t="str">
        <f>IFERROR(VLOOKUP(A696,'[1]Março 2017'!$A$4:$C$857,3,FALSE),"Sem Informação")</f>
        <v>Sem Informação</v>
      </c>
    </row>
    <row r="697" spans="1:5" ht="15.75" x14ac:dyDescent="0.25">
      <c r="A697" s="27">
        <v>315970</v>
      </c>
      <c r="B697" s="28" t="s">
        <v>1027</v>
      </c>
      <c r="C697" s="25" t="str">
        <f>IFERROR(VLOOKUP(A697,'[1]Outubro 2016'!$A$4:$C$857,3,FALSE),"Sem Informação")</f>
        <v>Sem Informação</v>
      </c>
      <c r="D697" s="25" t="str">
        <f>IFERROR(VLOOKUP(A697,'[1]Janeiro 2017'!$A$4:$C$857,3,FALSE),"Sem Informação")</f>
        <v>Sem Informação</v>
      </c>
      <c r="E697" s="26" t="str">
        <f>IFERROR(VLOOKUP(A697,'[1]Março 2017'!$A$4:$C$857,3,FALSE),"Sem Informação")</f>
        <v>Sem Informação</v>
      </c>
    </row>
    <row r="698" spans="1:5" ht="15.75" x14ac:dyDescent="0.25">
      <c r="A698" s="27">
        <v>315980</v>
      </c>
      <c r="B698" s="28" t="s">
        <v>697</v>
      </c>
      <c r="C698" s="25" t="str">
        <f>IFERROR(VLOOKUP(A698,'[1]Outubro 2016'!$A$4:$C$857,3,FALSE),"Sem Informação")</f>
        <v>Sem Informação</v>
      </c>
      <c r="D698" s="25">
        <f>IFERROR(VLOOKUP(A698,'[1]Janeiro 2017'!$A$4:$C$857,3,FALSE),"Sem Informação")</f>
        <v>4.9000000000000004</v>
      </c>
      <c r="E698" s="26">
        <f>IFERROR(VLOOKUP(A698,'[1]Março 2017'!$A$4:$C$857,3,FALSE),"Sem Informação")</f>
        <v>4.8</v>
      </c>
    </row>
    <row r="699" spans="1:5" ht="15.75" x14ac:dyDescent="0.25">
      <c r="A699" s="27">
        <v>315990</v>
      </c>
      <c r="B699" s="28" t="s">
        <v>1028</v>
      </c>
      <c r="C699" s="25" t="str">
        <f>IFERROR(VLOOKUP(A699,'[1]Outubro 2016'!$A$4:$C$857,3,FALSE),"Sem Informação")</f>
        <v>Sem Informação</v>
      </c>
      <c r="D699" s="25" t="str">
        <f>IFERROR(VLOOKUP(A699,'[1]Janeiro 2017'!$A$4:$C$857,3,FALSE),"Sem Informação")</f>
        <v>Sem Informação</v>
      </c>
      <c r="E699" s="26" t="str">
        <f>IFERROR(VLOOKUP(A699,'[1]Março 2017'!$A$4:$C$857,3,FALSE),"Sem Informação")</f>
        <v>Sem Informação</v>
      </c>
    </row>
    <row r="700" spans="1:5" ht="15.75" x14ac:dyDescent="0.25">
      <c r="A700" s="27">
        <v>316000</v>
      </c>
      <c r="B700" s="28" t="s">
        <v>1029</v>
      </c>
      <c r="C700" s="25" t="str">
        <f>IFERROR(VLOOKUP(A700,'[1]Outubro 2016'!$A$4:$C$857,3,FALSE),"Sem Informação")</f>
        <v>Sem Informação</v>
      </c>
      <c r="D700" s="25" t="str">
        <f>IFERROR(VLOOKUP(A700,'[1]Janeiro 2017'!$A$4:$C$857,3,FALSE),"Sem Informação")</f>
        <v>Sem Informação</v>
      </c>
      <c r="E700" s="26" t="str">
        <f>IFERROR(VLOOKUP(A700,'[1]Março 2017'!$A$4:$C$857,3,FALSE),"Sem Informação")</f>
        <v>Sem Informação</v>
      </c>
    </row>
    <row r="701" spans="1:5" ht="15.75" x14ac:dyDescent="0.25">
      <c r="A701" s="27">
        <v>316010</v>
      </c>
      <c r="B701" s="28" t="s">
        <v>1030</v>
      </c>
      <c r="C701" s="25" t="str">
        <f>IFERROR(VLOOKUP(A701,'[1]Outubro 2016'!$A$4:$C$857,3,FALSE),"Sem Informação")</f>
        <v>Sem Informação</v>
      </c>
      <c r="D701" s="25" t="str">
        <f>IFERROR(VLOOKUP(A701,'[1]Janeiro 2017'!$A$4:$C$857,3,FALSE),"Sem Informação")</f>
        <v>Sem Informação</v>
      </c>
      <c r="E701" s="26" t="str">
        <f>IFERROR(VLOOKUP(A701,'[1]Março 2017'!$A$4:$C$857,3,FALSE),"Sem Informação")</f>
        <v>Sem Informação</v>
      </c>
    </row>
    <row r="702" spans="1:5" ht="15.75" x14ac:dyDescent="0.25">
      <c r="A702" s="27">
        <v>316020</v>
      </c>
      <c r="B702" s="28" t="s">
        <v>1031</v>
      </c>
      <c r="C702" s="25" t="str">
        <f>IFERROR(VLOOKUP(A702,'[1]Outubro 2016'!$A$4:$C$857,3,FALSE),"Sem Informação")</f>
        <v>Sem Informação</v>
      </c>
      <c r="D702" s="25" t="str">
        <f>IFERROR(VLOOKUP(A702,'[1]Janeiro 2017'!$A$4:$C$857,3,FALSE),"Sem Informação")</f>
        <v>Sem Informação</v>
      </c>
      <c r="E702" s="26" t="str">
        <f>IFERROR(VLOOKUP(A702,'[1]Março 2017'!$A$4:$C$857,3,FALSE),"Sem Informação")</f>
        <v>Sem Informação</v>
      </c>
    </row>
    <row r="703" spans="1:5" ht="15.75" x14ac:dyDescent="0.25">
      <c r="A703" s="27">
        <v>316030</v>
      </c>
      <c r="B703" s="28" t="s">
        <v>1032</v>
      </c>
      <c r="C703" s="25" t="str">
        <f>IFERROR(VLOOKUP(A703,'[1]Outubro 2016'!$A$4:$C$857,3,FALSE),"Sem Informação")</f>
        <v>Sem Informação</v>
      </c>
      <c r="D703" s="25" t="str">
        <f>IFERROR(VLOOKUP(A703,'[1]Janeiro 2017'!$A$4:$C$857,3,FALSE),"Sem Informação")</f>
        <v>Sem Informação</v>
      </c>
      <c r="E703" s="26" t="str">
        <f>IFERROR(VLOOKUP(A703,'[1]Março 2017'!$A$4:$C$857,3,FALSE),"Sem Informação")</f>
        <v>Sem Informação</v>
      </c>
    </row>
    <row r="704" spans="1:5" ht="15.75" x14ac:dyDescent="0.25">
      <c r="A704" s="27">
        <v>316040</v>
      </c>
      <c r="B704" s="28" t="s">
        <v>1033</v>
      </c>
      <c r="C704" s="25">
        <f>IFERROR(VLOOKUP(A704,'[1]Outubro 2016'!$A$4:$C$857,3,FALSE),"Sem Informação")</f>
        <v>2.2000000000000002</v>
      </c>
      <c r="D704" s="25">
        <f>IFERROR(VLOOKUP(A704,'[1]Janeiro 2017'!$A$4:$C$857,3,FALSE),"Sem Informação")</f>
        <v>0.7</v>
      </c>
      <c r="E704" s="26">
        <f>IFERROR(VLOOKUP(A704,'[1]Março 2017'!$A$4:$C$857,3,FALSE),"Sem Informação")</f>
        <v>1.6</v>
      </c>
    </row>
    <row r="705" spans="1:5" ht="15.75" x14ac:dyDescent="0.25">
      <c r="A705" s="27">
        <v>316045</v>
      </c>
      <c r="B705" s="28" t="s">
        <v>1034</v>
      </c>
      <c r="C705" s="25" t="str">
        <f>IFERROR(VLOOKUP(A705,'[1]Outubro 2016'!$A$4:$C$857,3,FALSE),"Sem Informação")</f>
        <v>Sem Informação</v>
      </c>
      <c r="D705" s="25" t="str">
        <f>IFERROR(VLOOKUP(A705,'[1]Janeiro 2017'!$A$4:$C$857,3,FALSE),"Sem Informação")</f>
        <v>Sem Informação</v>
      </c>
      <c r="E705" s="26" t="str">
        <f>IFERROR(VLOOKUP(A705,'[1]Março 2017'!$A$4:$C$857,3,FALSE),"Sem Informação")</f>
        <v>Sem Informação</v>
      </c>
    </row>
    <row r="706" spans="1:5" ht="15.75" x14ac:dyDescent="0.25">
      <c r="A706" s="27">
        <v>316050</v>
      </c>
      <c r="B706" s="28" t="s">
        <v>1035</v>
      </c>
      <c r="C706" s="25" t="str">
        <f>IFERROR(VLOOKUP(A706,'[1]Outubro 2016'!$A$4:$C$857,3,FALSE),"Sem Informação")</f>
        <v>Sem Informação</v>
      </c>
      <c r="D706" s="25" t="str">
        <f>IFERROR(VLOOKUP(A706,'[1]Janeiro 2017'!$A$4:$C$857,3,FALSE),"Sem Informação")</f>
        <v>Sem Informação</v>
      </c>
      <c r="E706" s="26" t="str">
        <f>IFERROR(VLOOKUP(A706,'[1]Março 2017'!$A$4:$C$857,3,FALSE),"Sem Informação")</f>
        <v>Sem Informação</v>
      </c>
    </row>
    <row r="707" spans="1:5" ht="15.75" x14ac:dyDescent="0.25">
      <c r="A707" s="27">
        <v>316060</v>
      </c>
      <c r="B707" s="28" t="s">
        <v>716</v>
      </c>
      <c r="C707" s="25" t="str">
        <f>IFERROR(VLOOKUP(A707,'[1]Outubro 2016'!$A$4:$C$857,3,FALSE),"Sem Informação")</f>
        <v>Sem Informação</v>
      </c>
      <c r="D707" s="25" t="str">
        <f>IFERROR(VLOOKUP(A707,'[1]Janeiro 2017'!$A$4:$C$857,3,FALSE),"Sem Informação")</f>
        <v>Sem Informação</v>
      </c>
      <c r="E707" s="26" t="str">
        <f>IFERROR(VLOOKUP(A707,'[1]Março 2017'!$A$4:$C$857,3,FALSE),"Sem Informação")</f>
        <v>Sem Informação</v>
      </c>
    </row>
    <row r="708" spans="1:5" ht="15.75" x14ac:dyDescent="0.25">
      <c r="A708" s="27">
        <v>316070</v>
      </c>
      <c r="B708" s="28" t="s">
        <v>717</v>
      </c>
      <c r="C708" s="25">
        <f>IFERROR(VLOOKUP(A708,'[1]Outubro 2016'!$A$4:$C$857,3,FALSE),"Sem Informação")</f>
        <v>0</v>
      </c>
      <c r="D708" s="25">
        <f>IFERROR(VLOOKUP(A708,'[1]Janeiro 2017'!$A$4:$C$857,3,FALSE),"Sem Informação")</f>
        <v>1</v>
      </c>
      <c r="E708" s="26">
        <f>IFERROR(VLOOKUP(A708,'[1]Março 2017'!$A$4:$C$857,3,FALSE),"Sem Informação")</f>
        <v>1</v>
      </c>
    </row>
    <row r="709" spans="1:5" ht="15.75" x14ac:dyDescent="0.25">
      <c r="A709" s="27">
        <v>316080</v>
      </c>
      <c r="B709" s="28" t="s">
        <v>718</v>
      </c>
      <c r="C709" s="25" t="str">
        <f>IFERROR(VLOOKUP(A709,'[1]Outubro 2016'!$A$4:$C$857,3,FALSE),"Sem Informação")</f>
        <v>Sem Informação</v>
      </c>
      <c r="D709" s="25" t="str">
        <f>IFERROR(VLOOKUP(A709,'[1]Janeiro 2017'!$A$4:$C$857,3,FALSE),"Sem Informação")</f>
        <v>Sem Informação</v>
      </c>
      <c r="E709" s="26" t="str">
        <f>IFERROR(VLOOKUP(A709,'[1]Março 2017'!$A$4:$C$857,3,FALSE),"Sem Informação")</f>
        <v>Sem Informação</v>
      </c>
    </row>
    <row r="710" spans="1:5" ht="15.75" x14ac:dyDescent="0.25">
      <c r="A710" s="27">
        <v>316090</v>
      </c>
      <c r="B710" s="28" t="s">
        <v>1036</v>
      </c>
      <c r="C710" s="25" t="str">
        <f>IFERROR(VLOOKUP(A710,'[1]Outubro 2016'!$A$4:$C$857,3,FALSE),"Sem Informação")</f>
        <v>Sem Informação</v>
      </c>
      <c r="D710" s="25" t="str">
        <f>IFERROR(VLOOKUP(A710,'[1]Janeiro 2017'!$A$4:$C$857,3,FALSE),"Sem Informação")</f>
        <v>Sem Informação</v>
      </c>
      <c r="E710" s="26" t="str">
        <f>IFERROR(VLOOKUP(A710,'[1]Março 2017'!$A$4:$C$857,3,FALSE),"Sem Informação")</f>
        <v>Sem Informação</v>
      </c>
    </row>
    <row r="711" spans="1:5" ht="15.75" x14ac:dyDescent="0.25">
      <c r="A711" s="27">
        <v>316095</v>
      </c>
      <c r="B711" s="28" t="s">
        <v>1037</v>
      </c>
      <c r="C711" s="25" t="str">
        <f>IFERROR(VLOOKUP(A711,'[1]Outubro 2016'!$A$4:$C$857,3,FALSE),"Sem Informação")</f>
        <v>Sem Informação</v>
      </c>
      <c r="D711" s="25" t="str">
        <f>IFERROR(VLOOKUP(A711,'[1]Janeiro 2017'!$A$4:$C$857,3,FALSE),"Sem Informação")</f>
        <v>Sem Informação</v>
      </c>
      <c r="E711" s="26" t="str">
        <f>IFERROR(VLOOKUP(A711,'[1]Março 2017'!$A$4:$C$857,3,FALSE),"Sem Informação")</f>
        <v>Sem Informação</v>
      </c>
    </row>
    <row r="712" spans="1:5" ht="15.75" x14ac:dyDescent="0.25">
      <c r="A712" s="27">
        <v>316100</v>
      </c>
      <c r="B712" s="28" t="s">
        <v>1038</v>
      </c>
      <c r="C712" s="25">
        <f>IFERROR(VLOOKUP(A712,'[1]Outubro 2016'!$A$4:$C$857,3,FALSE),"Sem Informação")</f>
        <v>1.4</v>
      </c>
      <c r="D712" s="25" t="str">
        <f>IFERROR(VLOOKUP(A712,'[1]Janeiro 2017'!$A$4:$C$857,3,FALSE),"Sem Informação")</f>
        <v>Sem Informação</v>
      </c>
      <c r="E712" s="26" t="str">
        <f>IFERROR(VLOOKUP(A712,'[1]Março 2017'!$A$4:$C$857,3,FALSE),"Sem Informação")</f>
        <v>Sem Informação</v>
      </c>
    </row>
    <row r="713" spans="1:5" ht="15.75" x14ac:dyDescent="0.25">
      <c r="A713" s="27">
        <v>316105</v>
      </c>
      <c r="B713" s="28" t="s">
        <v>1039</v>
      </c>
      <c r="C713" s="25" t="str">
        <f>IFERROR(VLOOKUP(A713,'[1]Outubro 2016'!$A$4:$C$857,3,FALSE),"Sem Informação")</f>
        <v>Sem Informação</v>
      </c>
      <c r="D713" s="25" t="str">
        <f>IFERROR(VLOOKUP(A713,'[1]Janeiro 2017'!$A$4:$C$857,3,FALSE),"Sem Informação")</f>
        <v>Sem Informação</v>
      </c>
      <c r="E713" s="26" t="str">
        <f>IFERROR(VLOOKUP(A713,'[1]Março 2017'!$A$4:$C$857,3,FALSE),"Sem Informação")</f>
        <v>Sem Informação</v>
      </c>
    </row>
    <row r="714" spans="1:5" ht="15.75" x14ac:dyDescent="0.25">
      <c r="A714" s="27">
        <v>316110</v>
      </c>
      <c r="B714" s="28" t="s">
        <v>723</v>
      </c>
      <c r="C714" s="25">
        <f>IFERROR(VLOOKUP(A714,'[1]Outubro 2016'!$A$4:$C$857,3,FALSE),"Sem Informação")</f>
        <v>0</v>
      </c>
      <c r="D714" s="25">
        <f>IFERROR(VLOOKUP(A714,'[1]Janeiro 2017'!$A$4:$C$857,3,FALSE),"Sem Informação")</f>
        <v>0.8</v>
      </c>
      <c r="E714" s="26">
        <f>IFERROR(VLOOKUP(A714,'[1]Março 2017'!$A$4:$C$857,3,FALSE),"Sem Informação")</f>
        <v>1.5</v>
      </c>
    </row>
    <row r="715" spans="1:5" ht="15.75" x14ac:dyDescent="0.25">
      <c r="A715" s="27">
        <v>316120</v>
      </c>
      <c r="B715" s="28" t="s">
        <v>1040</v>
      </c>
      <c r="C715" s="25" t="str">
        <f>IFERROR(VLOOKUP(A715,'[1]Outubro 2016'!$A$4:$C$857,3,FALSE),"Sem Informação")</f>
        <v>Sem Informação</v>
      </c>
      <c r="D715" s="25" t="str">
        <f>IFERROR(VLOOKUP(A715,'[1]Janeiro 2017'!$A$4:$C$857,3,FALSE),"Sem Informação")</f>
        <v>Sem Informação</v>
      </c>
      <c r="E715" s="26" t="str">
        <f>IFERROR(VLOOKUP(A715,'[1]Março 2017'!$A$4:$C$857,3,FALSE),"Sem Informação")</f>
        <v>Sem Informação</v>
      </c>
    </row>
    <row r="716" spans="1:5" ht="15.75" x14ac:dyDescent="0.25">
      <c r="A716" s="27">
        <v>316130</v>
      </c>
      <c r="B716" s="28" t="s">
        <v>1041</v>
      </c>
      <c r="C716" s="25" t="str">
        <f>IFERROR(VLOOKUP(A716,'[1]Outubro 2016'!$A$4:$C$857,3,FALSE),"Sem Informação")</f>
        <v>Sem Informação</v>
      </c>
      <c r="D716" s="25" t="str">
        <f>IFERROR(VLOOKUP(A716,'[1]Janeiro 2017'!$A$4:$C$857,3,FALSE),"Sem Informação")</f>
        <v>Sem Informação</v>
      </c>
      <c r="E716" s="26" t="str">
        <f>IFERROR(VLOOKUP(A716,'[1]Março 2017'!$A$4:$C$857,3,FALSE),"Sem Informação")</f>
        <v>Sem Informação</v>
      </c>
    </row>
    <row r="717" spans="1:5" ht="15.75" x14ac:dyDescent="0.25">
      <c r="A717" s="27">
        <v>316140</v>
      </c>
      <c r="B717" s="28" t="s">
        <v>1042</v>
      </c>
      <c r="C717" s="25" t="str">
        <f>IFERROR(VLOOKUP(A717,'[1]Outubro 2016'!$A$4:$C$857,3,FALSE),"Sem Informação")</f>
        <v>Sem Informação</v>
      </c>
      <c r="D717" s="25" t="str">
        <f>IFERROR(VLOOKUP(A717,'[1]Janeiro 2017'!$A$4:$C$857,3,FALSE),"Sem Informação")</f>
        <v>Sem Informação</v>
      </c>
      <c r="E717" s="26" t="str">
        <f>IFERROR(VLOOKUP(A717,'[1]Março 2017'!$A$4:$C$857,3,FALSE),"Sem Informação")</f>
        <v>Sem Informação</v>
      </c>
    </row>
    <row r="718" spans="1:5" ht="15.75" x14ac:dyDescent="0.25">
      <c r="A718" s="27">
        <v>316150</v>
      </c>
      <c r="B718" s="28" t="s">
        <v>727</v>
      </c>
      <c r="C718" s="25" t="str">
        <f>IFERROR(VLOOKUP(A718,'[1]Outubro 2016'!$A$4:$C$857,3,FALSE),"Sem Informação")</f>
        <v>Sem Informação</v>
      </c>
      <c r="D718" s="25" t="str">
        <f>IFERROR(VLOOKUP(A718,'[1]Janeiro 2017'!$A$4:$C$857,3,FALSE),"Sem Informação")</f>
        <v>Sem Informação</v>
      </c>
      <c r="E718" s="26" t="str">
        <f>IFERROR(VLOOKUP(A718,'[1]Março 2017'!$A$4:$C$857,3,FALSE),"Sem Informação")</f>
        <v>Sem Informação</v>
      </c>
    </row>
    <row r="719" spans="1:5" ht="15.75" x14ac:dyDescent="0.25">
      <c r="A719" s="27">
        <v>316160</v>
      </c>
      <c r="B719" s="28" t="s">
        <v>1043</v>
      </c>
      <c r="C719" s="25" t="str">
        <f>IFERROR(VLOOKUP(A719,'[1]Outubro 2016'!$A$4:$C$857,3,FALSE),"Sem Informação")</f>
        <v>Sem Informação</v>
      </c>
      <c r="D719" s="25" t="str">
        <f>IFERROR(VLOOKUP(A719,'[1]Janeiro 2017'!$A$4:$C$857,3,FALSE),"Sem Informação")</f>
        <v>Sem Informação</v>
      </c>
      <c r="E719" s="26" t="str">
        <f>IFERROR(VLOOKUP(A719,'[1]Março 2017'!$A$4:$C$857,3,FALSE),"Sem Informação")</f>
        <v>Sem Informação</v>
      </c>
    </row>
    <row r="720" spans="1:5" ht="15.75" x14ac:dyDescent="0.25">
      <c r="A720" s="27">
        <v>316165</v>
      </c>
      <c r="B720" s="28" t="s">
        <v>1044</v>
      </c>
      <c r="C720" s="25" t="str">
        <f>IFERROR(VLOOKUP(A720,'[1]Outubro 2016'!$A$4:$C$857,3,FALSE),"Sem Informação")</f>
        <v>Sem Informação</v>
      </c>
      <c r="D720" s="25" t="str">
        <f>IFERROR(VLOOKUP(A720,'[1]Janeiro 2017'!$A$4:$C$857,3,FALSE),"Sem Informação")</f>
        <v>Sem Informação</v>
      </c>
      <c r="E720" s="26" t="str">
        <f>IFERROR(VLOOKUP(A720,'[1]Março 2017'!$A$4:$C$857,3,FALSE),"Sem Informação")</f>
        <v>Sem Informação</v>
      </c>
    </row>
    <row r="721" spans="1:5" ht="15.75" x14ac:dyDescent="0.25">
      <c r="A721" s="27">
        <v>316170</v>
      </c>
      <c r="B721" s="28" t="s">
        <v>1045</v>
      </c>
      <c r="C721" s="25" t="str">
        <f>IFERROR(VLOOKUP(A721,'[1]Outubro 2016'!$A$4:$C$857,3,FALSE),"Sem Informação")</f>
        <v>Sem Informação</v>
      </c>
      <c r="D721" s="25" t="str">
        <f>IFERROR(VLOOKUP(A721,'[1]Janeiro 2017'!$A$4:$C$857,3,FALSE),"Sem Informação")</f>
        <v>Sem Informação</v>
      </c>
      <c r="E721" s="26" t="str">
        <f>IFERROR(VLOOKUP(A721,'[1]Março 2017'!$A$4:$C$857,3,FALSE),"Sem Informação")</f>
        <v>Sem Informação</v>
      </c>
    </row>
    <row r="722" spans="1:5" ht="15.75" x14ac:dyDescent="0.25">
      <c r="A722" s="27">
        <v>316180</v>
      </c>
      <c r="B722" s="28" t="s">
        <v>1046</v>
      </c>
      <c r="C722" s="25" t="str">
        <f>IFERROR(VLOOKUP(A722,'[1]Outubro 2016'!$A$4:$C$857,3,FALSE),"Sem Informação")</f>
        <v>Sem Informação</v>
      </c>
      <c r="D722" s="25" t="str">
        <f>IFERROR(VLOOKUP(A722,'[1]Janeiro 2017'!$A$4:$C$857,3,FALSE),"Sem Informação")</f>
        <v>Sem Informação</v>
      </c>
      <c r="E722" s="26" t="str">
        <f>IFERROR(VLOOKUP(A722,'[1]Março 2017'!$A$4:$C$857,3,FALSE),"Sem Informação")</f>
        <v>Sem Informação</v>
      </c>
    </row>
    <row r="723" spans="1:5" ht="15.75" x14ac:dyDescent="0.25">
      <c r="A723" s="27">
        <v>316190</v>
      </c>
      <c r="B723" s="28" t="s">
        <v>1047</v>
      </c>
      <c r="C723" s="25" t="str">
        <f>IFERROR(VLOOKUP(A723,'[1]Outubro 2016'!$A$4:$C$857,3,FALSE),"Sem Informação")</f>
        <v>Sem Informação</v>
      </c>
      <c r="D723" s="25" t="str">
        <f>IFERROR(VLOOKUP(A723,'[1]Janeiro 2017'!$A$4:$C$857,3,FALSE),"Sem Informação")</f>
        <v>Sem Informação</v>
      </c>
      <c r="E723" s="26" t="str">
        <f>IFERROR(VLOOKUP(A723,'[1]Março 2017'!$A$4:$C$857,3,FALSE),"Sem Informação")</f>
        <v>Sem Informação</v>
      </c>
    </row>
    <row r="724" spans="1:5" ht="15.75" x14ac:dyDescent="0.25">
      <c r="A724" s="27">
        <v>316200</v>
      </c>
      <c r="B724" s="28" t="s">
        <v>1049</v>
      </c>
      <c r="C724" s="25" t="str">
        <f>IFERROR(VLOOKUP(A724,'[1]Outubro 2016'!$A$4:$C$857,3,FALSE),"Sem Informação")</f>
        <v>Sem Informação</v>
      </c>
      <c r="D724" s="25" t="str">
        <f>IFERROR(VLOOKUP(A724,'[1]Janeiro 2017'!$A$4:$C$857,3,FALSE),"Sem Informação")</f>
        <v>Sem Informação</v>
      </c>
      <c r="E724" s="26" t="str">
        <f>IFERROR(VLOOKUP(A724,'[1]Março 2017'!$A$4:$C$857,3,FALSE),"Sem Informação")</f>
        <v>Sem Informação</v>
      </c>
    </row>
    <row r="725" spans="1:5" ht="15.75" x14ac:dyDescent="0.25">
      <c r="A725" s="27">
        <v>316210</v>
      </c>
      <c r="B725" s="28" t="s">
        <v>735</v>
      </c>
      <c r="C725" s="25">
        <f>IFERROR(VLOOKUP(A725,'[1]Outubro 2016'!$A$4:$C$857,3,FALSE),"Sem Informação")</f>
        <v>2.2000000000000002</v>
      </c>
      <c r="D725" s="25">
        <f>IFERROR(VLOOKUP(A725,'[1]Janeiro 2017'!$A$4:$C$857,3,FALSE),"Sem Informação")</f>
        <v>3.4</v>
      </c>
      <c r="E725" s="26">
        <f>IFERROR(VLOOKUP(A725,'[1]Março 2017'!$A$4:$C$857,3,FALSE),"Sem Informação")</f>
        <v>1.5</v>
      </c>
    </row>
    <row r="726" spans="1:5" ht="15.75" x14ac:dyDescent="0.25">
      <c r="A726" s="27">
        <v>316220</v>
      </c>
      <c r="B726" s="28" t="s">
        <v>1050</v>
      </c>
      <c r="C726" s="25" t="str">
        <f>IFERROR(VLOOKUP(A726,'[1]Outubro 2016'!$A$4:$C$857,3,FALSE),"Sem Informação")</f>
        <v>Sem Informação</v>
      </c>
      <c r="D726" s="25" t="str">
        <f>IFERROR(VLOOKUP(A726,'[1]Janeiro 2017'!$A$4:$C$857,3,FALSE),"Sem Informação")</f>
        <v>Sem Informação</v>
      </c>
      <c r="E726" s="26" t="str">
        <f>IFERROR(VLOOKUP(A726,'[1]Março 2017'!$A$4:$C$857,3,FALSE),"Sem Informação")</f>
        <v>Sem Informação</v>
      </c>
    </row>
    <row r="727" spans="1:5" ht="15.75" x14ac:dyDescent="0.25">
      <c r="A727" s="29">
        <v>316225</v>
      </c>
      <c r="B727" s="30" t="s">
        <v>1051</v>
      </c>
      <c r="C727" s="25" t="str">
        <f>IFERROR(VLOOKUP(A727,'[1]Outubro 2016'!$A$4:$C$857,3,FALSE),"Sem Informação")</f>
        <v>Sem Informação</v>
      </c>
      <c r="D727" s="25" t="str">
        <f>IFERROR(VLOOKUP(A727,'[1]Janeiro 2017'!$A$4:$C$857,3,FALSE),"Sem Informação")</f>
        <v>Sem Informação</v>
      </c>
      <c r="E727" s="26" t="str">
        <f>IFERROR(VLOOKUP(A727,'[1]Março 2017'!$A$4:$C$857,3,FALSE),"Sem Informação")</f>
        <v>Sem Informação</v>
      </c>
    </row>
    <row r="728" spans="1:5" ht="15.75" x14ac:dyDescent="0.25">
      <c r="A728" s="27">
        <v>316230</v>
      </c>
      <c r="B728" s="28" t="s">
        <v>1052</v>
      </c>
      <c r="C728" s="25" t="str">
        <f>IFERROR(VLOOKUP(A728,'[1]Outubro 2016'!$A$4:$C$857,3,FALSE),"Sem Informação")</f>
        <v>Sem Informação</v>
      </c>
      <c r="D728" s="25" t="str">
        <f>IFERROR(VLOOKUP(A728,'[1]Janeiro 2017'!$A$4:$C$857,3,FALSE),"Sem Informação")</f>
        <v>Sem Informação</v>
      </c>
      <c r="E728" s="26" t="str">
        <f>IFERROR(VLOOKUP(A728,'[1]Março 2017'!$A$4:$C$857,3,FALSE),"Sem Informação")</f>
        <v>Sem Informação</v>
      </c>
    </row>
    <row r="729" spans="1:5" ht="15.75" x14ac:dyDescent="0.25">
      <c r="A729" s="27">
        <v>316240</v>
      </c>
      <c r="B729" s="28" t="s">
        <v>1053</v>
      </c>
      <c r="C729" s="25">
        <f>IFERROR(VLOOKUP(A729,'[1]Outubro 2016'!$A$4:$C$857,3,FALSE),"Sem Informação")</f>
        <v>1.3</v>
      </c>
      <c r="D729" s="25">
        <f>IFERROR(VLOOKUP(A729,'[1]Janeiro 2017'!$A$4:$C$857,3,FALSE),"Sem Informação")</f>
        <v>1.3</v>
      </c>
      <c r="E729" s="26">
        <f>IFERROR(VLOOKUP(A729,'[1]Março 2017'!$A$4:$C$857,3,FALSE),"Sem Informação")</f>
        <v>4.3</v>
      </c>
    </row>
    <row r="730" spans="1:5" ht="15.75" x14ac:dyDescent="0.25">
      <c r="A730" s="27">
        <v>316245</v>
      </c>
      <c r="B730" s="28" t="s">
        <v>1054</v>
      </c>
      <c r="C730" s="25" t="str">
        <f>IFERROR(VLOOKUP(A730,'[1]Outubro 2016'!$A$4:$C$857,3,FALSE),"Sem Informação")</f>
        <v>Sem Informação</v>
      </c>
      <c r="D730" s="25" t="str">
        <f>IFERROR(VLOOKUP(A730,'[1]Janeiro 2017'!$A$4:$C$857,3,FALSE),"Sem Informação")</f>
        <v>Sem Informação</v>
      </c>
      <c r="E730" s="26" t="str">
        <f>IFERROR(VLOOKUP(A730,'[1]Março 2017'!$A$4:$C$857,3,FALSE),"Sem Informação")</f>
        <v>Sem Informação</v>
      </c>
    </row>
    <row r="731" spans="1:5" ht="15.75" x14ac:dyDescent="0.25">
      <c r="A731" s="27">
        <v>316250</v>
      </c>
      <c r="B731" s="28" t="s">
        <v>94</v>
      </c>
      <c r="C731" s="25">
        <f>IFERROR(VLOOKUP(A731,'[1]Outubro 2016'!$A$4:$C$857,3,FALSE),"Sem Informação")</f>
        <v>1.1000000000000001</v>
      </c>
      <c r="D731" s="25">
        <f>IFERROR(VLOOKUP(A731,'[1]Janeiro 2017'!$A$4:$C$857,3,FALSE),"Sem Informação")</f>
        <v>4.7</v>
      </c>
      <c r="E731" s="26">
        <f>IFERROR(VLOOKUP(A731,'[1]Março 2017'!$A$4:$C$857,3,FALSE),"Sem Informação")</f>
        <v>2.7</v>
      </c>
    </row>
    <row r="732" spans="1:5" ht="15.75" x14ac:dyDescent="0.25">
      <c r="A732" s="27">
        <v>316255</v>
      </c>
      <c r="B732" s="28" t="s">
        <v>1055</v>
      </c>
      <c r="C732" s="25" t="str">
        <f>IFERROR(VLOOKUP(A732,'[1]Outubro 2016'!$A$4:$C$857,3,FALSE),"Sem Informação")</f>
        <v>Sem Informação</v>
      </c>
      <c r="D732" s="25" t="str">
        <f>IFERROR(VLOOKUP(A732,'[1]Janeiro 2017'!$A$4:$C$857,3,FALSE),"Sem Informação")</f>
        <v>Sem Informação</v>
      </c>
      <c r="E732" s="26" t="str">
        <f>IFERROR(VLOOKUP(A732,'[1]Março 2017'!$A$4:$C$857,3,FALSE),"Sem Informação")</f>
        <v>Sem Informação</v>
      </c>
    </row>
    <row r="733" spans="1:5" ht="15.75" x14ac:dyDescent="0.25">
      <c r="A733" s="27">
        <v>316257</v>
      </c>
      <c r="B733" s="28" t="s">
        <v>1056</v>
      </c>
      <c r="C733" s="25" t="str">
        <f>IFERROR(VLOOKUP(A733,'[1]Outubro 2016'!$A$4:$C$857,3,FALSE),"Sem Informação")</f>
        <v>Sem Informação</v>
      </c>
      <c r="D733" s="25" t="str">
        <f>IFERROR(VLOOKUP(A733,'[1]Janeiro 2017'!$A$4:$C$857,3,FALSE),"Sem Informação")</f>
        <v>Sem Informação</v>
      </c>
      <c r="E733" s="26" t="str">
        <f>IFERROR(VLOOKUP(A733,'[1]Março 2017'!$A$4:$C$857,3,FALSE),"Sem Informação")</f>
        <v>Sem Informação</v>
      </c>
    </row>
    <row r="734" spans="1:5" ht="15.75" x14ac:dyDescent="0.25">
      <c r="A734" s="27">
        <v>316260</v>
      </c>
      <c r="B734" s="28" t="s">
        <v>1057</v>
      </c>
      <c r="C734" s="25" t="str">
        <f>IFERROR(VLOOKUP(A734,'[1]Outubro 2016'!$A$4:$C$857,3,FALSE),"Sem Informação")</f>
        <v>Sem Informação</v>
      </c>
      <c r="D734" s="25" t="str">
        <f>IFERROR(VLOOKUP(A734,'[1]Janeiro 2017'!$A$4:$C$857,3,FALSE),"Sem Informação")</f>
        <v>Sem Informação</v>
      </c>
      <c r="E734" s="26" t="str">
        <f>IFERROR(VLOOKUP(A734,'[1]Março 2017'!$A$4:$C$857,3,FALSE),"Sem Informação")</f>
        <v>Sem Informação</v>
      </c>
    </row>
    <row r="735" spans="1:5" ht="15.75" x14ac:dyDescent="0.25">
      <c r="A735" s="27">
        <v>316265</v>
      </c>
      <c r="B735" s="28" t="s">
        <v>1058</v>
      </c>
      <c r="C735" s="25" t="str">
        <f>IFERROR(VLOOKUP(A735,'[1]Outubro 2016'!$A$4:$C$857,3,FALSE),"Sem Informação")</f>
        <v>Sem Informação</v>
      </c>
      <c r="D735" s="25" t="str">
        <f>IFERROR(VLOOKUP(A735,'[1]Janeiro 2017'!$A$4:$C$857,3,FALSE),"Sem Informação")</f>
        <v>Sem Informação</v>
      </c>
      <c r="E735" s="26" t="str">
        <f>IFERROR(VLOOKUP(A735,'[1]Março 2017'!$A$4:$C$857,3,FALSE),"Sem Informação")</f>
        <v>Sem Informação</v>
      </c>
    </row>
    <row r="736" spans="1:5" ht="15.75" x14ac:dyDescent="0.25">
      <c r="A736" s="27">
        <v>316270</v>
      </c>
      <c r="B736" s="28" t="s">
        <v>1059</v>
      </c>
      <c r="C736" s="25" t="str">
        <f>IFERROR(VLOOKUP(A736,'[1]Outubro 2016'!$A$4:$C$857,3,FALSE),"Sem Informação")</f>
        <v>Sem Informação</v>
      </c>
      <c r="D736" s="25" t="str">
        <f>IFERROR(VLOOKUP(A736,'[1]Janeiro 2017'!$A$4:$C$857,3,FALSE),"Sem Informação")</f>
        <v>Sem Informação</v>
      </c>
      <c r="E736" s="26">
        <f>IFERROR(VLOOKUP(A736,'[1]Março 2017'!$A$4:$C$857,3,FALSE),"Sem Informação")</f>
        <v>3.3</v>
      </c>
    </row>
    <row r="737" spans="1:5" ht="15.75" x14ac:dyDescent="0.25">
      <c r="A737" s="27">
        <v>316280</v>
      </c>
      <c r="B737" s="28" t="s">
        <v>747</v>
      </c>
      <c r="C737" s="25" t="str">
        <f>IFERROR(VLOOKUP(A737,'[1]Outubro 2016'!$A$4:$C$857,3,FALSE),"Sem Informação")</f>
        <v>Sem Informação</v>
      </c>
      <c r="D737" s="25" t="str">
        <f>IFERROR(VLOOKUP(A737,'[1]Janeiro 2017'!$A$4:$C$857,3,FALSE),"Sem Informação")</f>
        <v>Sem Informação</v>
      </c>
      <c r="E737" s="26" t="str">
        <f>IFERROR(VLOOKUP(A737,'[1]Março 2017'!$A$4:$C$857,3,FALSE),"Sem Informação")</f>
        <v>Sem Informação</v>
      </c>
    </row>
    <row r="738" spans="1:5" ht="15.75" x14ac:dyDescent="0.25">
      <c r="A738" s="27">
        <v>316290</v>
      </c>
      <c r="B738" s="28" t="s">
        <v>748</v>
      </c>
      <c r="C738" s="25">
        <f>IFERROR(VLOOKUP(A738,'[1]Outubro 2016'!$A$4:$C$857,3,FALSE),"Sem Informação")</f>
        <v>0.8</v>
      </c>
      <c r="D738" s="25">
        <f>IFERROR(VLOOKUP(A738,'[1]Janeiro 2017'!$A$4:$C$857,3,FALSE),"Sem Informação")</f>
        <v>2.1</v>
      </c>
      <c r="E738" s="26">
        <f>IFERROR(VLOOKUP(A738,'[1]Março 2017'!$A$4:$C$857,3,FALSE),"Sem Informação")</f>
        <v>2.1</v>
      </c>
    </row>
    <row r="739" spans="1:5" ht="15.75" x14ac:dyDescent="0.25">
      <c r="A739" s="27">
        <v>316292</v>
      </c>
      <c r="B739" s="28" t="s">
        <v>1060</v>
      </c>
      <c r="C739" s="25">
        <f>IFERROR(VLOOKUP(A739,'[1]Outubro 2016'!$A$4:$C$857,3,FALSE),"Sem Informação")</f>
        <v>0.8</v>
      </c>
      <c r="D739" s="25">
        <f>IFERROR(VLOOKUP(A739,'[1]Janeiro 2017'!$A$4:$C$857,3,FALSE),"Sem Informação")</f>
        <v>1.1000000000000001</v>
      </c>
      <c r="E739" s="26">
        <f>IFERROR(VLOOKUP(A739,'[1]Março 2017'!$A$4:$C$857,3,FALSE),"Sem Informação")</f>
        <v>0.6</v>
      </c>
    </row>
    <row r="740" spans="1:5" ht="15.75" x14ac:dyDescent="0.25">
      <c r="A740" s="27">
        <v>316294</v>
      </c>
      <c r="B740" s="28" t="s">
        <v>1061</v>
      </c>
      <c r="C740" s="25" t="str">
        <f>IFERROR(VLOOKUP(A740,'[1]Outubro 2016'!$A$4:$C$857,3,FALSE),"Sem Informação")</f>
        <v>Sem Informação</v>
      </c>
      <c r="D740" s="25" t="str">
        <f>IFERROR(VLOOKUP(A740,'[1]Janeiro 2017'!$A$4:$C$857,3,FALSE),"Sem Informação")</f>
        <v>Sem Informação</v>
      </c>
      <c r="E740" s="26" t="str">
        <f>IFERROR(VLOOKUP(A740,'[1]Março 2017'!$A$4:$C$857,3,FALSE),"Sem Informação")</f>
        <v>Sem Informação</v>
      </c>
    </row>
    <row r="741" spans="1:5" ht="15.75" x14ac:dyDescent="0.25">
      <c r="A741" s="27">
        <v>316295</v>
      </c>
      <c r="B741" s="28" t="s">
        <v>1062</v>
      </c>
      <c r="C741" s="25" t="str">
        <f>IFERROR(VLOOKUP(A741,'[1]Outubro 2016'!$A$4:$C$857,3,FALSE),"Sem Informação")</f>
        <v>Sem Informação</v>
      </c>
      <c r="D741" s="25" t="str">
        <f>IFERROR(VLOOKUP(A741,'[1]Janeiro 2017'!$A$4:$C$857,3,FALSE),"Sem Informação")</f>
        <v>Sem Informação</v>
      </c>
      <c r="E741" s="26">
        <f>IFERROR(VLOOKUP(A741,'[1]Março 2017'!$A$4:$C$857,3,FALSE),"Sem Informação")</f>
        <v>2.4</v>
      </c>
    </row>
    <row r="742" spans="1:5" ht="15.75" x14ac:dyDescent="0.25">
      <c r="A742" s="27">
        <v>316300</v>
      </c>
      <c r="B742" s="28" t="s">
        <v>1063</v>
      </c>
      <c r="C742" s="25" t="str">
        <f>IFERROR(VLOOKUP(A742,'[1]Outubro 2016'!$A$4:$C$857,3,FALSE),"Sem Informação")</f>
        <v>Sem Informação</v>
      </c>
      <c r="D742" s="25" t="str">
        <f>IFERROR(VLOOKUP(A742,'[1]Janeiro 2017'!$A$4:$C$857,3,FALSE),"Sem Informação")</f>
        <v>Sem Informação</v>
      </c>
      <c r="E742" s="26" t="str">
        <f>IFERROR(VLOOKUP(A742,'[1]Março 2017'!$A$4:$C$857,3,FALSE),"Sem Informação")</f>
        <v>Sem Informação</v>
      </c>
    </row>
    <row r="743" spans="1:5" ht="15.75" x14ac:dyDescent="0.25">
      <c r="A743" s="27">
        <v>316310</v>
      </c>
      <c r="B743" s="28" t="s">
        <v>1064</v>
      </c>
      <c r="C743" s="25" t="str">
        <f>IFERROR(VLOOKUP(A743,'[1]Outubro 2016'!$A$4:$C$857,3,FALSE),"Sem Informação")</f>
        <v>Sem Informação</v>
      </c>
      <c r="D743" s="25" t="str">
        <f>IFERROR(VLOOKUP(A743,'[1]Janeiro 2017'!$A$4:$C$857,3,FALSE),"Sem Informação")</f>
        <v>Sem Informação</v>
      </c>
      <c r="E743" s="26" t="str">
        <f>IFERROR(VLOOKUP(A743,'[1]Março 2017'!$A$4:$C$857,3,FALSE),"Sem Informação")</f>
        <v>Sem Informação</v>
      </c>
    </row>
    <row r="744" spans="1:5" ht="15.75" x14ac:dyDescent="0.25">
      <c r="A744" s="27">
        <v>316320</v>
      </c>
      <c r="B744" s="28" t="s">
        <v>1065</v>
      </c>
      <c r="C744" s="25" t="str">
        <f>IFERROR(VLOOKUP(A744,'[1]Outubro 2016'!$A$4:$C$857,3,FALSE),"Sem Informação")</f>
        <v>Sem Informação</v>
      </c>
      <c r="D744" s="25" t="str">
        <f>IFERROR(VLOOKUP(A744,'[1]Janeiro 2017'!$A$4:$C$857,3,FALSE),"Sem Informação")</f>
        <v>Sem Informação</v>
      </c>
      <c r="E744" s="26" t="str">
        <f>IFERROR(VLOOKUP(A744,'[1]Março 2017'!$A$4:$C$857,3,FALSE),"Sem Informação")</f>
        <v>Sem Informação</v>
      </c>
    </row>
    <row r="745" spans="1:5" ht="15.75" x14ac:dyDescent="0.25">
      <c r="A745" s="27">
        <v>316330</v>
      </c>
      <c r="B745" s="28" t="s">
        <v>1066</v>
      </c>
      <c r="C745" s="25" t="str">
        <f>IFERROR(VLOOKUP(A745,'[1]Outubro 2016'!$A$4:$C$857,3,FALSE),"Sem Informação")</f>
        <v>Sem Informação</v>
      </c>
      <c r="D745" s="25" t="str">
        <f>IFERROR(VLOOKUP(A745,'[1]Janeiro 2017'!$A$4:$C$857,3,FALSE),"Sem Informação")</f>
        <v>Sem Informação</v>
      </c>
      <c r="E745" s="26" t="str">
        <f>IFERROR(VLOOKUP(A745,'[1]Março 2017'!$A$4:$C$857,3,FALSE),"Sem Informação")</f>
        <v>Sem Informação</v>
      </c>
    </row>
    <row r="746" spans="1:5" ht="15.75" x14ac:dyDescent="0.25">
      <c r="A746" s="27">
        <v>316340</v>
      </c>
      <c r="B746" s="28" t="s">
        <v>1067</v>
      </c>
      <c r="C746" s="25" t="str">
        <f>IFERROR(VLOOKUP(A746,'[1]Outubro 2016'!$A$4:$C$857,3,FALSE),"Sem Informação")</f>
        <v>Sem Informação</v>
      </c>
      <c r="D746" s="25" t="str">
        <f>IFERROR(VLOOKUP(A746,'[1]Janeiro 2017'!$A$4:$C$857,3,FALSE),"Sem Informação")</f>
        <v>Sem Informação</v>
      </c>
      <c r="E746" s="26" t="str">
        <f>IFERROR(VLOOKUP(A746,'[1]Março 2017'!$A$4:$C$857,3,FALSE),"Sem Informação")</f>
        <v>Sem Informação</v>
      </c>
    </row>
    <row r="747" spans="1:5" ht="15.75" x14ac:dyDescent="0.25">
      <c r="A747" s="27">
        <v>316350</v>
      </c>
      <c r="B747" s="28" t="s">
        <v>1068</v>
      </c>
      <c r="C747" s="25" t="str">
        <f>IFERROR(VLOOKUP(A747,'[1]Outubro 2016'!$A$4:$C$857,3,FALSE),"Sem Informação")</f>
        <v>Sem Informação</v>
      </c>
      <c r="D747" s="25" t="str">
        <f>IFERROR(VLOOKUP(A747,'[1]Janeiro 2017'!$A$4:$C$857,3,FALSE),"Sem Informação")</f>
        <v>Sem Informação</v>
      </c>
      <c r="E747" s="26" t="str">
        <f>IFERROR(VLOOKUP(A747,'[1]Março 2017'!$A$4:$C$857,3,FALSE),"Sem Informação")</f>
        <v>Sem Informação</v>
      </c>
    </row>
    <row r="748" spans="1:5" ht="15.75" x14ac:dyDescent="0.25">
      <c r="A748" s="27">
        <v>316360</v>
      </c>
      <c r="B748" s="28" t="s">
        <v>1069</v>
      </c>
      <c r="C748" s="25" t="str">
        <f>IFERROR(VLOOKUP(A748,'[1]Outubro 2016'!$A$4:$C$857,3,FALSE),"Sem Informação")</f>
        <v>Sem Informação</v>
      </c>
      <c r="D748" s="25" t="str">
        <f>IFERROR(VLOOKUP(A748,'[1]Janeiro 2017'!$A$4:$C$857,3,FALSE),"Sem Informação")</f>
        <v>Sem Informação</v>
      </c>
      <c r="E748" s="26" t="str">
        <f>IFERROR(VLOOKUP(A748,'[1]Março 2017'!$A$4:$C$857,3,FALSE),"Sem Informação")</f>
        <v>Sem Informação</v>
      </c>
    </row>
    <row r="749" spans="1:5" ht="15.75" x14ac:dyDescent="0.25">
      <c r="A749" s="27">
        <v>316370</v>
      </c>
      <c r="B749" s="28" t="s">
        <v>759</v>
      </c>
      <c r="C749" s="25">
        <f>IFERROR(VLOOKUP(A749,'[1]Outubro 2016'!$A$4:$C$857,3,FALSE),"Sem Informação")</f>
        <v>0.4</v>
      </c>
      <c r="D749" s="25">
        <f>IFERROR(VLOOKUP(A749,'[1]Janeiro 2017'!$A$4:$C$857,3,FALSE),"Sem Informação")</f>
        <v>0.5</v>
      </c>
      <c r="E749" s="26" t="str">
        <f>IFERROR(VLOOKUP(A749,'[1]Março 2017'!$A$4:$C$857,3,FALSE),"Sem Informação")</f>
        <v>Sem Informação</v>
      </c>
    </row>
    <row r="750" spans="1:5" ht="15.75" x14ac:dyDescent="0.25">
      <c r="A750" s="27">
        <v>316380</v>
      </c>
      <c r="B750" s="28" t="s">
        <v>1070</v>
      </c>
      <c r="C750" s="25" t="str">
        <f>IFERROR(VLOOKUP(A750,'[1]Outubro 2016'!$A$4:$C$857,3,FALSE),"Sem Informação")</f>
        <v>Sem Informação</v>
      </c>
      <c r="D750" s="25" t="str">
        <f>IFERROR(VLOOKUP(A750,'[1]Janeiro 2017'!$A$4:$C$857,3,FALSE),"Sem Informação")</f>
        <v>Sem Informação</v>
      </c>
      <c r="E750" s="26" t="str">
        <f>IFERROR(VLOOKUP(A750,'[1]Março 2017'!$A$4:$C$857,3,FALSE),"Sem Informação")</f>
        <v>Sem Informação</v>
      </c>
    </row>
    <row r="751" spans="1:5" ht="15.75" x14ac:dyDescent="0.25">
      <c r="A751" s="27">
        <v>316390</v>
      </c>
      <c r="B751" s="28" t="s">
        <v>1071</v>
      </c>
      <c r="C751" s="25" t="str">
        <f>IFERROR(VLOOKUP(A751,'[1]Outubro 2016'!$A$4:$C$857,3,FALSE),"Sem Informação")</f>
        <v>Sem Informação</v>
      </c>
      <c r="D751" s="25" t="str">
        <f>IFERROR(VLOOKUP(A751,'[1]Janeiro 2017'!$A$4:$C$857,3,FALSE),"Sem Informação")</f>
        <v>Sem Informação</v>
      </c>
      <c r="E751" s="26" t="str">
        <f>IFERROR(VLOOKUP(A751,'[1]Março 2017'!$A$4:$C$857,3,FALSE),"Sem Informação")</f>
        <v>Sem Informação</v>
      </c>
    </row>
    <row r="752" spans="1:5" ht="15.75" x14ac:dyDescent="0.25">
      <c r="A752" s="27">
        <v>316400</v>
      </c>
      <c r="B752" s="28" t="s">
        <v>1072</v>
      </c>
      <c r="C752" s="25" t="str">
        <f>IFERROR(VLOOKUP(A752,'[1]Outubro 2016'!$A$4:$C$857,3,FALSE),"Sem Informação")</f>
        <v>Sem Informação</v>
      </c>
      <c r="D752" s="25" t="str">
        <f>IFERROR(VLOOKUP(A752,'[1]Janeiro 2017'!$A$4:$C$857,3,FALSE),"Sem Informação")</f>
        <v>Sem Informação</v>
      </c>
      <c r="E752" s="26" t="str">
        <f>IFERROR(VLOOKUP(A752,'[1]Março 2017'!$A$4:$C$857,3,FALSE),"Sem Informação")</f>
        <v>Sem Informação</v>
      </c>
    </row>
    <row r="753" spans="1:5" ht="15.75" x14ac:dyDescent="0.25">
      <c r="A753" s="27">
        <v>316410</v>
      </c>
      <c r="B753" s="28" t="s">
        <v>1073</v>
      </c>
      <c r="C753" s="25" t="str">
        <f>IFERROR(VLOOKUP(A753,'[1]Outubro 2016'!$A$4:$C$857,3,FALSE),"Sem Informação")</f>
        <v>Sem Informação</v>
      </c>
      <c r="D753" s="25" t="str">
        <f>IFERROR(VLOOKUP(A753,'[1]Janeiro 2017'!$A$4:$C$857,3,FALSE),"Sem Informação")</f>
        <v>Sem Informação</v>
      </c>
      <c r="E753" s="26" t="str">
        <f>IFERROR(VLOOKUP(A753,'[1]Março 2017'!$A$4:$C$857,3,FALSE),"Sem Informação")</f>
        <v>Sem Informação</v>
      </c>
    </row>
    <row r="754" spans="1:5" ht="15.75" x14ac:dyDescent="0.25">
      <c r="A754" s="27">
        <v>316420</v>
      </c>
      <c r="B754" s="28" t="s">
        <v>764</v>
      </c>
      <c r="C754" s="25" t="str">
        <f>IFERROR(VLOOKUP(A754,'[1]Outubro 2016'!$A$4:$C$857,3,FALSE),"Sem Informação")</f>
        <v>Sem Informação</v>
      </c>
      <c r="D754" s="25" t="str">
        <f>IFERROR(VLOOKUP(A754,'[1]Janeiro 2017'!$A$4:$C$857,3,FALSE),"Sem Informação")</f>
        <v>Sem Informação</v>
      </c>
      <c r="E754" s="26" t="str">
        <f>IFERROR(VLOOKUP(A754,'[1]Março 2017'!$A$4:$C$857,3,FALSE),"Sem Informação")</f>
        <v>Sem Informação</v>
      </c>
    </row>
    <row r="755" spans="1:5" ht="15.75" x14ac:dyDescent="0.25">
      <c r="A755" s="27">
        <v>316430</v>
      </c>
      <c r="B755" s="28" t="s">
        <v>1074</v>
      </c>
      <c r="C755" s="25" t="str">
        <f>IFERROR(VLOOKUP(A755,'[1]Outubro 2016'!$A$4:$C$857,3,FALSE),"Sem Informação")</f>
        <v>Sem Informação</v>
      </c>
      <c r="D755" s="25" t="str">
        <f>IFERROR(VLOOKUP(A755,'[1]Janeiro 2017'!$A$4:$C$857,3,FALSE),"Sem Informação")</f>
        <v>Sem Informação</v>
      </c>
      <c r="E755" s="26" t="str">
        <f>IFERROR(VLOOKUP(A755,'[1]Março 2017'!$A$4:$C$857,3,FALSE),"Sem Informação")</f>
        <v>Sem Informação</v>
      </c>
    </row>
    <row r="756" spans="1:5" ht="15.75" x14ac:dyDescent="0.25">
      <c r="A756" s="27">
        <v>316440</v>
      </c>
      <c r="B756" s="28" t="s">
        <v>1075</v>
      </c>
      <c r="C756" s="25" t="str">
        <f>IFERROR(VLOOKUP(A756,'[1]Outubro 2016'!$A$4:$C$857,3,FALSE),"Sem Informação")</f>
        <v>Sem Informação</v>
      </c>
      <c r="D756" s="25" t="str">
        <f>IFERROR(VLOOKUP(A756,'[1]Janeiro 2017'!$A$4:$C$857,3,FALSE),"Sem Informação")</f>
        <v>Sem Informação</v>
      </c>
      <c r="E756" s="26" t="str">
        <f>IFERROR(VLOOKUP(A756,'[1]Março 2017'!$A$4:$C$857,3,FALSE),"Sem Informação")</f>
        <v>Sem Informação</v>
      </c>
    </row>
    <row r="757" spans="1:5" ht="15.75" x14ac:dyDescent="0.25">
      <c r="A757" s="27">
        <v>316443</v>
      </c>
      <c r="B757" s="28" t="s">
        <v>1076</v>
      </c>
      <c r="C757" s="25" t="str">
        <f>IFERROR(VLOOKUP(A757,'[1]Outubro 2016'!$A$4:$C$857,3,FALSE),"Sem Informação")</f>
        <v>Sem Informação</v>
      </c>
      <c r="D757" s="25" t="str">
        <f>IFERROR(VLOOKUP(A757,'[1]Janeiro 2017'!$A$4:$C$857,3,FALSE),"Sem Informação")</f>
        <v>Sem Informação</v>
      </c>
      <c r="E757" s="26" t="str">
        <f>IFERROR(VLOOKUP(A757,'[1]Março 2017'!$A$4:$C$857,3,FALSE),"Sem Informação")</f>
        <v>Sem Informação</v>
      </c>
    </row>
    <row r="758" spans="1:5" ht="15.75" x14ac:dyDescent="0.25">
      <c r="A758" s="27">
        <v>316447</v>
      </c>
      <c r="B758" s="28" t="s">
        <v>1077</v>
      </c>
      <c r="C758" s="25" t="str">
        <f>IFERROR(VLOOKUP(A758,'[1]Outubro 2016'!$A$4:$C$857,3,FALSE),"Sem Informação")</f>
        <v>Sem Informação</v>
      </c>
      <c r="D758" s="25" t="str">
        <f>IFERROR(VLOOKUP(A758,'[1]Janeiro 2017'!$A$4:$C$857,3,FALSE),"Sem Informação")</f>
        <v>Sem Informação</v>
      </c>
      <c r="E758" s="26" t="str">
        <f>IFERROR(VLOOKUP(A758,'[1]Março 2017'!$A$4:$C$857,3,FALSE),"Sem Informação")</f>
        <v>Sem Informação</v>
      </c>
    </row>
    <row r="759" spans="1:5" ht="15.75" x14ac:dyDescent="0.25">
      <c r="A759" s="27">
        <v>316450</v>
      </c>
      <c r="B759" s="28" t="s">
        <v>1078</v>
      </c>
      <c r="C759" s="25" t="str">
        <f>IFERROR(VLOOKUP(A759,'[1]Outubro 2016'!$A$4:$C$857,3,FALSE),"Sem Informação")</f>
        <v>Sem Informação</v>
      </c>
      <c r="D759" s="25" t="str">
        <f>IFERROR(VLOOKUP(A759,'[1]Janeiro 2017'!$A$4:$C$857,3,FALSE),"Sem Informação")</f>
        <v>Sem Informação</v>
      </c>
      <c r="E759" s="26" t="str">
        <f>IFERROR(VLOOKUP(A759,'[1]Março 2017'!$A$4:$C$857,3,FALSE),"Sem Informação")</f>
        <v>Sem Informação</v>
      </c>
    </row>
    <row r="760" spans="1:5" ht="15.75" x14ac:dyDescent="0.25">
      <c r="A760" s="27">
        <v>316460</v>
      </c>
      <c r="B760" s="28" t="s">
        <v>1079</v>
      </c>
      <c r="C760" s="25" t="str">
        <f>IFERROR(VLOOKUP(A760,'[1]Outubro 2016'!$A$4:$C$857,3,FALSE),"Sem Informação")</f>
        <v>Sem Informação</v>
      </c>
      <c r="D760" s="25" t="str">
        <f>IFERROR(VLOOKUP(A760,'[1]Janeiro 2017'!$A$4:$C$857,3,FALSE),"Sem Informação")</f>
        <v>Sem Informação</v>
      </c>
      <c r="E760" s="26" t="str">
        <f>IFERROR(VLOOKUP(A760,'[1]Março 2017'!$A$4:$C$857,3,FALSE),"Sem Informação")</f>
        <v>Sem Informação</v>
      </c>
    </row>
    <row r="761" spans="1:5" ht="15.75" x14ac:dyDescent="0.25">
      <c r="A761" s="27">
        <v>316470</v>
      </c>
      <c r="B761" s="28" t="s">
        <v>1080</v>
      </c>
      <c r="C761" s="25">
        <f>IFERROR(VLOOKUP(A761,'[1]Outubro 2016'!$A$4:$C$857,3,FALSE),"Sem Informação")</f>
        <v>2</v>
      </c>
      <c r="D761" s="25">
        <f>IFERROR(VLOOKUP(A761,'[1]Janeiro 2017'!$A$4:$C$857,3,FALSE),"Sem Informação")</f>
        <v>2.1</v>
      </c>
      <c r="E761" s="26">
        <f>IFERROR(VLOOKUP(A761,'[1]Março 2017'!$A$4:$C$857,3,FALSE),"Sem Informação")</f>
        <v>2.1</v>
      </c>
    </row>
    <row r="762" spans="1:5" ht="15.75" x14ac:dyDescent="0.25">
      <c r="A762" s="27">
        <v>316480</v>
      </c>
      <c r="B762" s="28" t="s">
        <v>1081</v>
      </c>
      <c r="C762" s="25" t="str">
        <f>IFERROR(VLOOKUP(A762,'[1]Outubro 2016'!$A$4:$C$857,3,FALSE),"Sem Informação")</f>
        <v>Sem Informação</v>
      </c>
      <c r="D762" s="25" t="str">
        <f>IFERROR(VLOOKUP(A762,'[1]Janeiro 2017'!$A$4:$C$857,3,FALSE),"Sem Informação")</f>
        <v>Sem Informação</v>
      </c>
      <c r="E762" s="26" t="str">
        <f>IFERROR(VLOOKUP(A762,'[1]Março 2017'!$A$4:$C$857,3,FALSE),"Sem Informação")</f>
        <v>Sem Informação</v>
      </c>
    </row>
    <row r="763" spans="1:5" ht="15.75" x14ac:dyDescent="0.25">
      <c r="A763" s="27">
        <v>316490</v>
      </c>
      <c r="B763" s="28" t="s">
        <v>1082</v>
      </c>
      <c r="C763" s="25" t="str">
        <f>IFERROR(VLOOKUP(A763,'[1]Outubro 2016'!$A$4:$C$857,3,FALSE),"Sem Informação")</f>
        <v>Sem Informação</v>
      </c>
      <c r="D763" s="25" t="str">
        <f>IFERROR(VLOOKUP(A763,'[1]Janeiro 2017'!$A$4:$C$857,3,FALSE),"Sem Informação")</f>
        <v>Sem Informação</v>
      </c>
      <c r="E763" s="26" t="str">
        <f>IFERROR(VLOOKUP(A763,'[1]Março 2017'!$A$4:$C$857,3,FALSE),"Sem Informação")</f>
        <v>Sem Informação</v>
      </c>
    </row>
    <row r="764" spans="1:5" ht="15.75" x14ac:dyDescent="0.25">
      <c r="A764" s="27">
        <v>316500</v>
      </c>
      <c r="B764" s="28" t="s">
        <v>774</v>
      </c>
      <c r="C764" s="25" t="str">
        <f>IFERROR(VLOOKUP(A764,'[1]Outubro 2016'!$A$4:$C$857,3,FALSE),"Sem Informação")</f>
        <v>Sem Informação</v>
      </c>
      <c r="D764" s="25" t="str">
        <f>IFERROR(VLOOKUP(A764,'[1]Janeiro 2017'!$A$4:$C$857,3,FALSE),"Sem Informação")</f>
        <v>Sem Informação</v>
      </c>
      <c r="E764" s="26" t="str">
        <f>IFERROR(VLOOKUP(A764,'[1]Março 2017'!$A$4:$C$857,3,FALSE),"Sem Informação")</f>
        <v>Sem Informação</v>
      </c>
    </row>
    <row r="765" spans="1:5" ht="15.75" x14ac:dyDescent="0.25">
      <c r="A765" s="27">
        <v>316510</v>
      </c>
      <c r="B765" s="28" t="s">
        <v>1084</v>
      </c>
      <c r="C765" s="25" t="str">
        <f>IFERROR(VLOOKUP(A765,'[1]Outubro 2016'!$A$4:$C$857,3,FALSE),"Sem Informação")</f>
        <v>Sem Informação</v>
      </c>
      <c r="D765" s="25" t="str">
        <f>IFERROR(VLOOKUP(A765,'[1]Janeiro 2017'!$A$4:$C$857,3,FALSE),"Sem Informação")</f>
        <v>Sem Informação</v>
      </c>
      <c r="E765" s="26" t="str">
        <f>IFERROR(VLOOKUP(A765,'[1]Março 2017'!$A$4:$C$857,3,FALSE),"Sem Informação")</f>
        <v>Sem Informação</v>
      </c>
    </row>
    <row r="766" spans="1:5" ht="15.75" x14ac:dyDescent="0.25">
      <c r="A766" s="27">
        <v>316520</v>
      </c>
      <c r="B766" s="28" t="s">
        <v>1083</v>
      </c>
      <c r="C766" s="25" t="str">
        <f>IFERROR(VLOOKUP(A766,'[1]Outubro 2016'!$A$4:$C$857,3,FALSE),"Sem Informação")</f>
        <v>Sem Informação</v>
      </c>
      <c r="D766" s="25" t="str">
        <f>IFERROR(VLOOKUP(A766,'[1]Janeiro 2017'!$A$4:$C$857,3,FALSE),"Sem Informação")</f>
        <v>Sem Informação</v>
      </c>
      <c r="E766" s="26" t="str">
        <f>IFERROR(VLOOKUP(A766,'[1]Março 2017'!$A$4:$C$857,3,FALSE),"Sem Informação")</f>
        <v>Sem Informação</v>
      </c>
    </row>
    <row r="767" spans="1:5" ht="15.75" x14ac:dyDescent="0.25">
      <c r="A767" s="27">
        <v>316530</v>
      </c>
      <c r="B767" s="28" t="s">
        <v>1085</v>
      </c>
      <c r="C767" s="25" t="str">
        <f>IFERROR(VLOOKUP(A767,'[1]Outubro 2016'!$A$4:$C$857,3,FALSE),"Sem Informação")</f>
        <v>Sem Informação</v>
      </c>
      <c r="D767" s="25" t="str">
        <f>IFERROR(VLOOKUP(A767,'[1]Janeiro 2017'!$A$4:$C$857,3,FALSE),"Sem Informação")</f>
        <v>Sem Informação</v>
      </c>
      <c r="E767" s="26" t="str">
        <f>IFERROR(VLOOKUP(A767,'[1]Março 2017'!$A$4:$C$857,3,FALSE),"Sem Informação")</f>
        <v>Sem Informação</v>
      </c>
    </row>
    <row r="768" spans="1:5" ht="15.75" x14ac:dyDescent="0.25">
      <c r="A768" s="27">
        <v>316540</v>
      </c>
      <c r="B768" s="28" t="s">
        <v>777</v>
      </c>
      <c r="C768" s="25" t="str">
        <f>IFERROR(VLOOKUP(A768,'[1]Outubro 2016'!$A$4:$C$857,3,FALSE),"Sem Informação")</f>
        <v>Sem Informação</v>
      </c>
      <c r="D768" s="25" t="str">
        <f>IFERROR(VLOOKUP(A768,'[1]Janeiro 2017'!$A$4:$C$857,3,FALSE),"Sem Informação")</f>
        <v>Sem Informação</v>
      </c>
      <c r="E768" s="26" t="str">
        <f>IFERROR(VLOOKUP(A768,'[1]Março 2017'!$A$4:$C$857,3,FALSE),"Sem Informação")</f>
        <v>Sem Informação</v>
      </c>
    </row>
    <row r="769" spans="1:5" ht="15.75" x14ac:dyDescent="0.25">
      <c r="A769" s="27">
        <v>316550</v>
      </c>
      <c r="B769" s="28" t="s">
        <v>778</v>
      </c>
      <c r="C769" s="25" t="str">
        <f>IFERROR(VLOOKUP(A769,'[1]Outubro 2016'!$A$4:$C$857,3,FALSE),"Sem Informação")</f>
        <v>Sem Informação</v>
      </c>
      <c r="D769" s="25" t="str">
        <f>IFERROR(VLOOKUP(A769,'[1]Janeiro 2017'!$A$4:$C$857,3,FALSE),"Sem Informação")</f>
        <v>Sem Informação</v>
      </c>
      <c r="E769" s="26" t="str">
        <f>IFERROR(VLOOKUP(A769,'[1]Março 2017'!$A$4:$C$857,3,FALSE),"Sem Informação")</f>
        <v>Sem Informação</v>
      </c>
    </row>
    <row r="770" spans="1:5" ht="15.75" x14ac:dyDescent="0.25">
      <c r="A770" s="27">
        <v>316553</v>
      </c>
      <c r="B770" s="28" t="s">
        <v>779</v>
      </c>
      <c r="C770" s="25">
        <f>IFERROR(VLOOKUP(A770,'[1]Outubro 2016'!$A$4:$C$857,3,FALSE),"Sem Informação")</f>
        <v>0.7</v>
      </c>
      <c r="D770" s="25">
        <f>IFERROR(VLOOKUP(A770,'[1]Janeiro 2017'!$A$4:$C$857,3,FALSE),"Sem Informação")</f>
        <v>1.3</v>
      </c>
      <c r="E770" s="26">
        <f>IFERROR(VLOOKUP(A770,'[1]Março 2017'!$A$4:$C$857,3,FALSE),"Sem Informação")</f>
        <v>2.6</v>
      </c>
    </row>
    <row r="771" spans="1:5" ht="15.75" x14ac:dyDescent="0.25">
      <c r="A771" s="27">
        <v>316555</v>
      </c>
      <c r="B771" s="28" t="s">
        <v>799</v>
      </c>
      <c r="C771" s="25" t="str">
        <f>IFERROR(VLOOKUP(A771,'[1]Outubro 2016'!$A$4:$C$857,3,FALSE),"Sem Informação")</f>
        <v>Sem Informação</v>
      </c>
      <c r="D771" s="25" t="str">
        <f>IFERROR(VLOOKUP(A771,'[1]Janeiro 2017'!$A$4:$C$857,3,FALSE),"Sem Informação")</f>
        <v>Sem Informação</v>
      </c>
      <c r="E771" s="26" t="str">
        <f>IFERROR(VLOOKUP(A771,'[1]Março 2017'!$A$4:$C$857,3,FALSE),"Sem Informação")</f>
        <v>Sem Informação</v>
      </c>
    </row>
    <row r="772" spans="1:5" ht="15.75" x14ac:dyDescent="0.25">
      <c r="A772" s="27">
        <v>316556</v>
      </c>
      <c r="B772" s="28" t="s">
        <v>780</v>
      </c>
      <c r="C772" s="25" t="str">
        <f>IFERROR(VLOOKUP(A772,'[1]Outubro 2016'!$A$4:$C$857,3,FALSE),"Sem Informação")</f>
        <v>Sem Informação</v>
      </c>
      <c r="D772" s="25" t="str">
        <f>IFERROR(VLOOKUP(A772,'[1]Janeiro 2017'!$A$4:$C$857,3,FALSE),"Sem Informação")</f>
        <v>Sem Informação</v>
      </c>
      <c r="E772" s="26" t="str">
        <f>IFERROR(VLOOKUP(A772,'[1]Março 2017'!$A$4:$C$857,3,FALSE),"Sem Informação")</f>
        <v>Sem Informação</v>
      </c>
    </row>
    <row r="773" spans="1:5" ht="15.75" x14ac:dyDescent="0.25">
      <c r="A773" s="27">
        <v>316557</v>
      </c>
      <c r="B773" s="28" t="s">
        <v>781</v>
      </c>
      <c r="C773" s="25" t="str">
        <f>IFERROR(VLOOKUP(A773,'[1]Outubro 2016'!$A$4:$C$857,3,FALSE),"Sem Informação")</f>
        <v>Sem Informação</v>
      </c>
      <c r="D773" s="25" t="str">
        <f>IFERROR(VLOOKUP(A773,'[1]Janeiro 2017'!$A$4:$C$857,3,FALSE),"Sem Informação")</f>
        <v>Sem Informação</v>
      </c>
      <c r="E773" s="26" t="str">
        <f>IFERROR(VLOOKUP(A773,'[1]Março 2017'!$A$4:$C$857,3,FALSE),"Sem Informação")</f>
        <v>Sem Informação</v>
      </c>
    </row>
    <row r="774" spans="1:5" ht="15.75" x14ac:dyDescent="0.25">
      <c r="A774" s="27">
        <v>316560</v>
      </c>
      <c r="B774" s="28" t="s">
        <v>782</v>
      </c>
      <c r="C774" s="25" t="str">
        <f>IFERROR(VLOOKUP(A774,'[1]Outubro 2016'!$A$4:$C$857,3,FALSE),"Sem Informação")</f>
        <v>Sem Informação</v>
      </c>
      <c r="D774" s="25" t="str">
        <f>IFERROR(VLOOKUP(A774,'[1]Janeiro 2017'!$A$4:$C$857,3,FALSE),"Sem Informação")</f>
        <v>Sem Informação</v>
      </c>
      <c r="E774" s="26" t="str">
        <f>IFERROR(VLOOKUP(A774,'[1]Março 2017'!$A$4:$C$857,3,FALSE),"Sem Informação")</f>
        <v>Sem Informação</v>
      </c>
    </row>
    <row r="775" spans="1:5" ht="15.75" x14ac:dyDescent="0.25">
      <c r="A775" s="27">
        <v>316570</v>
      </c>
      <c r="B775" s="28" t="s">
        <v>783</v>
      </c>
      <c r="C775" s="25" t="str">
        <f>IFERROR(VLOOKUP(A775,'[1]Outubro 2016'!$A$4:$C$857,3,FALSE),"Sem Informação")</f>
        <v>Sem Informação</v>
      </c>
      <c r="D775" s="25" t="str">
        <f>IFERROR(VLOOKUP(A775,'[1]Janeiro 2017'!$A$4:$C$857,3,FALSE),"Sem Informação")</f>
        <v>Sem Informação</v>
      </c>
      <c r="E775" s="26" t="str">
        <f>IFERROR(VLOOKUP(A775,'[1]Março 2017'!$A$4:$C$857,3,FALSE),"Sem Informação")</f>
        <v>Sem Informação</v>
      </c>
    </row>
    <row r="776" spans="1:5" ht="15.75" x14ac:dyDescent="0.25">
      <c r="A776" s="27">
        <v>316580</v>
      </c>
      <c r="B776" s="28" t="s">
        <v>784</v>
      </c>
      <c r="C776" s="25" t="str">
        <f>IFERROR(VLOOKUP(A776,'[1]Outubro 2016'!$A$4:$C$857,3,FALSE),"Sem Informação")</f>
        <v>Sem Informação</v>
      </c>
      <c r="D776" s="25" t="str">
        <f>IFERROR(VLOOKUP(A776,'[1]Janeiro 2017'!$A$4:$C$857,3,FALSE),"Sem Informação")</f>
        <v>Sem Informação</v>
      </c>
      <c r="E776" s="26" t="str">
        <f>IFERROR(VLOOKUP(A776,'[1]Março 2017'!$A$4:$C$857,3,FALSE),"Sem Informação")</f>
        <v>Sem Informação</v>
      </c>
    </row>
    <row r="777" spans="1:5" ht="15.75" x14ac:dyDescent="0.25">
      <c r="A777" s="27">
        <v>316590</v>
      </c>
      <c r="B777" s="28" t="s">
        <v>785</v>
      </c>
      <c r="C777" s="25" t="str">
        <f>IFERROR(VLOOKUP(A777,'[1]Outubro 2016'!$A$4:$C$857,3,FALSE),"Sem Informação")</f>
        <v>Sem Informação</v>
      </c>
      <c r="D777" s="25" t="str">
        <f>IFERROR(VLOOKUP(A777,'[1]Janeiro 2017'!$A$4:$C$857,3,FALSE),"Sem Informação")</f>
        <v>Sem Informação</v>
      </c>
      <c r="E777" s="26" t="str">
        <f>IFERROR(VLOOKUP(A777,'[1]Março 2017'!$A$4:$C$857,3,FALSE),"Sem Informação")</f>
        <v>Sem Informação</v>
      </c>
    </row>
    <row r="778" spans="1:5" ht="15.75" x14ac:dyDescent="0.25">
      <c r="A778" s="27">
        <v>316600</v>
      </c>
      <c r="B778" s="28" t="s">
        <v>1086</v>
      </c>
      <c r="C778" s="25" t="str">
        <f>IFERROR(VLOOKUP(A778,'[1]Outubro 2016'!$A$4:$C$857,3,FALSE),"Sem Informação")</f>
        <v>Sem Informação</v>
      </c>
      <c r="D778" s="25" t="str">
        <f>IFERROR(VLOOKUP(A778,'[1]Janeiro 2017'!$A$4:$C$857,3,FALSE),"Sem Informação")</f>
        <v>Sem Informação</v>
      </c>
      <c r="E778" s="26" t="str">
        <f>IFERROR(VLOOKUP(A778,'[1]Março 2017'!$A$4:$C$857,3,FALSE),"Sem Informação")</f>
        <v>Sem Informação</v>
      </c>
    </row>
    <row r="779" spans="1:5" ht="15.75" x14ac:dyDescent="0.25">
      <c r="A779" s="27">
        <v>316610</v>
      </c>
      <c r="B779" s="28" t="s">
        <v>1087</v>
      </c>
      <c r="C779" s="25" t="str">
        <f>IFERROR(VLOOKUP(A779,'[1]Outubro 2016'!$A$4:$C$857,3,FALSE),"Sem Informação")</f>
        <v>Sem Informação</v>
      </c>
      <c r="D779" s="25" t="str">
        <f>IFERROR(VLOOKUP(A779,'[1]Janeiro 2017'!$A$4:$C$857,3,FALSE),"Sem Informação")</f>
        <v>Sem Informação</v>
      </c>
      <c r="E779" s="26" t="str">
        <f>IFERROR(VLOOKUP(A779,'[1]Março 2017'!$A$4:$C$857,3,FALSE),"Sem Informação")</f>
        <v>Sem Informação</v>
      </c>
    </row>
    <row r="780" spans="1:5" ht="15.75" x14ac:dyDescent="0.25">
      <c r="A780" s="27">
        <v>316620</v>
      </c>
      <c r="B780" s="28" t="s">
        <v>1088</v>
      </c>
      <c r="C780" s="25" t="str">
        <f>IFERROR(VLOOKUP(A780,'[1]Outubro 2016'!$A$4:$C$857,3,FALSE),"Sem Informação")</f>
        <v>Sem Informação</v>
      </c>
      <c r="D780" s="25" t="str">
        <f>IFERROR(VLOOKUP(A780,'[1]Janeiro 2017'!$A$4:$C$857,3,FALSE),"Sem Informação")</f>
        <v>Sem Informação</v>
      </c>
      <c r="E780" s="26" t="str">
        <f>IFERROR(VLOOKUP(A780,'[1]Março 2017'!$A$4:$C$857,3,FALSE),"Sem Informação")</f>
        <v>Sem Informação</v>
      </c>
    </row>
    <row r="781" spans="1:5" ht="15.75" x14ac:dyDescent="0.25">
      <c r="A781" s="27">
        <v>316630</v>
      </c>
      <c r="B781" s="28" t="s">
        <v>789</v>
      </c>
      <c r="C781" s="25" t="str">
        <f>IFERROR(VLOOKUP(A781,'[1]Outubro 2016'!$A$4:$C$857,3,FALSE),"Sem Informação")</f>
        <v>Sem Informação</v>
      </c>
      <c r="D781" s="25" t="str">
        <f>IFERROR(VLOOKUP(A781,'[1]Janeiro 2017'!$A$4:$C$857,3,FALSE),"Sem Informação")</f>
        <v>Sem Informação</v>
      </c>
      <c r="E781" s="26" t="str">
        <f>IFERROR(VLOOKUP(A781,'[1]Março 2017'!$A$4:$C$857,3,FALSE),"Sem Informação")</f>
        <v>Sem Informação</v>
      </c>
    </row>
    <row r="782" spans="1:5" ht="15.75" x14ac:dyDescent="0.25">
      <c r="A782" s="27">
        <v>316640</v>
      </c>
      <c r="B782" s="28" t="s">
        <v>790</v>
      </c>
      <c r="C782" s="25" t="str">
        <f>IFERROR(VLOOKUP(A782,'[1]Outubro 2016'!$A$4:$C$857,3,FALSE),"Sem Informação")</f>
        <v>Sem Informação</v>
      </c>
      <c r="D782" s="25" t="str">
        <f>IFERROR(VLOOKUP(A782,'[1]Janeiro 2017'!$A$4:$C$857,3,FALSE),"Sem Informação")</f>
        <v>Sem Informação</v>
      </c>
      <c r="E782" s="26" t="str">
        <f>IFERROR(VLOOKUP(A782,'[1]Março 2017'!$A$4:$C$857,3,FALSE),"Sem Informação")</f>
        <v>Sem Informação</v>
      </c>
    </row>
    <row r="783" spans="1:5" ht="15.75" x14ac:dyDescent="0.25">
      <c r="A783" s="27">
        <v>316650</v>
      </c>
      <c r="B783" s="28" t="s">
        <v>1089</v>
      </c>
      <c r="C783" s="25" t="str">
        <f>IFERROR(VLOOKUP(A783,'[1]Outubro 2016'!$A$4:$C$857,3,FALSE),"Sem Informação")</f>
        <v>Sem Informação</v>
      </c>
      <c r="D783" s="25" t="str">
        <f>IFERROR(VLOOKUP(A783,'[1]Janeiro 2017'!$A$4:$C$857,3,FALSE),"Sem Informação")</f>
        <v>Sem Informação</v>
      </c>
      <c r="E783" s="26" t="str">
        <f>IFERROR(VLOOKUP(A783,'[1]Março 2017'!$A$4:$C$857,3,FALSE),"Sem Informação")</f>
        <v>Sem Informação</v>
      </c>
    </row>
    <row r="784" spans="1:5" ht="15.75" x14ac:dyDescent="0.25">
      <c r="A784" s="27">
        <v>316660</v>
      </c>
      <c r="B784" s="28" t="s">
        <v>1090</v>
      </c>
      <c r="C784" s="25" t="str">
        <f>IFERROR(VLOOKUP(A784,'[1]Outubro 2016'!$A$4:$C$857,3,FALSE),"Sem Informação")</f>
        <v>Sem Informação</v>
      </c>
      <c r="D784" s="25" t="str">
        <f>IFERROR(VLOOKUP(A784,'[1]Janeiro 2017'!$A$4:$C$857,3,FALSE),"Sem Informação")</f>
        <v>Sem Informação</v>
      </c>
      <c r="E784" s="26" t="str">
        <f>IFERROR(VLOOKUP(A784,'[1]Março 2017'!$A$4:$C$857,3,FALSE),"Sem Informação")</f>
        <v>Sem Informação</v>
      </c>
    </row>
    <row r="785" spans="1:5" ht="15.75" x14ac:dyDescent="0.25">
      <c r="A785" s="27">
        <v>316670</v>
      </c>
      <c r="B785" s="28" t="s">
        <v>1091</v>
      </c>
      <c r="C785" s="25" t="str">
        <f>IFERROR(VLOOKUP(A785,'[1]Outubro 2016'!$A$4:$C$857,3,FALSE),"Sem Informação")</f>
        <v>Sem Informação</v>
      </c>
      <c r="D785" s="25" t="str">
        <f>IFERROR(VLOOKUP(A785,'[1]Janeiro 2017'!$A$4:$C$857,3,FALSE),"Sem Informação")</f>
        <v>Sem Informação</v>
      </c>
      <c r="E785" s="26" t="str">
        <f>IFERROR(VLOOKUP(A785,'[1]Março 2017'!$A$4:$C$857,3,FALSE),"Sem Informação")</f>
        <v>Sem Informação</v>
      </c>
    </row>
    <row r="786" spans="1:5" ht="15.75" x14ac:dyDescent="0.25">
      <c r="A786" s="27">
        <v>316680</v>
      </c>
      <c r="B786" s="28" t="s">
        <v>1092</v>
      </c>
      <c r="C786" s="25" t="str">
        <f>IFERROR(VLOOKUP(A786,'[1]Outubro 2016'!$A$4:$C$857,3,FALSE),"Sem Informação")</f>
        <v>Sem Informação</v>
      </c>
      <c r="D786" s="25" t="str">
        <f>IFERROR(VLOOKUP(A786,'[1]Janeiro 2017'!$A$4:$C$857,3,FALSE),"Sem Informação")</f>
        <v>Sem Informação</v>
      </c>
      <c r="E786" s="26" t="str">
        <f>IFERROR(VLOOKUP(A786,'[1]Março 2017'!$A$4:$C$857,3,FALSE),"Sem Informação")</f>
        <v>Sem Informação</v>
      </c>
    </row>
    <row r="787" spans="1:5" ht="15.75" x14ac:dyDescent="0.25">
      <c r="A787" s="27">
        <v>316690</v>
      </c>
      <c r="B787" s="28" t="s">
        <v>795</v>
      </c>
      <c r="C787" s="25" t="str">
        <f>IFERROR(VLOOKUP(A787,'[1]Outubro 2016'!$A$4:$C$857,3,FALSE),"Sem Informação")</f>
        <v>Sem Informação</v>
      </c>
      <c r="D787" s="25" t="str">
        <f>IFERROR(VLOOKUP(A787,'[1]Janeiro 2017'!$A$4:$C$857,3,FALSE),"Sem Informação")</f>
        <v>Sem Informação</v>
      </c>
      <c r="E787" s="26" t="str">
        <f>IFERROR(VLOOKUP(A787,'[1]Março 2017'!$A$4:$C$857,3,FALSE),"Sem Informação")</f>
        <v>Sem Informação</v>
      </c>
    </row>
    <row r="788" spans="1:5" ht="15.75" x14ac:dyDescent="0.25">
      <c r="A788" s="27">
        <v>316695</v>
      </c>
      <c r="B788" s="28" t="s">
        <v>1093</v>
      </c>
      <c r="C788" s="25" t="str">
        <f>IFERROR(VLOOKUP(A788,'[1]Outubro 2016'!$A$4:$C$857,3,FALSE),"Sem Informação")</f>
        <v>Sem Informação</v>
      </c>
      <c r="D788" s="25" t="str">
        <f>IFERROR(VLOOKUP(A788,'[1]Janeiro 2017'!$A$4:$C$857,3,FALSE),"Sem Informação")</f>
        <v>Sem Informação</v>
      </c>
      <c r="E788" s="26" t="str">
        <f>IFERROR(VLOOKUP(A788,'[1]Março 2017'!$A$4:$C$857,3,FALSE),"Sem Informação")</f>
        <v>Sem Informação</v>
      </c>
    </row>
    <row r="789" spans="1:5" ht="15.75" x14ac:dyDescent="0.25">
      <c r="A789" s="27">
        <v>316700</v>
      </c>
      <c r="B789" s="28" t="s">
        <v>797</v>
      </c>
      <c r="C789" s="25" t="str">
        <f>IFERROR(VLOOKUP(A789,'[1]Outubro 2016'!$A$4:$C$857,3,FALSE),"Sem Informação")</f>
        <v>Sem Informação</v>
      </c>
      <c r="D789" s="25" t="str">
        <f>IFERROR(VLOOKUP(A789,'[1]Janeiro 2017'!$A$4:$C$857,3,FALSE),"Sem Informação")</f>
        <v>Sem Informação</v>
      </c>
      <c r="E789" s="26" t="str">
        <f>IFERROR(VLOOKUP(A789,'[1]Março 2017'!$A$4:$C$857,3,FALSE),"Sem Informação")</f>
        <v>Sem Informação</v>
      </c>
    </row>
    <row r="790" spans="1:5" ht="15.75" x14ac:dyDescent="0.25">
      <c r="A790" s="27">
        <v>316710</v>
      </c>
      <c r="B790" s="28" t="s">
        <v>798</v>
      </c>
      <c r="C790" s="25" t="str">
        <f>IFERROR(VLOOKUP(A790,'[1]Outubro 2016'!$A$4:$C$857,3,FALSE),"Sem Informação")</f>
        <v>Sem Informação</v>
      </c>
      <c r="D790" s="25" t="str">
        <f>IFERROR(VLOOKUP(A790,'[1]Janeiro 2017'!$A$4:$C$857,3,FALSE),"Sem Informação")</f>
        <v>Sem Informação</v>
      </c>
      <c r="E790" s="26" t="str">
        <f>IFERROR(VLOOKUP(A790,'[1]Março 2017'!$A$4:$C$857,3,FALSE),"Sem Informação")</f>
        <v>Sem Informação</v>
      </c>
    </row>
    <row r="791" spans="1:5" ht="15.75" x14ac:dyDescent="0.25">
      <c r="A791" s="27">
        <v>316720</v>
      </c>
      <c r="B791" s="28" t="s">
        <v>11</v>
      </c>
      <c r="C791" s="25">
        <f>IFERROR(VLOOKUP(A791,'[1]Outubro 2016'!$A$4:$C$857,3,FALSE),"Sem Informação")</f>
        <v>2.4</v>
      </c>
      <c r="D791" s="25">
        <f>IFERROR(VLOOKUP(A791,'[1]Janeiro 2017'!$A$4:$C$857,3,FALSE),"Sem Informação")</f>
        <v>3.1</v>
      </c>
      <c r="E791" s="26">
        <f>IFERROR(VLOOKUP(A791,'[1]Março 2017'!$A$4:$C$857,3,FALSE),"Sem Informação")</f>
        <v>3.7</v>
      </c>
    </row>
    <row r="792" spans="1:5" ht="15.75" x14ac:dyDescent="0.25">
      <c r="A792" s="27">
        <v>316730</v>
      </c>
      <c r="B792" s="28" t="s">
        <v>800</v>
      </c>
      <c r="C792" s="25" t="str">
        <f>IFERROR(VLOOKUP(A792,'[1]Outubro 2016'!$A$4:$C$857,3,FALSE),"Sem Informação")</f>
        <v>Sem Informação</v>
      </c>
      <c r="D792" s="25" t="str">
        <f>IFERROR(VLOOKUP(A792,'[1]Janeiro 2017'!$A$4:$C$857,3,FALSE),"Sem Informação")</f>
        <v>Sem Informação</v>
      </c>
      <c r="E792" s="26" t="str">
        <f>IFERROR(VLOOKUP(A792,'[1]Março 2017'!$A$4:$C$857,3,FALSE),"Sem Informação")</f>
        <v>Sem Informação</v>
      </c>
    </row>
    <row r="793" spans="1:5" ht="15.75" x14ac:dyDescent="0.25">
      <c r="A793" s="27">
        <v>316740</v>
      </c>
      <c r="B793" s="28" t="s">
        <v>801</v>
      </c>
      <c r="C793" s="25" t="str">
        <f>IFERROR(VLOOKUP(A793,'[1]Outubro 2016'!$A$4:$C$857,3,FALSE),"Sem Informação")</f>
        <v>Sem Informação</v>
      </c>
      <c r="D793" s="25" t="str">
        <f>IFERROR(VLOOKUP(A793,'[1]Janeiro 2017'!$A$4:$C$857,3,FALSE),"Sem Informação")</f>
        <v>Sem Informação</v>
      </c>
      <c r="E793" s="26" t="str">
        <f>IFERROR(VLOOKUP(A793,'[1]Março 2017'!$A$4:$C$857,3,FALSE),"Sem Informação")</f>
        <v>Sem Informação</v>
      </c>
    </row>
    <row r="794" spans="1:5" ht="15.75" x14ac:dyDescent="0.25">
      <c r="A794" s="27">
        <v>316750</v>
      </c>
      <c r="B794" s="28" t="s">
        <v>802</v>
      </c>
      <c r="C794" s="25" t="str">
        <f>IFERROR(VLOOKUP(A794,'[1]Outubro 2016'!$A$4:$C$857,3,FALSE),"Sem Informação")</f>
        <v>Sem Informação</v>
      </c>
      <c r="D794" s="25" t="str">
        <f>IFERROR(VLOOKUP(A794,'[1]Janeiro 2017'!$A$4:$C$857,3,FALSE),"Sem Informação")</f>
        <v>Sem Informação</v>
      </c>
      <c r="E794" s="26" t="str">
        <f>IFERROR(VLOOKUP(A794,'[1]Março 2017'!$A$4:$C$857,3,FALSE),"Sem Informação")</f>
        <v>Sem Informação</v>
      </c>
    </row>
    <row r="795" spans="1:5" ht="15.75" x14ac:dyDescent="0.25">
      <c r="A795" s="27">
        <v>316760</v>
      </c>
      <c r="B795" s="28" t="s">
        <v>803</v>
      </c>
      <c r="C795" s="25" t="str">
        <f>IFERROR(VLOOKUP(A795,'[1]Outubro 2016'!$A$4:$C$857,3,FALSE),"Sem Informação")</f>
        <v>Sem Informação</v>
      </c>
      <c r="D795" s="25" t="str">
        <f>IFERROR(VLOOKUP(A795,'[1]Janeiro 2017'!$A$4:$C$857,3,FALSE),"Sem Informação")</f>
        <v>Sem Informação</v>
      </c>
      <c r="E795" s="26" t="str">
        <f>IFERROR(VLOOKUP(A795,'[1]Março 2017'!$A$4:$C$857,3,FALSE),"Sem Informação")</f>
        <v>Sem Informação</v>
      </c>
    </row>
    <row r="796" spans="1:5" ht="15.75" x14ac:dyDescent="0.25">
      <c r="A796" s="27">
        <v>316770</v>
      </c>
      <c r="B796" s="28" t="s">
        <v>804</v>
      </c>
      <c r="C796" s="25" t="str">
        <f>IFERROR(VLOOKUP(A796,'[1]Outubro 2016'!$A$4:$C$857,3,FALSE),"Sem Informação")</f>
        <v>Sem Informação</v>
      </c>
      <c r="D796" s="25" t="str">
        <f>IFERROR(VLOOKUP(A796,'[1]Janeiro 2017'!$A$4:$C$857,3,FALSE),"Sem Informação")</f>
        <v>Sem Informação</v>
      </c>
      <c r="E796" s="26" t="str">
        <f>IFERROR(VLOOKUP(A796,'[1]Março 2017'!$A$4:$C$857,3,FALSE),"Sem Informação")</f>
        <v>Sem Informação</v>
      </c>
    </row>
    <row r="797" spans="1:5" ht="15.75" x14ac:dyDescent="0.25">
      <c r="A797" s="27">
        <v>316780</v>
      </c>
      <c r="B797" s="28" t="s">
        <v>1094</v>
      </c>
      <c r="C797" s="25" t="str">
        <f>IFERROR(VLOOKUP(A797,'[1]Outubro 2016'!$A$4:$C$857,3,FALSE),"Sem Informação")</f>
        <v>Sem Informação</v>
      </c>
      <c r="D797" s="25" t="str">
        <f>IFERROR(VLOOKUP(A797,'[1]Janeiro 2017'!$A$4:$C$857,3,FALSE),"Sem Informação")</f>
        <v>Sem Informação</v>
      </c>
      <c r="E797" s="26" t="str">
        <f>IFERROR(VLOOKUP(A797,'[1]Março 2017'!$A$4:$C$857,3,FALSE),"Sem Informação")</f>
        <v>Sem Informação</v>
      </c>
    </row>
    <row r="798" spans="1:5" ht="15.75" x14ac:dyDescent="0.25">
      <c r="A798" s="27">
        <v>316790</v>
      </c>
      <c r="B798" s="28" t="s">
        <v>806</v>
      </c>
      <c r="C798" s="25" t="str">
        <f>IFERROR(VLOOKUP(A798,'[1]Outubro 2016'!$A$4:$C$857,3,FALSE),"Sem Informação")</f>
        <v>Sem Informação</v>
      </c>
      <c r="D798" s="25" t="str">
        <f>IFERROR(VLOOKUP(A798,'[1]Janeiro 2017'!$A$4:$C$857,3,FALSE),"Sem Informação")</f>
        <v>Sem Informação</v>
      </c>
      <c r="E798" s="26" t="str">
        <f>IFERROR(VLOOKUP(A798,'[1]Março 2017'!$A$4:$C$857,3,FALSE),"Sem Informação")</f>
        <v>Sem Informação</v>
      </c>
    </row>
    <row r="799" spans="1:5" ht="15.75" x14ac:dyDescent="0.25">
      <c r="A799" s="27">
        <v>316800</v>
      </c>
      <c r="B799" s="28" t="s">
        <v>807</v>
      </c>
      <c r="C799" s="25">
        <f>IFERROR(VLOOKUP(A799,'[1]Outubro 2016'!$A$4:$C$857,3,FALSE),"Sem Informação")</f>
        <v>1</v>
      </c>
      <c r="D799" s="25">
        <f>IFERROR(VLOOKUP(A799,'[1]Janeiro 2017'!$A$4:$C$857,3,FALSE),"Sem Informação")</f>
        <v>1.7</v>
      </c>
      <c r="E799" s="26">
        <f>IFERROR(VLOOKUP(A799,'[1]Março 2017'!$A$4:$C$857,3,FALSE),"Sem Informação")</f>
        <v>2.9</v>
      </c>
    </row>
    <row r="800" spans="1:5" ht="15.75" x14ac:dyDescent="0.25">
      <c r="A800" s="27">
        <v>316805</v>
      </c>
      <c r="B800" s="28" t="s">
        <v>808</v>
      </c>
      <c r="C800" s="25" t="str">
        <f>IFERROR(VLOOKUP(A800,'[1]Outubro 2016'!$A$4:$C$857,3,FALSE),"Sem Informação")</f>
        <v>Sem Informação</v>
      </c>
      <c r="D800" s="25" t="str">
        <f>IFERROR(VLOOKUP(A800,'[1]Janeiro 2017'!$A$4:$C$857,3,FALSE),"Sem Informação")</f>
        <v>Sem Informação</v>
      </c>
      <c r="E800" s="26" t="str">
        <f>IFERROR(VLOOKUP(A800,'[1]Março 2017'!$A$4:$C$857,3,FALSE),"Sem Informação")</f>
        <v>Sem Informação</v>
      </c>
    </row>
    <row r="801" spans="1:5" ht="15.75" x14ac:dyDescent="0.25">
      <c r="A801" s="27">
        <v>316810</v>
      </c>
      <c r="B801" s="28" t="s">
        <v>809</v>
      </c>
      <c r="C801" s="25" t="str">
        <f>IFERROR(VLOOKUP(A801,'[1]Outubro 2016'!$A$4:$C$857,3,FALSE),"Sem Informação")</f>
        <v>Sem Informação</v>
      </c>
      <c r="D801" s="25" t="str">
        <f>IFERROR(VLOOKUP(A801,'[1]Janeiro 2017'!$A$4:$C$857,3,FALSE),"Sem Informação")</f>
        <v>Sem Informação</v>
      </c>
      <c r="E801" s="26" t="str">
        <f>IFERROR(VLOOKUP(A801,'[1]Março 2017'!$A$4:$C$857,3,FALSE),"Sem Informação")</f>
        <v>Sem Informação</v>
      </c>
    </row>
    <row r="802" spans="1:5" ht="15.75" x14ac:dyDescent="0.25">
      <c r="A802" s="27">
        <v>316820</v>
      </c>
      <c r="B802" s="28" t="s">
        <v>810</v>
      </c>
      <c r="C802" s="25" t="str">
        <f>IFERROR(VLOOKUP(A802,'[1]Outubro 2016'!$A$4:$C$857,3,FALSE),"Sem Informação")</f>
        <v>Sem Informação</v>
      </c>
      <c r="D802" s="25" t="str">
        <f>IFERROR(VLOOKUP(A802,'[1]Janeiro 2017'!$A$4:$C$857,3,FALSE),"Sem Informação")</f>
        <v>Sem Informação</v>
      </c>
      <c r="E802" s="26" t="str">
        <f>IFERROR(VLOOKUP(A802,'[1]Março 2017'!$A$4:$C$857,3,FALSE),"Sem Informação")</f>
        <v>Sem Informação</v>
      </c>
    </row>
    <row r="803" spans="1:5" ht="15.75" x14ac:dyDescent="0.25">
      <c r="A803" s="27">
        <v>316830</v>
      </c>
      <c r="B803" s="28" t="s">
        <v>1095</v>
      </c>
      <c r="C803" s="25" t="str">
        <f>IFERROR(VLOOKUP(A803,'[1]Outubro 2016'!$A$4:$C$857,3,FALSE),"Sem Informação")</f>
        <v>Sem Informação</v>
      </c>
      <c r="D803" s="25" t="str">
        <f>IFERROR(VLOOKUP(A803,'[1]Janeiro 2017'!$A$4:$C$857,3,FALSE),"Sem Informação")</f>
        <v>Sem Informação</v>
      </c>
      <c r="E803" s="26" t="str">
        <f>IFERROR(VLOOKUP(A803,'[1]Março 2017'!$A$4:$C$857,3,FALSE),"Sem Informação")</f>
        <v>Sem Informação</v>
      </c>
    </row>
    <row r="804" spans="1:5" ht="15.75" x14ac:dyDescent="0.25">
      <c r="A804" s="27">
        <v>316840</v>
      </c>
      <c r="B804" s="28" t="s">
        <v>812</v>
      </c>
      <c r="C804" s="25" t="str">
        <f>IFERROR(VLOOKUP(A804,'[1]Outubro 2016'!$A$4:$C$857,3,FALSE),"Sem Informação")</f>
        <v>Sem Informação</v>
      </c>
      <c r="D804" s="25" t="str">
        <f>IFERROR(VLOOKUP(A804,'[1]Janeiro 2017'!$A$4:$C$857,3,FALSE),"Sem Informação")</f>
        <v>Sem Informação</v>
      </c>
      <c r="E804" s="26" t="str">
        <f>IFERROR(VLOOKUP(A804,'[1]Março 2017'!$A$4:$C$857,3,FALSE),"Sem Informação")</f>
        <v>Sem Informação</v>
      </c>
    </row>
    <row r="805" spans="1:5" ht="15.75" x14ac:dyDescent="0.25">
      <c r="A805" s="27">
        <v>316850</v>
      </c>
      <c r="B805" s="28" t="s">
        <v>813</v>
      </c>
      <c r="C805" s="25" t="str">
        <f>IFERROR(VLOOKUP(A805,'[1]Outubro 2016'!$A$4:$C$857,3,FALSE),"Sem Informação")</f>
        <v>Sem Informação</v>
      </c>
      <c r="D805" s="25" t="str">
        <f>IFERROR(VLOOKUP(A805,'[1]Janeiro 2017'!$A$4:$C$857,3,FALSE),"Sem Informação")</f>
        <v>Sem Informação</v>
      </c>
      <c r="E805" s="26" t="str">
        <f>IFERROR(VLOOKUP(A805,'[1]Março 2017'!$A$4:$C$857,3,FALSE),"Sem Informação")</f>
        <v>Sem Informação</v>
      </c>
    </row>
    <row r="806" spans="1:5" ht="15.75" x14ac:dyDescent="0.25">
      <c r="A806" s="27">
        <v>316860</v>
      </c>
      <c r="B806" s="28" t="s">
        <v>28</v>
      </c>
      <c r="C806" s="25">
        <f>IFERROR(VLOOKUP(A806,'[1]Outubro 2016'!$A$4:$C$857,3,FALSE),"Sem Informação")</f>
        <v>1.3</v>
      </c>
      <c r="D806" s="25">
        <f>IFERROR(VLOOKUP(A806,'[1]Janeiro 2017'!$A$4:$C$857,3,FALSE),"Sem Informação")</f>
        <v>2.8</v>
      </c>
      <c r="E806" s="26">
        <f>IFERROR(VLOOKUP(A806,'[1]Março 2017'!$A$4:$C$857,3,FALSE),"Sem Informação")</f>
        <v>1.8</v>
      </c>
    </row>
    <row r="807" spans="1:5" ht="15.75" x14ac:dyDescent="0.25">
      <c r="A807" s="27">
        <v>316870</v>
      </c>
      <c r="B807" s="28" t="s">
        <v>814</v>
      </c>
      <c r="C807" s="25">
        <f>IFERROR(VLOOKUP(A807,'[1]Outubro 2016'!$A$4:$C$857,3,FALSE),"Sem Informação")</f>
        <v>2.5</v>
      </c>
      <c r="D807" s="25">
        <f>IFERROR(VLOOKUP(A807,'[1]Janeiro 2017'!$A$4:$C$857,3,FALSE),"Sem Informação")</f>
        <v>2.6</v>
      </c>
      <c r="E807" s="26">
        <f>IFERROR(VLOOKUP(A807,'[1]Março 2017'!$A$4:$C$857,3,FALSE),"Sem Informação")</f>
        <v>3</v>
      </c>
    </row>
    <row r="808" spans="1:5" ht="15.75" x14ac:dyDescent="0.25">
      <c r="A808" s="27">
        <v>316880</v>
      </c>
      <c r="B808" s="28" t="s">
        <v>815</v>
      </c>
      <c r="C808" s="25" t="str">
        <f>IFERROR(VLOOKUP(A808,'[1]Outubro 2016'!$A$4:$C$857,3,FALSE),"Sem Informação")</f>
        <v>Sem Informação</v>
      </c>
      <c r="D808" s="25" t="str">
        <f>IFERROR(VLOOKUP(A808,'[1]Janeiro 2017'!$A$4:$C$857,3,FALSE),"Sem Informação")</f>
        <v>Sem Informação</v>
      </c>
      <c r="E808" s="26" t="str">
        <f>IFERROR(VLOOKUP(A808,'[1]Março 2017'!$A$4:$C$857,3,FALSE),"Sem Informação")</f>
        <v>Sem Informação</v>
      </c>
    </row>
    <row r="809" spans="1:5" ht="15.75" x14ac:dyDescent="0.25">
      <c r="A809" s="27">
        <v>316890</v>
      </c>
      <c r="B809" s="28" t="s">
        <v>816</v>
      </c>
      <c r="C809" s="25" t="str">
        <f>IFERROR(VLOOKUP(A809,'[1]Outubro 2016'!$A$4:$C$857,3,FALSE),"Sem Informação")</f>
        <v>Sem Informação</v>
      </c>
      <c r="D809" s="25" t="str">
        <f>IFERROR(VLOOKUP(A809,'[1]Janeiro 2017'!$A$4:$C$857,3,FALSE),"Sem Informação")</f>
        <v>Sem Informação</v>
      </c>
      <c r="E809" s="26" t="str">
        <f>IFERROR(VLOOKUP(A809,'[1]Março 2017'!$A$4:$C$857,3,FALSE),"Sem Informação")</f>
        <v>Sem Informação</v>
      </c>
    </row>
    <row r="810" spans="1:5" ht="15.75" x14ac:dyDescent="0.25">
      <c r="A810" s="27">
        <v>316900</v>
      </c>
      <c r="B810" s="28" t="s">
        <v>817</v>
      </c>
      <c r="C810" s="25" t="str">
        <f>IFERROR(VLOOKUP(A810,'[1]Outubro 2016'!$A$4:$C$857,3,FALSE),"Sem Informação")</f>
        <v>Sem Informação</v>
      </c>
      <c r="D810" s="25" t="str">
        <f>IFERROR(VLOOKUP(A810,'[1]Janeiro 2017'!$A$4:$C$857,3,FALSE),"Sem Informação")</f>
        <v>Sem Informação</v>
      </c>
      <c r="E810" s="26" t="str">
        <f>IFERROR(VLOOKUP(A810,'[1]Março 2017'!$A$4:$C$857,3,FALSE),"Sem Informação")</f>
        <v>Sem Informação</v>
      </c>
    </row>
    <row r="811" spans="1:5" ht="15.75" x14ac:dyDescent="0.25">
      <c r="A811" s="27">
        <v>316905</v>
      </c>
      <c r="B811" s="28" t="s">
        <v>1096</v>
      </c>
      <c r="C811" s="25" t="str">
        <f>IFERROR(VLOOKUP(A811,'[1]Outubro 2016'!$A$4:$C$857,3,FALSE),"Sem Informação")</f>
        <v>Sem Informação</v>
      </c>
      <c r="D811" s="25" t="str">
        <f>IFERROR(VLOOKUP(A811,'[1]Janeiro 2017'!$A$4:$C$857,3,FALSE),"Sem Informação")</f>
        <v>Sem Informação</v>
      </c>
      <c r="E811" s="26" t="str">
        <f>IFERROR(VLOOKUP(A811,'[1]Março 2017'!$A$4:$C$857,3,FALSE),"Sem Informação")</f>
        <v>Sem Informação</v>
      </c>
    </row>
    <row r="812" spans="1:5" ht="15.75" x14ac:dyDescent="0.25">
      <c r="A812" s="29">
        <v>316910</v>
      </c>
      <c r="B812" s="30" t="s">
        <v>819</v>
      </c>
      <c r="C812" s="25" t="str">
        <f>IFERROR(VLOOKUP(A812,'[1]Outubro 2016'!$A$4:$C$857,3,FALSE),"Sem Informação")</f>
        <v>Sem Informação</v>
      </c>
      <c r="D812" s="25" t="str">
        <f>IFERROR(VLOOKUP(A812,'[1]Janeiro 2017'!$A$4:$C$857,3,FALSE),"Sem Informação")</f>
        <v>Sem Informação</v>
      </c>
      <c r="E812" s="26" t="str">
        <f>IFERROR(VLOOKUP(A812,'[1]Março 2017'!$A$4:$C$857,3,FALSE),"Sem Informação")</f>
        <v>Sem Informação</v>
      </c>
    </row>
    <row r="813" spans="1:5" ht="15.75" x14ac:dyDescent="0.25">
      <c r="A813" s="27">
        <v>316920</v>
      </c>
      <c r="B813" s="28" t="s">
        <v>820</v>
      </c>
      <c r="C813" s="25" t="str">
        <f>IFERROR(VLOOKUP(A813,'[1]Outubro 2016'!$A$4:$C$857,3,FALSE),"Sem Informação")</f>
        <v>Sem Informação</v>
      </c>
      <c r="D813" s="25" t="str">
        <f>IFERROR(VLOOKUP(A813,'[1]Janeiro 2017'!$A$4:$C$857,3,FALSE),"Sem Informação")</f>
        <v>Sem Informação</v>
      </c>
      <c r="E813" s="26" t="str">
        <f>IFERROR(VLOOKUP(A813,'[1]Março 2017'!$A$4:$C$857,3,FALSE),"Sem Informação")</f>
        <v>Sem Informação</v>
      </c>
    </row>
    <row r="814" spans="1:5" ht="15.75" x14ac:dyDescent="0.25">
      <c r="A814" s="27">
        <v>316930</v>
      </c>
      <c r="B814" s="28" t="s">
        <v>821</v>
      </c>
      <c r="C814" s="25">
        <f>IFERROR(VLOOKUP(A814,'[1]Outubro 2016'!$A$4:$C$857,3,FALSE),"Sem Informação")</f>
        <v>0.3</v>
      </c>
      <c r="D814" s="25" t="str">
        <f>IFERROR(VLOOKUP(A814,'[1]Janeiro 2017'!$A$4:$C$857,3,FALSE),"Sem Informação")</f>
        <v>Sem Informação</v>
      </c>
      <c r="E814" s="26" t="str">
        <f>IFERROR(VLOOKUP(A814,'[1]Março 2017'!$A$4:$C$857,3,FALSE),"Sem Informação")</f>
        <v>Sem Informação</v>
      </c>
    </row>
    <row r="815" spans="1:5" ht="15.75" x14ac:dyDescent="0.25">
      <c r="A815" s="27">
        <v>316935</v>
      </c>
      <c r="B815" s="28" t="s">
        <v>822</v>
      </c>
      <c r="C815" s="25">
        <f>IFERROR(VLOOKUP(A815,'[1]Outubro 2016'!$A$4:$C$857,3,FALSE),"Sem Informação")</f>
        <v>2</v>
      </c>
      <c r="D815" s="25">
        <f>IFERROR(VLOOKUP(A815,'[1]Janeiro 2017'!$A$4:$C$857,3,FALSE),"Sem Informação")</f>
        <v>4.4000000000000004</v>
      </c>
      <c r="E815" s="26">
        <f>IFERROR(VLOOKUP(A815,'[1]Março 2017'!$A$4:$C$857,3,FALSE),"Sem Informação")</f>
        <v>5</v>
      </c>
    </row>
    <row r="816" spans="1:5" ht="15.75" x14ac:dyDescent="0.25">
      <c r="A816" s="27">
        <v>316940</v>
      </c>
      <c r="B816" s="28" t="s">
        <v>823</v>
      </c>
      <c r="C816" s="25">
        <f>IFERROR(VLOOKUP(A816,'[1]Outubro 2016'!$A$4:$C$857,3,FALSE),"Sem Informação")</f>
        <v>0.6</v>
      </c>
      <c r="D816" s="25">
        <f>IFERROR(VLOOKUP(A816,'[1]Janeiro 2017'!$A$4:$C$857,3,FALSE),"Sem Informação")</f>
        <v>1.6</v>
      </c>
      <c r="E816" s="26" t="str">
        <f>IFERROR(VLOOKUP(A816,'[1]Março 2017'!$A$4:$C$857,3,FALSE),"Sem Informação")</f>
        <v>Sem Informação</v>
      </c>
    </row>
    <row r="817" spans="1:5" ht="15.75" x14ac:dyDescent="0.25">
      <c r="A817" s="27">
        <v>316950</v>
      </c>
      <c r="B817" s="28" t="s">
        <v>824</v>
      </c>
      <c r="C817" s="25" t="str">
        <f>IFERROR(VLOOKUP(A817,'[1]Outubro 2016'!$A$4:$C$857,3,FALSE),"Sem Informação")</f>
        <v>Sem Informação</v>
      </c>
      <c r="D817" s="25" t="str">
        <f>IFERROR(VLOOKUP(A817,'[1]Janeiro 2017'!$A$4:$C$857,3,FALSE),"Sem Informação")</f>
        <v>Sem Informação</v>
      </c>
      <c r="E817" s="26" t="str">
        <f>IFERROR(VLOOKUP(A817,'[1]Março 2017'!$A$4:$C$857,3,FALSE),"Sem Informação")</f>
        <v>Sem Informação</v>
      </c>
    </row>
    <row r="818" spans="1:5" ht="15.75" x14ac:dyDescent="0.25">
      <c r="A818" s="27">
        <v>316960</v>
      </c>
      <c r="B818" s="28" t="s">
        <v>825</v>
      </c>
      <c r="C818" s="25" t="str">
        <f>IFERROR(VLOOKUP(A818,'[1]Outubro 2016'!$A$4:$C$857,3,FALSE),"Sem Informação")</f>
        <v>Sem Informação</v>
      </c>
      <c r="D818" s="25">
        <f>IFERROR(VLOOKUP(A818,'[1]Janeiro 2017'!$A$4:$C$857,3,FALSE),"Sem Informação")</f>
        <v>3.5</v>
      </c>
      <c r="E818" s="26">
        <f>IFERROR(VLOOKUP(A818,'[1]Março 2017'!$A$4:$C$857,3,FALSE),"Sem Informação")</f>
        <v>0</v>
      </c>
    </row>
    <row r="819" spans="1:5" ht="15.75" x14ac:dyDescent="0.25">
      <c r="A819" s="27">
        <v>316970</v>
      </c>
      <c r="B819" s="28" t="s">
        <v>826</v>
      </c>
      <c r="C819" s="25" t="str">
        <f>IFERROR(VLOOKUP(A819,'[1]Outubro 2016'!$A$4:$C$857,3,FALSE),"Sem Informação")</f>
        <v>Sem Informação</v>
      </c>
      <c r="D819" s="25" t="str">
        <f>IFERROR(VLOOKUP(A819,'[1]Janeiro 2017'!$A$4:$C$857,3,FALSE),"Sem Informação")</f>
        <v>Sem Informação</v>
      </c>
      <c r="E819" s="26" t="str">
        <f>IFERROR(VLOOKUP(A819,'[1]Março 2017'!$A$4:$C$857,3,FALSE),"Sem Informação")</f>
        <v>Sem Informação</v>
      </c>
    </row>
    <row r="820" spans="1:5" ht="15.75" x14ac:dyDescent="0.25">
      <c r="A820" s="27">
        <v>316980</v>
      </c>
      <c r="B820" s="28" t="s">
        <v>827</v>
      </c>
      <c r="C820" s="25" t="str">
        <f>IFERROR(VLOOKUP(A820,'[1]Outubro 2016'!$A$4:$C$857,3,FALSE),"Sem Informação")</f>
        <v>Sem Informação</v>
      </c>
      <c r="D820" s="25" t="str">
        <f>IFERROR(VLOOKUP(A820,'[1]Janeiro 2017'!$A$4:$C$857,3,FALSE),"Sem Informação")</f>
        <v>Sem Informação</v>
      </c>
      <c r="E820" s="26" t="str">
        <f>IFERROR(VLOOKUP(A820,'[1]Março 2017'!$A$4:$C$857,3,FALSE),"Sem Informação")</f>
        <v>Sem Informação</v>
      </c>
    </row>
    <row r="821" spans="1:5" ht="15.75" x14ac:dyDescent="0.25">
      <c r="A821" s="27">
        <v>316990</v>
      </c>
      <c r="B821" s="28" t="s">
        <v>62</v>
      </c>
      <c r="C821" s="25">
        <f>IFERROR(VLOOKUP(A821,'[1]Outubro 2016'!$A$4:$C$857,3,FALSE),"Sem Informação")</f>
        <v>3.8</v>
      </c>
      <c r="D821" s="25">
        <f>IFERROR(VLOOKUP(A821,'[1]Janeiro 2017'!$A$4:$C$857,3,FALSE),"Sem Informação")</f>
        <v>4.9000000000000004</v>
      </c>
      <c r="E821" s="26">
        <f>IFERROR(VLOOKUP(A821,'[1]Março 2017'!$A$4:$C$857,3,FALSE),"Sem Informação")</f>
        <v>5.0999999999999996</v>
      </c>
    </row>
    <row r="822" spans="1:5" ht="15.75" x14ac:dyDescent="0.25">
      <c r="A822" s="27">
        <v>317000</v>
      </c>
      <c r="B822" s="28" t="s">
        <v>828</v>
      </c>
      <c r="C822" s="25" t="str">
        <f>IFERROR(VLOOKUP(A822,'[1]Outubro 2016'!$A$4:$C$857,3,FALSE),"Sem Informação")</f>
        <v>Sem Informação</v>
      </c>
      <c r="D822" s="25" t="str">
        <f>IFERROR(VLOOKUP(A822,'[1]Janeiro 2017'!$A$4:$C$857,3,FALSE),"Sem Informação")</f>
        <v>Sem Informação</v>
      </c>
      <c r="E822" s="26" t="str">
        <f>IFERROR(VLOOKUP(A822,'[1]Março 2017'!$A$4:$C$857,3,FALSE),"Sem Informação")</f>
        <v>Sem Informação</v>
      </c>
    </row>
    <row r="823" spans="1:5" ht="15.75" x14ac:dyDescent="0.25">
      <c r="A823" s="27">
        <v>317005</v>
      </c>
      <c r="B823" s="28" t="s">
        <v>829</v>
      </c>
      <c r="C823" s="25" t="str">
        <f>IFERROR(VLOOKUP(A823,'[1]Outubro 2016'!$A$4:$C$857,3,FALSE),"Sem Informação")</f>
        <v>Sem Informação</v>
      </c>
      <c r="D823" s="25" t="str">
        <f>IFERROR(VLOOKUP(A823,'[1]Janeiro 2017'!$A$4:$C$857,3,FALSE),"Sem Informação")</f>
        <v>Sem Informação</v>
      </c>
      <c r="E823" s="26" t="str">
        <f>IFERROR(VLOOKUP(A823,'[1]Março 2017'!$A$4:$C$857,3,FALSE),"Sem Informação")</f>
        <v>Sem Informação</v>
      </c>
    </row>
    <row r="824" spans="1:5" ht="15.75" x14ac:dyDescent="0.25">
      <c r="A824" s="27">
        <v>317010</v>
      </c>
      <c r="B824" s="28" t="s">
        <v>24</v>
      </c>
      <c r="C824" s="25">
        <f>IFERROR(VLOOKUP(A824,'[1]Outubro 2016'!$A$4:$C$857,3,FALSE),"Sem Informação")</f>
        <v>1.6</v>
      </c>
      <c r="D824" s="25">
        <f>IFERROR(VLOOKUP(A824,'[1]Janeiro 2017'!$A$4:$C$857,3,FALSE),"Sem Informação")</f>
        <v>2.4</v>
      </c>
      <c r="E824" s="26">
        <f>IFERROR(VLOOKUP(A824,'[1]Março 2017'!$A$4:$C$857,3,FALSE),"Sem Informação")</f>
        <v>3</v>
      </c>
    </row>
    <row r="825" spans="1:5" ht="15.75" x14ac:dyDescent="0.25">
      <c r="A825" s="27">
        <v>317020</v>
      </c>
      <c r="B825" s="28" t="s">
        <v>8</v>
      </c>
      <c r="C825" s="25">
        <f>IFERROR(VLOOKUP(A825,'[1]Outubro 2016'!$A$4:$C$857,3,FALSE),"Sem Informação")</f>
        <v>2.1</v>
      </c>
      <c r="D825" s="25" t="str">
        <f>IFERROR(VLOOKUP(A825,'[1]Janeiro 2017'!$A$4:$C$857,3,FALSE),"Sem Informação")</f>
        <v>Sem Informação</v>
      </c>
      <c r="E825" s="26">
        <f>IFERROR(VLOOKUP(A825,'[1]Março 2017'!$A$4:$C$857,3,FALSE),"Sem Informação")</f>
        <v>3.5</v>
      </c>
    </row>
    <row r="826" spans="1:5" ht="15.75" x14ac:dyDescent="0.25">
      <c r="A826" s="27">
        <v>317030</v>
      </c>
      <c r="B826" s="28" t="s">
        <v>830</v>
      </c>
      <c r="C826" s="25" t="str">
        <f>IFERROR(VLOOKUP(A826,'[1]Outubro 2016'!$A$4:$C$857,3,FALSE),"Sem Informação")</f>
        <v>Sem Informação</v>
      </c>
      <c r="D826" s="25" t="str">
        <f>IFERROR(VLOOKUP(A826,'[1]Janeiro 2017'!$A$4:$C$857,3,FALSE),"Sem Informação")</f>
        <v>Sem Informação</v>
      </c>
      <c r="E826" s="26" t="str">
        <f>IFERROR(VLOOKUP(A826,'[1]Março 2017'!$A$4:$C$857,3,FALSE),"Sem Informação")</f>
        <v>Sem Informação</v>
      </c>
    </row>
    <row r="827" spans="1:5" ht="15.75" x14ac:dyDescent="0.25">
      <c r="A827" s="27">
        <v>317040</v>
      </c>
      <c r="B827" s="28" t="s">
        <v>80</v>
      </c>
      <c r="C827" s="25">
        <f>IFERROR(VLOOKUP(A827,'[1]Outubro 2016'!$A$4:$C$857,3,FALSE),"Sem Informação")</f>
        <v>1.3</v>
      </c>
      <c r="D827" s="25">
        <f>IFERROR(VLOOKUP(A827,'[1]Janeiro 2017'!$A$4:$C$857,3,FALSE),"Sem Informação")</f>
        <v>3.2</v>
      </c>
      <c r="E827" s="26">
        <f>IFERROR(VLOOKUP(A827,'[1]Março 2017'!$A$4:$C$857,3,FALSE),"Sem Informação")</f>
        <v>3.1</v>
      </c>
    </row>
    <row r="828" spans="1:5" ht="15.75" x14ac:dyDescent="0.25">
      <c r="A828" s="27">
        <v>317043</v>
      </c>
      <c r="B828" s="28" t="s">
        <v>1097</v>
      </c>
      <c r="C828" s="25" t="str">
        <f>IFERROR(VLOOKUP(A828,'[1]Outubro 2016'!$A$4:$C$857,3,FALSE),"Sem Informação")</f>
        <v>Sem Informação</v>
      </c>
      <c r="D828" s="25" t="str">
        <f>IFERROR(VLOOKUP(A828,'[1]Janeiro 2017'!$A$4:$C$857,3,FALSE),"Sem Informação")</f>
        <v>Sem Informação</v>
      </c>
      <c r="E828" s="26" t="str">
        <f>IFERROR(VLOOKUP(A828,'[1]Março 2017'!$A$4:$C$857,3,FALSE),"Sem Informação")</f>
        <v>Sem Informação</v>
      </c>
    </row>
    <row r="829" spans="1:5" ht="15.75" x14ac:dyDescent="0.25">
      <c r="A829" s="27">
        <v>317047</v>
      </c>
      <c r="B829" s="28" t="s">
        <v>1098</v>
      </c>
      <c r="C829" s="25" t="str">
        <f>IFERROR(VLOOKUP(A829,'[1]Outubro 2016'!$A$4:$C$857,3,FALSE),"Sem Informação")</f>
        <v>Sem Informação</v>
      </c>
      <c r="D829" s="25" t="str">
        <f>IFERROR(VLOOKUP(A829,'[1]Janeiro 2017'!$A$4:$C$857,3,FALSE),"Sem Informação")</f>
        <v>Sem Informação</v>
      </c>
      <c r="E829" s="26" t="str">
        <f>IFERROR(VLOOKUP(A829,'[1]Março 2017'!$A$4:$C$857,3,FALSE),"Sem Informação")</f>
        <v>Sem Informação</v>
      </c>
    </row>
    <row r="830" spans="1:5" ht="15.75" x14ac:dyDescent="0.25">
      <c r="A830" s="27">
        <v>317050</v>
      </c>
      <c r="B830" s="28" t="s">
        <v>833</v>
      </c>
      <c r="C830" s="25" t="str">
        <f>IFERROR(VLOOKUP(A830,'[1]Outubro 2016'!$A$4:$C$857,3,FALSE),"Sem Informação")</f>
        <v>Sem Informação</v>
      </c>
      <c r="D830" s="25" t="str">
        <f>IFERROR(VLOOKUP(A830,'[1]Janeiro 2017'!$A$4:$C$857,3,FALSE),"Sem Informação")</f>
        <v>Sem Informação</v>
      </c>
      <c r="E830" s="26" t="str">
        <f>IFERROR(VLOOKUP(A830,'[1]Março 2017'!$A$4:$C$857,3,FALSE),"Sem Informação")</f>
        <v>Sem Informação</v>
      </c>
    </row>
    <row r="831" spans="1:5" ht="15.75" x14ac:dyDescent="0.25">
      <c r="A831" s="27">
        <v>317052</v>
      </c>
      <c r="B831" s="28" t="s">
        <v>834</v>
      </c>
      <c r="C831" s="25" t="str">
        <f>IFERROR(VLOOKUP(A831,'[1]Outubro 2016'!$A$4:$C$857,3,FALSE),"Sem Informação")</f>
        <v>Sem Informação</v>
      </c>
      <c r="D831" s="25" t="str">
        <f>IFERROR(VLOOKUP(A831,'[1]Janeiro 2017'!$A$4:$C$857,3,FALSE),"Sem Informação")</f>
        <v>Sem Informação</v>
      </c>
      <c r="E831" s="26" t="str">
        <f>IFERROR(VLOOKUP(A831,'[1]Março 2017'!$A$4:$C$857,3,FALSE),"Sem Informação")</f>
        <v>Sem Informação</v>
      </c>
    </row>
    <row r="832" spans="1:5" ht="15.75" x14ac:dyDescent="0.25">
      <c r="A832" s="27">
        <v>317057</v>
      </c>
      <c r="B832" s="28" t="s">
        <v>835</v>
      </c>
      <c r="C832" s="25" t="str">
        <f>IFERROR(VLOOKUP(A832,'[1]Outubro 2016'!$A$4:$C$857,3,FALSE),"Sem Informação")</f>
        <v>Sem Informação</v>
      </c>
      <c r="D832" s="25" t="str">
        <f>IFERROR(VLOOKUP(A832,'[1]Janeiro 2017'!$A$4:$C$857,3,FALSE),"Sem Informação")</f>
        <v>Sem Informação</v>
      </c>
      <c r="E832" s="26" t="str">
        <f>IFERROR(VLOOKUP(A832,'[1]Março 2017'!$A$4:$C$857,3,FALSE),"Sem Informação")</f>
        <v>Sem Informação</v>
      </c>
    </row>
    <row r="833" spans="1:5" ht="15.75" x14ac:dyDescent="0.25">
      <c r="A833" s="27">
        <v>317060</v>
      </c>
      <c r="B833" s="28" t="s">
        <v>836</v>
      </c>
      <c r="C833" s="25" t="str">
        <f>IFERROR(VLOOKUP(A833,'[1]Outubro 2016'!$A$4:$C$857,3,FALSE),"Sem Informação")</f>
        <v>Sem Informação</v>
      </c>
      <c r="D833" s="25" t="str">
        <f>IFERROR(VLOOKUP(A833,'[1]Janeiro 2017'!$A$4:$C$857,3,FALSE),"Sem Informação")</f>
        <v>Sem Informação</v>
      </c>
      <c r="E833" s="26" t="str">
        <f>IFERROR(VLOOKUP(A833,'[1]Março 2017'!$A$4:$C$857,3,FALSE),"Sem Informação")</f>
        <v>Sem Informação</v>
      </c>
    </row>
    <row r="834" spans="1:5" ht="15.75" x14ac:dyDescent="0.25">
      <c r="A834" s="27">
        <v>317065</v>
      </c>
      <c r="B834" s="28" t="s">
        <v>1099</v>
      </c>
      <c r="C834" s="25" t="str">
        <f>IFERROR(VLOOKUP(A834,'[1]Outubro 2016'!$A$4:$C$857,3,FALSE),"Sem Informação")</f>
        <v>Sem Informação</v>
      </c>
      <c r="D834" s="25" t="str">
        <f>IFERROR(VLOOKUP(A834,'[1]Janeiro 2017'!$A$4:$C$857,3,FALSE),"Sem Informação")</f>
        <v>Sem Informação</v>
      </c>
      <c r="E834" s="26" t="str">
        <f>IFERROR(VLOOKUP(A834,'[1]Março 2017'!$A$4:$C$857,3,FALSE),"Sem Informação")</f>
        <v>Sem Informação</v>
      </c>
    </row>
    <row r="835" spans="1:5" ht="15.75" x14ac:dyDescent="0.25">
      <c r="A835" s="27">
        <v>317070</v>
      </c>
      <c r="B835" s="28" t="s">
        <v>33</v>
      </c>
      <c r="C835" s="25">
        <f>IFERROR(VLOOKUP(A835,'[1]Outubro 2016'!$A$4:$C$857,3,FALSE),"Sem Informação")</f>
        <v>1.1000000000000001</v>
      </c>
      <c r="D835" s="25">
        <f>IFERROR(VLOOKUP(A835,'[1]Janeiro 2017'!$A$4:$C$857,3,FALSE),"Sem Informação")</f>
        <v>1.1000000000000001</v>
      </c>
      <c r="E835" s="26" t="str">
        <f>IFERROR(VLOOKUP(A835,'[1]Março 2017'!$A$4:$C$857,3,FALSE),"Sem Informação")</f>
        <v>Sem Informação</v>
      </c>
    </row>
    <row r="836" spans="1:5" ht="15.75" x14ac:dyDescent="0.25">
      <c r="A836" s="27">
        <v>317075</v>
      </c>
      <c r="B836" s="28" t="s">
        <v>1100</v>
      </c>
      <c r="C836" s="25" t="str">
        <f>IFERROR(VLOOKUP(A836,'[1]Outubro 2016'!$A$4:$C$857,3,FALSE),"Sem Informação")</f>
        <v>Sem Informação</v>
      </c>
      <c r="D836" s="25" t="str">
        <f>IFERROR(VLOOKUP(A836,'[1]Janeiro 2017'!$A$4:$C$857,3,FALSE),"Sem Informação")</f>
        <v>Sem Informação</v>
      </c>
      <c r="E836" s="26" t="str">
        <f>IFERROR(VLOOKUP(A836,'[1]Março 2017'!$A$4:$C$857,3,FALSE),"Sem Informação")</f>
        <v>Sem Informação</v>
      </c>
    </row>
    <row r="837" spans="1:5" ht="15.75" x14ac:dyDescent="0.25">
      <c r="A837" s="27">
        <v>317080</v>
      </c>
      <c r="B837" s="28" t="s">
        <v>1101</v>
      </c>
      <c r="C837" s="25">
        <f>IFERROR(VLOOKUP(A837,'[1]Outubro 2016'!$A$4:$C$857,3,FALSE),"Sem Informação")</f>
        <v>2.2999999999999998</v>
      </c>
      <c r="D837" s="25">
        <f>IFERROR(VLOOKUP(A837,'[1]Janeiro 2017'!$A$4:$C$857,3,FALSE),"Sem Informação")</f>
        <v>4.8</v>
      </c>
      <c r="E837" s="26" t="str">
        <f>IFERROR(VLOOKUP(A837,'[1]Março 2017'!$A$4:$C$857,3,FALSE),"Sem Informação")</f>
        <v>Sem Informação</v>
      </c>
    </row>
    <row r="838" spans="1:5" ht="15.75" x14ac:dyDescent="0.25">
      <c r="A838" s="27">
        <v>317090</v>
      </c>
      <c r="B838" s="28" t="s">
        <v>840</v>
      </c>
      <c r="C838" s="25" t="str">
        <f>IFERROR(VLOOKUP(A838,'[1]Outubro 2016'!$A$4:$C$857,3,FALSE),"Sem Informação")</f>
        <v>Sem Informação</v>
      </c>
      <c r="D838" s="25" t="str">
        <f>IFERROR(VLOOKUP(A838,'[1]Janeiro 2017'!$A$4:$C$857,3,FALSE),"Sem Informação")</f>
        <v>Sem Informação</v>
      </c>
      <c r="E838" s="26" t="str">
        <f>IFERROR(VLOOKUP(A838,'[1]Março 2017'!$A$4:$C$857,3,FALSE),"Sem Informação")</f>
        <v>Sem Informação</v>
      </c>
    </row>
    <row r="839" spans="1:5" ht="15.75" x14ac:dyDescent="0.25">
      <c r="A839" s="27">
        <v>317100</v>
      </c>
      <c r="B839" s="28" t="s">
        <v>841</v>
      </c>
      <c r="C839" s="25">
        <f>IFERROR(VLOOKUP(A839,'[1]Outubro 2016'!$A$4:$C$857,3,FALSE),"Sem Informação")</f>
        <v>1</v>
      </c>
      <c r="D839" s="25">
        <f>IFERROR(VLOOKUP(A839,'[1]Janeiro 2017'!$A$4:$C$857,3,FALSE),"Sem Informação")</f>
        <v>1.7</v>
      </c>
      <c r="E839" s="26">
        <f>IFERROR(VLOOKUP(A839,'[1]Março 2017'!$A$4:$C$857,3,FALSE),"Sem Informação")</f>
        <v>1.8</v>
      </c>
    </row>
    <row r="840" spans="1:5" ht="15.75" x14ac:dyDescent="0.25">
      <c r="A840" s="27">
        <v>317103</v>
      </c>
      <c r="B840" s="28" t="s">
        <v>842</v>
      </c>
      <c r="C840" s="25" t="str">
        <f>IFERROR(VLOOKUP(A840,'[1]Outubro 2016'!$A$4:$C$857,3,FALSE),"Sem Informação")</f>
        <v>Sem Informação</v>
      </c>
      <c r="D840" s="25" t="str">
        <f>IFERROR(VLOOKUP(A840,'[1]Janeiro 2017'!$A$4:$C$857,3,FALSE),"Sem Informação")</f>
        <v>Sem Informação</v>
      </c>
      <c r="E840" s="26" t="str">
        <f>IFERROR(VLOOKUP(A840,'[1]Março 2017'!$A$4:$C$857,3,FALSE),"Sem Informação")</f>
        <v>Sem Informação</v>
      </c>
    </row>
    <row r="841" spans="1:5" ht="15.75" x14ac:dyDescent="0.25">
      <c r="A841" s="27">
        <v>317107</v>
      </c>
      <c r="B841" s="28" t="s">
        <v>843</v>
      </c>
      <c r="C841" s="25" t="str">
        <f>IFERROR(VLOOKUP(A841,'[1]Outubro 2016'!$A$4:$C$857,3,FALSE),"Sem Informação")</f>
        <v>Sem Informação</v>
      </c>
      <c r="D841" s="25" t="str">
        <f>IFERROR(VLOOKUP(A841,'[1]Janeiro 2017'!$A$4:$C$857,3,FALSE),"Sem Informação")</f>
        <v>Sem Informação</v>
      </c>
      <c r="E841" s="26" t="str">
        <f>IFERROR(VLOOKUP(A841,'[1]Março 2017'!$A$4:$C$857,3,FALSE),"Sem Informação")</f>
        <v>Sem Informação</v>
      </c>
    </row>
    <row r="842" spans="1:5" ht="15.75" x14ac:dyDescent="0.25">
      <c r="A842" s="27">
        <v>317110</v>
      </c>
      <c r="B842" s="28" t="s">
        <v>844</v>
      </c>
      <c r="C842" s="25" t="str">
        <f>IFERROR(VLOOKUP(A842,'[1]Outubro 2016'!$A$4:$C$857,3,FALSE),"Sem Informação")</f>
        <v>Sem Informação</v>
      </c>
      <c r="D842" s="25" t="str">
        <f>IFERROR(VLOOKUP(A842,'[1]Janeiro 2017'!$A$4:$C$857,3,FALSE),"Sem Informação")</f>
        <v>Sem Informação</v>
      </c>
      <c r="E842" s="26" t="str">
        <f>IFERROR(VLOOKUP(A842,'[1]Março 2017'!$A$4:$C$857,3,FALSE),"Sem Informação")</f>
        <v>Sem Informação</v>
      </c>
    </row>
    <row r="843" spans="1:5" ht="15.75" x14ac:dyDescent="0.25">
      <c r="A843" s="27">
        <v>317115</v>
      </c>
      <c r="B843" s="28" t="s">
        <v>845</v>
      </c>
      <c r="C843" s="25" t="str">
        <f>IFERROR(VLOOKUP(A843,'[1]Outubro 2016'!$A$4:$C$857,3,FALSE),"Sem Informação")</f>
        <v>Sem Informação</v>
      </c>
      <c r="D843" s="25" t="str">
        <f>IFERROR(VLOOKUP(A843,'[1]Janeiro 2017'!$A$4:$C$857,3,FALSE),"Sem Informação")</f>
        <v>Sem Informação</v>
      </c>
      <c r="E843" s="26" t="str">
        <f>IFERROR(VLOOKUP(A843,'[1]Março 2017'!$A$4:$C$857,3,FALSE),"Sem Informação")</f>
        <v>Sem Informação</v>
      </c>
    </row>
    <row r="844" spans="1:5" ht="15.75" x14ac:dyDescent="0.25">
      <c r="A844" s="27">
        <v>317120</v>
      </c>
      <c r="B844" s="28" t="s">
        <v>846</v>
      </c>
      <c r="C844" s="25">
        <f>IFERROR(VLOOKUP(A844,'[1]Outubro 2016'!$A$4:$C$857,3,FALSE),"Sem Informação")</f>
        <v>2.1</v>
      </c>
      <c r="D844" s="25">
        <f>IFERROR(VLOOKUP(A844,'[1]Janeiro 2017'!$A$4:$C$857,3,FALSE),"Sem Informação")</f>
        <v>3.3</v>
      </c>
      <c r="E844" s="26">
        <f>IFERROR(VLOOKUP(A844,'[1]Março 2017'!$A$4:$C$857,3,FALSE),"Sem Informação")</f>
        <v>2.5</v>
      </c>
    </row>
    <row r="845" spans="1:5" ht="15.75" x14ac:dyDescent="0.25">
      <c r="A845" s="27">
        <v>317130</v>
      </c>
      <c r="B845" s="28" t="s">
        <v>847</v>
      </c>
      <c r="C845" s="25">
        <f>IFERROR(VLOOKUP(A845,'[1]Outubro 2016'!$A$4:$C$857,3,FALSE),"Sem Informação")</f>
        <v>0.3</v>
      </c>
      <c r="D845" s="25">
        <f>IFERROR(VLOOKUP(A845,'[1]Janeiro 2017'!$A$4:$C$857,3,FALSE),"Sem Informação")</f>
        <v>0.8</v>
      </c>
      <c r="E845" s="26">
        <f>IFERROR(VLOOKUP(A845,'[1]Março 2017'!$A$4:$C$857,3,FALSE),"Sem Informação")</f>
        <v>1</v>
      </c>
    </row>
    <row r="846" spans="1:5" ht="15.75" x14ac:dyDescent="0.25">
      <c r="A846" s="27">
        <v>317140</v>
      </c>
      <c r="B846" s="28" t="s">
        <v>848</v>
      </c>
      <c r="C846" s="25" t="str">
        <f>IFERROR(VLOOKUP(A846,'[1]Outubro 2016'!$A$4:$C$857,3,FALSE),"Sem Informação")</f>
        <v>Sem Informação</v>
      </c>
      <c r="D846" s="25" t="str">
        <f>IFERROR(VLOOKUP(A846,'[1]Janeiro 2017'!$A$4:$C$857,3,FALSE),"Sem Informação")</f>
        <v>Sem Informação</v>
      </c>
      <c r="E846" s="26" t="str">
        <f>IFERROR(VLOOKUP(A846,'[1]Março 2017'!$A$4:$C$857,3,FALSE),"Sem Informação")</f>
        <v>Sem Informação</v>
      </c>
    </row>
    <row r="847" spans="1:5" ht="15.75" x14ac:dyDescent="0.25">
      <c r="A847" s="27">
        <v>317150</v>
      </c>
      <c r="B847" s="28" t="s">
        <v>493</v>
      </c>
      <c r="C847" s="25" t="str">
        <f>IFERROR(VLOOKUP(A847,'[1]Outubro 2016'!$A$4:$C$857,3,FALSE),"Sem Informação")</f>
        <v>Sem Informação</v>
      </c>
      <c r="D847" s="25" t="str">
        <f>IFERROR(VLOOKUP(A847,'[1]Janeiro 2017'!$A$4:$C$857,3,FALSE),"Sem Informação")</f>
        <v>Sem Informação</v>
      </c>
      <c r="E847" s="26" t="str">
        <f>IFERROR(VLOOKUP(A847,'[1]Março 2017'!$A$4:$C$857,3,FALSE),"Sem Informação")</f>
        <v>Sem Informação</v>
      </c>
    </row>
    <row r="848" spans="1:5" ht="15.75" x14ac:dyDescent="0.25">
      <c r="A848" s="27">
        <v>317160</v>
      </c>
      <c r="B848" s="28" t="s">
        <v>1102</v>
      </c>
      <c r="C848" s="25" t="str">
        <f>IFERROR(VLOOKUP(A848,'[1]Outubro 2016'!$A$4:$C$857,3,FALSE),"Sem Informação")</f>
        <v>Sem Informação</v>
      </c>
      <c r="D848" s="25" t="str">
        <f>IFERROR(VLOOKUP(A848,'[1]Janeiro 2017'!$A$4:$C$857,3,FALSE),"Sem Informação")</f>
        <v>Sem Informação</v>
      </c>
      <c r="E848" s="26" t="str">
        <f>IFERROR(VLOOKUP(A848,'[1]Março 2017'!$A$4:$C$857,3,FALSE),"Sem Informação")</f>
        <v>Sem Informação</v>
      </c>
    </row>
    <row r="849" spans="1:5" ht="15.75" x14ac:dyDescent="0.25">
      <c r="A849" s="27">
        <v>317170</v>
      </c>
      <c r="B849" s="28" t="s">
        <v>850</v>
      </c>
      <c r="C849" s="25" t="str">
        <f>IFERROR(VLOOKUP(A849,'[1]Outubro 2016'!$A$4:$C$857,3,FALSE),"Sem Informação")</f>
        <v>Sem Informação</v>
      </c>
      <c r="D849" s="25" t="str">
        <f>IFERROR(VLOOKUP(A849,'[1]Janeiro 2017'!$A$4:$C$857,3,FALSE),"Sem Informação")</f>
        <v>Sem Informação</v>
      </c>
      <c r="E849" s="26" t="str">
        <f>IFERROR(VLOOKUP(A849,'[1]Março 2017'!$A$4:$C$857,3,FALSE),"Sem Informação")</f>
        <v>Sem Informação</v>
      </c>
    </row>
    <row r="850" spans="1:5" ht="15.75" x14ac:dyDescent="0.25">
      <c r="A850" s="27">
        <v>317180</v>
      </c>
      <c r="B850" s="28" t="s">
        <v>851</v>
      </c>
      <c r="C850" s="25" t="str">
        <f>IFERROR(VLOOKUP(A850,'[1]Outubro 2016'!$A$4:$C$857,3,FALSE),"Sem Informação")</f>
        <v>Sem Informação</v>
      </c>
      <c r="D850" s="25" t="str">
        <f>IFERROR(VLOOKUP(A850,'[1]Janeiro 2017'!$A$4:$C$857,3,FALSE),"Sem Informação")</f>
        <v>Sem Informação</v>
      </c>
      <c r="E850" s="26" t="str">
        <f>IFERROR(VLOOKUP(A850,'[1]Março 2017'!$A$4:$C$857,3,FALSE),"Sem Informação")</f>
        <v>Sem Informação</v>
      </c>
    </row>
    <row r="851" spans="1:5" ht="15.75" x14ac:dyDescent="0.25">
      <c r="A851" s="27">
        <v>317190</v>
      </c>
      <c r="B851" s="28" t="s">
        <v>852</v>
      </c>
      <c r="C851" s="25" t="str">
        <f>IFERROR(VLOOKUP(A851,'[1]Outubro 2016'!$A$4:$C$857,3,FALSE),"Sem Informação")</f>
        <v>Sem Informação</v>
      </c>
      <c r="D851" s="25" t="str">
        <f>IFERROR(VLOOKUP(A851,'[1]Janeiro 2017'!$A$4:$C$857,3,FALSE),"Sem Informação")</f>
        <v>Sem Informação</v>
      </c>
      <c r="E851" s="26" t="str">
        <f>IFERROR(VLOOKUP(A851,'[1]Março 2017'!$A$4:$C$857,3,FALSE),"Sem Informação")</f>
        <v>Sem Informação</v>
      </c>
    </row>
    <row r="852" spans="1:5" ht="15.75" x14ac:dyDescent="0.25">
      <c r="A852" s="27">
        <v>317200</v>
      </c>
      <c r="B852" s="28" t="s">
        <v>1103</v>
      </c>
      <c r="C852" s="25">
        <f>IFERROR(VLOOKUP(A852,'[1]Outubro 2016'!$A$4:$C$857,3,FALSE),"Sem Informação")</f>
        <v>2.2999999999999998</v>
      </c>
      <c r="D852" s="25">
        <f>IFERROR(VLOOKUP(A852,'[1]Janeiro 2017'!$A$4:$C$857,3,FALSE),"Sem Informação")</f>
        <v>1.3</v>
      </c>
      <c r="E852" s="26">
        <f>IFERROR(VLOOKUP(A852,'[1]Março 2017'!$A$4:$C$857,3,FALSE),"Sem Informação")</f>
        <v>1.7</v>
      </c>
    </row>
    <row r="853" spans="1:5" ht="15.75" x14ac:dyDescent="0.25">
      <c r="A853" s="27">
        <v>317210</v>
      </c>
      <c r="B853" s="28" t="s">
        <v>854</v>
      </c>
      <c r="C853" s="25" t="str">
        <f>IFERROR(VLOOKUP(A853,'[1]Outubro 2016'!$A$4:$C$857,3,FALSE),"Sem Informação")</f>
        <v>Sem Informação</v>
      </c>
      <c r="D853" s="25" t="str">
        <f>IFERROR(VLOOKUP(A853,'[1]Janeiro 2017'!$A$4:$C$857,3,FALSE),"Sem Informação")</f>
        <v>Sem Informação</v>
      </c>
      <c r="E853" s="26" t="str">
        <f>IFERROR(VLOOKUP(A853,'[1]Março 2017'!$A$4:$C$857,3,FALSE),"Sem Informação")</f>
        <v>Sem Informação</v>
      </c>
    </row>
    <row r="854" spans="1:5" ht="16.5" thickBot="1" x14ac:dyDescent="0.3">
      <c r="A854" s="31">
        <v>317220</v>
      </c>
      <c r="B854" s="32" t="s">
        <v>855</v>
      </c>
      <c r="C854" s="33" t="str">
        <f>IFERROR(VLOOKUP(A854,'[1]Outubro 2016'!$A$4:$C$857,3,FALSE),"Sem Informação")</f>
        <v>Sem Informação</v>
      </c>
      <c r="D854" s="33" t="str">
        <f>IFERROR(VLOOKUP(A854,'[1]Janeiro 2017'!$A$4:$C$857,3,FALSE),"Sem Informação")</f>
        <v>Sem Informação</v>
      </c>
      <c r="E854" s="34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opLeftCell="F838" zoomScaleNormal="100" workbookViewId="0">
      <selection activeCell="S15" sqref="S15"/>
    </sheetView>
  </sheetViews>
  <sheetFormatPr defaultRowHeight="15" x14ac:dyDescent="0.25"/>
  <cols>
    <col min="1" max="1" width="3" style="6" customWidth="1"/>
    <col min="2" max="2" width="8.28515625" style="6" customWidth="1"/>
    <col min="3" max="3" width="17.85546875" style="6" bestFit="1" customWidth="1"/>
    <col min="4" max="4" width="19.7109375" style="35" bestFit="1" customWidth="1"/>
    <col min="5" max="5" width="23" style="35" customWidth="1"/>
    <col min="6" max="6" width="9.5703125" style="6" customWidth="1"/>
    <col min="7" max="7" width="9.42578125" style="6" bestFit="1" customWidth="1"/>
    <col min="8" max="8" width="9.140625" style="6" bestFit="1" customWidth="1"/>
    <col min="9" max="9" width="10" style="6" bestFit="1" customWidth="1"/>
    <col min="10" max="10" width="14.7109375" style="6" bestFit="1" customWidth="1"/>
    <col min="11" max="11" width="14" style="6" bestFit="1" customWidth="1"/>
    <col min="12" max="12" width="15.42578125" style="6" customWidth="1"/>
    <col min="13" max="13" width="12.140625" style="6" customWidth="1"/>
    <col min="14" max="16" width="15.42578125" style="6" bestFit="1" customWidth="1"/>
    <col min="17" max="18" width="1.42578125" style="65" customWidth="1"/>
    <col min="19" max="19" width="14.5703125" style="13" bestFit="1" customWidth="1"/>
    <col min="20" max="20" width="15.42578125" style="13" bestFit="1" customWidth="1"/>
    <col min="21" max="21" width="17" style="13" bestFit="1" customWidth="1"/>
    <col min="22" max="247" width="9.140625" style="13"/>
    <col min="248" max="248" width="19.28515625" style="13" bestFit="1" customWidth="1"/>
    <col min="249" max="249" width="29.7109375" style="13" customWidth="1"/>
    <col min="250" max="251" width="6.7109375" style="13" customWidth="1"/>
    <col min="252" max="252" width="7.42578125" style="13" customWidth="1"/>
    <col min="253" max="253" width="7.140625" style="13" customWidth="1"/>
    <col min="254" max="254" width="9.140625" style="13"/>
    <col min="255" max="255" width="10.28515625" style="13" customWidth="1"/>
    <col min="256" max="256" width="10.5703125" style="13" customWidth="1"/>
    <col min="257" max="257" width="14.85546875" style="13" customWidth="1"/>
    <col min="258" max="258" width="13.7109375" style="13" customWidth="1"/>
    <col min="259" max="259" width="11.7109375" style="13" customWidth="1"/>
    <col min="260" max="503" width="9.140625" style="13"/>
    <col min="504" max="504" width="19.28515625" style="13" bestFit="1" customWidth="1"/>
    <col min="505" max="505" width="29.7109375" style="13" customWidth="1"/>
    <col min="506" max="507" width="6.7109375" style="13" customWidth="1"/>
    <col min="508" max="508" width="7.42578125" style="13" customWidth="1"/>
    <col min="509" max="509" width="7.140625" style="13" customWidth="1"/>
    <col min="510" max="510" width="9.140625" style="13"/>
    <col min="511" max="511" width="10.28515625" style="13" customWidth="1"/>
    <col min="512" max="512" width="10.5703125" style="13" customWidth="1"/>
    <col min="513" max="513" width="14.85546875" style="13" customWidth="1"/>
    <col min="514" max="514" width="13.7109375" style="13" customWidth="1"/>
    <col min="515" max="515" width="11.7109375" style="13" customWidth="1"/>
    <col min="516" max="759" width="9.140625" style="13"/>
    <col min="760" max="760" width="19.28515625" style="13" bestFit="1" customWidth="1"/>
    <col min="761" max="761" width="29.7109375" style="13" customWidth="1"/>
    <col min="762" max="763" width="6.7109375" style="13" customWidth="1"/>
    <col min="764" max="764" width="7.42578125" style="13" customWidth="1"/>
    <col min="765" max="765" width="7.140625" style="13" customWidth="1"/>
    <col min="766" max="766" width="9.140625" style="13"/>
    <col min="767" max="767" width="10.28515625" style="13" customWidth="1"/>
    <col min="768" max="768" width="10.5703125" style="13" customWidth="1"/>
    <col min="769" max="769" width="14.85546875" style="13" customWidth="1"/>
    <col min="770" max="770" width="13.7109375" style="13" customWidth="1"/>
    <col min="771" max="771" width="11.7109375" style="13" customWidth="1"/>
    <col min="772" max="1015" width="9.140625" style="13"/>
    <col min="1016" max="1016" width="19.28515625" style="13" bestFit="1" customWidth="1"/>
    <col min="1017" max="1017" width="29.7109375" style="13" customWidth="1"/>
    <col min="1018" max="1019" width="6.7109375" style="13" customWidth="1"/>
    <col min="1020" max="1020" width="7.42578125" style="13" customWidth="1"/>
    <col min="1021" max="1021" width="7.140625" style="13" customWidth="1"/>
    <col min="1022" max="1022" width="9.140625" style="13"/>
    <col min="1023" max="1023" width="10.28515625" style="13" customWidth="1"/>
    <col min="1024" max="1024" width="10.5703125" style="13" customWidth="1"/>
    <col min="1025" max="1025" width="14.85546875" style="13" customWidth="1"/>
    <col min="1026" max="1026" width="13.7109375" style="13" customWidth="1"/>
    <col min="1027" max="1027" width="11.7109375" style="13" customWidth="1"/>
    <col min="1028" max="1271" width="9.140625" style="13"/>
    <col min="1272" max="1272" width="19.28515625" style="13" bestFit="1" customWidth="1"/>
    <col min="1273" max="1273" width="29.7109375" style="13" customWidth="1"/>
    <col min="1274" max="1275" width="6.7109375" style="13" customWidth="1"/>
    <col min="1276" max="1276" width="7.42578125" style="13" customWidth="1"/>
    <col min="1277" max="1277" width="7.140625" style="13" customWidth="1"/>
    <col min="1278" max="1278" width="9.140625" style="13"/>
    <col min="1279" max="1279" width="10.28515625" style="13" customWidth="1"/>
    <col min="1280" max="1280" width="10.5703125" style="13" customWidth="1"/>
    <col min="1281" max="1281" width="14.85546875" style="13" customWidth="1"/>
    <col min="1282" max="1282" width="13.7109375" style="13" customWidth="1"/>
    <col min="1283" max="1283" width="11.7109375" style="13" customWidth="1"/>
    <col min="1284" max="1527" width="9.140625" style="13"/>
    <col min="1528" max="1528" width="19.28515625" style="13" bestFit="1" customWidth="1"/>
    <col min="1529" max="1529" width="29.7109375" style="13" customWidth="1"/>
    <col min="1530" max="1531" width="6.7109375" style="13" customWidth="1"/>
    <col min="1532" max="1532" width="7.42578125" style="13" customWidth="1"/>
    <col min="1533" max="1533" width="7.140625" style="13" customWidth="1"/>
    <col min="1534" max="1534" width="9.140625" style="13"/>
    <col min="1535" max="1535" width="10.28515625" style="13" customWidth="1"/>
    <col min="1536" max="1536" width="10.5703125" style="13" customWidth="1"/>
    <col min="1537" max="1537" width="14.85546875" style="13" customWidth="1"/>
    <col min="1538" max="1538" width="13.7109375" style="13" customWidth="1"/>
    <col min="1539" max="1539" width="11.7109375" style="13" customWidth="1"/>
    <col min="1540" max="1783" width="9.140625" style="13"/>
    <col min="1784" max="1784" width="19.28515625" style="13" bestFit="1" customWidth="1"/>
    <col min="1785" max="1785" width="29.7109375" style="13" customWidth="1"/>
    <col min="1786" max="1787" width="6.7109375" style="13" customWidth="1"/>
    <col min="1788" max="1788" width="7.42578125" style="13" customWidth="1"/>
    <col min="1789" max="1789" width="7.140625" style="13" customWidth="1"/>
    <col min="1790" max="1790" width="9.140625" style="13"/>
    <col min="1791" max="1791" width="10.28515625" style="13" customWidth="1"/>
    <col min="1792" max="1792" width="10.5703125" style="13" customWidth="1"/>
    <col min="1793" max="1793" width="14.85546875" style="13" customWidth="1"/>
    <col min="1794" max="1794" width="13.7109375" style="13" customWidth="1"/>
    <col min="1795" max="1795" width="11.7109375" style="13" customWidth="1"/>
    <col min="1796" max="2039" width="9.140625" style="13"/>
    <col min="2040" max="2040" width="19.28515625" style="13" bestFit="1" customWidth="1"/>
    <col min="2041" max="2041" width="29.7109375" style="13" customWidth="1"/>
    <col min="2042" max="2043" width="6.7109375" style="13" customWidth="1"/>
    <col min="2044" max="2044" width="7.42578125" style="13" customWidth="1"/>
    <col min="2045" max="2045" width="7.140625" style="13" customWidth="1"/>
    <col min="2046" max="2046" width="9.140625" style="13"/>
    <col min="2047" max="2047" width="10.28515625" style="13" customWidth="1"/>
    <col min="2048" max="2048" width="10.5703125" style="13" customWidth="1"/>
    <col min="2049" max="2049" width="14.85546875" style="13" customWidth="1"/>
    <col min="2050" max="2050" width="13.7109375" style="13" customWidth="1"/>
    <col min="2051" max="2051" width="11.7109375" style="13" customWidth="1"/>
    <col min="2052" max="2295" width="9.140625" style="13"/>
    <col min="2296" max="2296" width="19.28515625" style="13" bestFit="1" customWidth="1"/>
    <col min="2297" max="2297" width="29.7109375" style="13" customWidth="1"/>
    <col min="2298" max="2299" width="6.7109375" style="13" customWidth="1"/>
    <col min="2300" max="2300" width="7.42578125" style="13" customWidth="1"/>
    <col min="2301" max="2301" width="7.140625" style="13" customWidth="1"/>
    <col min="2302" max="2302" width="9.140625" style="13"/>
    <col min="2303" max="2303" width="10.28515625" style="13" customWidth="1"/>
    <col min="2304" max="2304" width="10.5703125" style="13" customWidth="1"/>
    <col min="2305" max="2305" width="14.85546875" style="13" customWidth="1"/>
    <col min="2306" max="2306" width="13.7109375" style="13" customWidth="1"/>
    <col min="2307" max="2307" width="11.7109375" style="13" customWidth="1"/>
    <col min="2308" max="2551" width="9.140625" style="13"/>
    <col min="2552" max="2552" width="19.28515625" style="13" bestFit="1" customWidth="1"/>
    <col min="2553" max="2553" width="29.7109375" style="13" customWidth="1"/>
    <col min="2554" max="2555" width="6.7109375" style="13" customWidth="1"/>
    <col min="2556" max="2556" width="7.42578125" style="13" customWidth="1"/>
    <col min="2557" max="2557" width="7.140625" style="13" customWidth="1"/>
    <col min="2558" max="2558" width="9.140625" style="13"/>
    <col min="2559" max="2559" width="10.28515625" style="13" customWidth="1"/>
    <col min="2560" max="2560" width="10.5703125" style="13" customWidth="1"/>
    <col min="2561" max="2561" width="14.85546875" style="13" customWidth="1"/>
    <col min="2562" max="2562" width="13.7109375" style="13" customWidth="1"/>
    <col min="2563" max="2563" width="11.7109375" style="13" customWidth="1"/>
    <col min="2564" max="2807" width="9.140625" style="13"/>
    <col min="2808" max="2808" width="19.28515625" style="13" bestFit="1" customWidth="1"/>
    <col min="2809" max="2809" width="29.7109375" style="13" customWidth="1"/>
    <col min="2810" max="2811" width="6.7109375" style="13" customWidth="1"/>
    <col min="2812" max="2812" width="7.42578125" style="13" customWidth="1"/>
    <col min="2813" max="2813" width="7.140625" style="13" customWidth="1"/>
    <col min="2814" max="2814" width="9.140625" style="13"/>
    <col min="2815" max="2815" width="10.28515625" style="13" customWidth="1"/>
    <col min="2816" max="2816" width="10.5703125" style="13" customWidth="1"/>
    <col min="2817" max="2817" width="14.85546875" style="13" customWidth="1"/>
    <col min="2818" max="2818" width="13.7109375" style="13" customWidth="1"/>
    <col min="2819" max="2819" width="11.7109375" style="13" customWidth="1"/>
    <col min="2820" max="3063" width="9.140625" style="13"/>
    <col min="3064" max="3064" width="19.28515625" style="13" bestFit="1" customWidth="1"/>
    <col min="3065" max="3065" width="29.7109375" style="13" customWidth="1"/>
    <col min="3066" max="3067" width="6.7109375" style="13" customWidth="1"/>
    <col min="3068" max="3068" width="7.42578125" style="13" customWidth="1"/>
    <col min="3069" max="3069" width="7.140625" style="13" customWidth="1"/>
    <col min="3070" max="3070" width="9.140625" style="13"/>
    <col min="3071" max="3071" width="10.28515625" style="13" customWidth="1"/>
    <col min="3072" max="3072" width="10.5703125" style="13" customWidth="1"/>
    <col min="3073" max="3073" width="14.85546875" style="13" customWidth="1"/>
    <col min="3074" max="3074" width="13.7109375" style="13" customWidth="1"/>
    <col min="3075" max="3075" width="11.7109375" style="13" customWidth="1"/>
    <col min="3076" max="3319" width="9.140625" style="13"/>
    <col min="3320" max="3320" width="19.28515625" style="13" bestFit="1" customWidth="1"/>
    <col min="3321" max="3321" width="29.7109375" style="13" customWidth="1"/>
    <col min="3322" max="3323" width="6.7109375" style="13" customWidth="1"/>
    <col min="3324" max="3324" width="7.42578125" style="13" customWidth="1"/>
    <col min="3325" max="3325" width="7.140625" style="13" customWidth="1"/>
    <col min="3326" max="3326" width="9.140625" style="13"/>
    <col min="3327" max="3327" width="10.28515625" style="13" customWidth="1"/>
    <col min="3328" max="3328" width="10.5703125" style="13" customWidth="1"/>
    <col min="3329" max="3329" width="14.85546875" style="13" customWidth="1"/>
    <col min="3330" max="3330" width="13.7109375" style="13" customWidth="1"/>
    <col min="3331" max="3331" width="11.7109375" style="13" customWidth="1"/>
    <col min="3332" max="3575" width="9.140625" style="13"/>
    <col min="3576" max="3576" width="19.28515625" style="13" bestFit="1" customWidth="1"/>
    <col min="3577" max="3577" width="29.7109375" style="13" customWidth="1"/>
    <col min="3578" max="3579" width="6.7109375" style="13" customWidth="1"/>
    <col min="3580" max="3580" width="7.42578125" style="13" customWidth="1"/>
    <col min="3581" max="3581" width="7.140625" style="13" customWidth="1"/>
    <col min="3582" max="3582" width="9.140625" style="13"/>
    <col min="3583" max="3583" width="10.28515625" style="13" customWidth="1"/>
    <col min="3584" max="3584" width="10.5703125" style="13" customWidth="1"/>
    <col min="3585" max="3585" width="14.85546875" style="13" customWidth="1"/>
    <col min="3586" max="3586" width="13.7109375" style="13" customWidth="1"/>
    <col min="3587" max="3587" width="11.7109375" style="13" customWidth="1"/>
    <col min="3588" max="3831" width="9.140625" style="13"/>
    <col min="3832" max="3832" width="19.28515625" style="13" bestFit="1" customWidth="1"/>
    <col min="3833" max="3833" width="29.7109375" style="13" customWidth="1"/>
    <col min="3834" max="3835" width="6.7109375" style="13" customWidth="1"/>
    <col min="3836" max="3836" width="7.42578125" style="13" customWidth="1"/>
    <col min="3837" max="3837" width="7.140625" style="13" customWidth="1"/>
    <col min="3838" max="3838" width="9.140625" style="13"/>
    <col min="3839" max="3839" width="10.28515625" style="13" customWidth="1"/>
    <col min="3840" max="3840" width="10.5703125" style="13" customWidth="1"/>
    <col min="3841" max="3841" width="14.85546875" style="13" customWidth="1"/>
    <col min="3842" max="3842" width="13.7109375" style="13" customWidth="1"/>
    <col min="3843" max="3843" width="11.7109375" style="13" customWidth="1"/>
    <col min="3844" max="4087" width="9.140625" style="13"/>
    <col min="4088" max="4088" width="19.28515625" style="13" bestFit="1" customWidth="1"/>
    <col min="4089" max="4089" width="29.7109375" style="13" customWidth="1"/>
    <col min="4090" max="4091" width="6.7109375" style="13" customWidth="1"/>
    <col min="4092" max="4092" width="7.42578125" style="13" customWidth="1"/>
    <col min="4093" max="4093" width="7.140625" style="13" customWidth="1"/>
    <col min="4094" max="4094" width="9.140625" style="13"/>
    <col min="4095" max="4095" width="10.28515625" style="13" customWidth="1"/>
    <col min="4096" max="4096" width="10.5703125" style="13" customWidth="1"/>
    <col min="4097" max="4097" width="14.85546875" style="13" customWidth="1"/>
    <col min="4098" max="4098" width="13.7109375" style="13" customWidth="1"/>
    <col min="4099" max="4099" width="11.7109375" style="13" customWidth="1"/>
    <col min="4100" max="4343" width="9.140625" style="13"/>
    <col min="4344" max="4344" width="19.28515625" style="13" bestFit="1" customWidth="1"/>
    <col min="4345" max="4345" width="29.7109375" style="13" customWidth="1"/>
    <col min="4346" max="4347" width="6.7109375" style="13" customWidth="1"/>
    <col min="4348" max="4348" width="7.42578125" style="13" customWidth="1"/>
    <col min="4349" max="4349" width="7.140625" style="13" customWidth="1"/>
    <col min="4350" max="4350" width="9.140625" style="13"/>
    <col min="4351" max="4351" width="10.28515625" style="13" customWidth="1"/>
    <col min="4352" max="4352" width="10.5703125" style="13" customWidth="1"/>
    <col min="4353" max="4353" width="14.85546875" style="13" customWidth="1"/>
    <col min="4354" max="4354" width="13.7109375" style="13" customWidth="1"/>
    <col min="4355" max="4355" width="11.7109375" style="13" customWidth="1"/>
    <col min="4356" max="4599" width="9.140625" style="13"/>
    <col min="4600" max="4600" width="19.28515625" style="13" bestFit="1" customWidth="1"/>
    <col min="4601" max="4601" width="29.7109375" style="13" customWidth="1"/>
    <col min="4602" max="4603" width="6.7109375" style="13" customWidth="1"/>
    <col min="4604" max="4604" width="7.42578125" style="13" customWidth="1"/>
    <col min="4605" max="4605" width="7.140625" style="13" customWidth="1"/>
    <col min="4606" max="4606" width="9.140625" style="13"/>
    <col min="4607" max="4607" width="10.28515625" style="13" customWidth="1"/>
    <col min="4608" max="4608" width="10.5703125" style="13" customWidth="1"/>
    <col min="4609" max="4609" width="14.85546875" style="13" customWidth="1"/>
    <col min="4610" max="4610" width="13.7109375" style="13" customWidth="1"/>
    <col min="4611" max="4611" width="11.7109375" style="13" customWidth="1"/>
    <col min="4612" max="4855" width="9.140625" style="13"/>
    <col min="4856" max="4856" width="19.28515625" style="13" bestFit="1" customWidth="1"/>
    <col min="4857" max="4857" width="29.7109375" style="13" customWidth="1"/>
    <col min="4858" max="4859" width="6.7109375" style="13" customWidth="1"/>
    <col min="4860" max="4860" width="7.42578125" style="13" customWidth="1"/>
    <col min="4861" max="4861" width="7.140625" style="13" customWidth="1"/>
    <col min="4862" max="4862" width="9.140625" style="13"/>
    <col min="4863" max="4863" width="10.28515625" style="13" customWidth="1"/>
    <col min="4864" max="4864" width="10.5703125" style="13" customWidth="1"/>
    <col min="4865" max="4865" width="14.85546875" style="13" customWidth="1"/>
    <col min="4866" max="4866" width="13.7109375" style="13" customWidth="1"/>
    <col min="4867" max="4867" width="11.7109375" style="13" customWidth="1"/>
    <col min="4868" max="5111" width="9.140625" style="13"/>
    <col min="5112" max="5112" width="19.28515625" style="13" bestFit="1" customWidth="1"/>
    <col min="5113" max="5113" width="29.7109375" style="13" customWidth="1"/>
    <col min="5114" max="5115" width="6.7109375" style="13" customWidth="1"/>
    <col min="5116" max="5116" width="7.42578125" style="13" customWidth="1"/>
    <col min="5117" max="5117" width="7.140625" style="13" customWidth="1"/>
    <col min="5118" max="5118" width="9.140625" style="13"/>
    <col min="5119" max="5119" width="10.28515625" style="13" customWidth="1"/>
    <col min="5120" max="5120" width="10.5703125" style="13" customWidth="1"/>
    <col min="5121" max="5121" width="14.85546875" style="13" customWidth="1"/>
    <col min="5122" max="5122" width="13.7109375" style="13" customWidth="1"/>
    <col min="5123" max="5123" width="11.7109375" style="13" customWidth="1"/>
    <col min="5124" max="5367" width="9.140625" style="13"/>
    <col min="5368" max="5368" width="19.28515625" style="13" bestFit="1" customWidth="1"/>
    <col min="5369" max="5369" width="29.7109375" style="13" customWidth="1"/>
    <col min="5370" max="5371" width="6.7109375" style="13" customWidth="1"/>
    <col min="5372" max="5372" width="7.42578125" style="13" customWidth="1"/>
    <col min="5373" max="5373" width="7.140625" style="13" customWidth="1"/>
    <col min="5374" max="5374" width="9.140625" style="13"/>
    <col min="5375" max="5375" width="10.28515625" style="13" customWidth="1"/>
    <col min="5376" max="5376" width="10.5703125" style="13" customWidth="1"/>
    <col min="5377" max="5377" width="14.85546875" style="13" customWidth="1"/>
    <col min="5378" max="5378" width="13.7109375" style="13" customWidth="1"/>
    <col min="5379" max="5379" width="11.7109375" style="13" customWidth="1"/>
    <col min="5380" max="5623" width="9.140625" style="13"/>
    <col min="5624" max="5624" width="19.28515625" style="13" bestFit="1" customWidth="1"/>
    <col min="5625" max="5625" width="29.7109375" style="13" customWidth="1"/>
    <col min="5626" max="5627" width="6.7109375" style="13" customWidth="1"/>
    <col min="5628" max="5628" width="7.42578125" style="13" customWidth="1"/>
    <col min="5629" max="5629" width="7.140625" style="13" customWidth="1"/>
    <col min="5630" max="5630" width="9.140625" style="13"/>
    <col min="5631" max="5631" width="10.28515625" style="13" customWidth="1"/>
    <col min="5632" max="5632" width="10.5703125" style="13" customWidth="1"/>
    <col min="5633" max="5633" width="14.85546875" style="13" customWidth="1"/>
    <col min="5634" max="5634" width="13.7109375" style="13" customWidth="1"/>
    <col min="5635" max="5635" width="11.7109375" style="13" customWidth="1"/>
    <col min="5636" max="5879" width="9.140625" style="13"/>
    <col min="5880" max="5880" width="19.28515625" style="13" bestFit="1" customWidth="1"/>
    <col min="5881" max="5881" width="29.7109375" style="13" customWidth="1"/>
    <col min="5882" max="5883" width="6.7109375" style="13" customWidth="1"/>
    <col min="5884" max="5884" width="7.42578125" style="13" customWidth="1"/>
    <col min="5885" max="5885" width="7.140625" style="13" customWidth="1"/>
    <col min="5886" max="5886" width="9.140625" style="13"/>
    <col min="5887" max="5887" width="10.28515625" style="13" customWidth="1"/>
    <col min="5888" max="5888" width="10.5703125" style="13" customWidth="1"/>
    <col min="5889" max="5889" width="14.85546875" style="13" customWidth="1"/>
    <col min="5890" max="5890" width="13.7109375" style="13" customWidth="1"/>
    <col min="5891" max="5891" width="11.7109375" style="13" customWidth="1"/>
    <col min="5892" max="6135" width="9.140625" style="13"/>
    <col min="6136" max="6136" width="19.28515625" style="13" bestFit="1" customWidth="1"/>
    <col min="6137" max="6137" width="29.7109375" style="13" customWidth="1"/>
    <col min="6138" max="6139" width="6.7109375" style="13" customWidth="1"/>
    <col min="6140" max="6140" width="7.42578125" style="13" customWidth="1"/>
    <col min="6141" max="6141" width="7.140625" style="13" customWidth="1"/>
    <col min="6142" max="6142" width="9.140625" style="13"/>
    <col min="6143" max="6143" width="10.28515625" style="13" customWidth="1"/>
    <col min="6144" max="6144" width="10.5703125" style="13" customWidth="1"/>
    <col min="6145" max="6145" width="14.85546875" style="13" customWidth="1"/>
    <col min="6146" max="6146" width="13.7109375" style="13" customWidth="1"/>
    <col min="6147" max="6147" width="11.7109375" style="13" customWidth="1"/>
    <col min="6148" max="6391" width="9.140625" style="13"/>
    <col min="6392" max="6392" width="19.28515625" style="13" bestFit="1" customWidth="1"/>
    <col min="6393" max="6393" width="29.7109375" style="13" customWidth="1"/>
    <col min="6394" max="6395" width="6.7109375" style="13" customWidth="1"/>
    <col min="6396" max="6396" width="7.42578125" style="13" customWidth="1"/>
    <col min="6397" max="6397" width="7.140625" style="13" customWidth="1"/>
    <col min="6398" max="6398" width="9.140625" style="13"/>
    <col min="6399" max="6399" width="10.28515625" style="13" customWidth="1"/>
    <col min="6400" max="6400" width="10.5703125" style="13" customWidth="1"/>
    <col min="6401" max="6401" width="14.85546875" style="13" customWidth="1"/>
    <col min="6402" max="6402" width="13.7109375" style="13" customWidth="1"/>
    <col min="6403" max="6403" width="11.7109375" style="13" customWidth="1"/>
    <col min="6404" max="6647" width="9.140625" style="13"/>
    <col min="6648" max="6648" width="19.28515625" style="13" bestFit="1" customWidth="1"/>
    <col min="6649" max="6649" width="29.7109375" style="13" customWidth="1"/>
    <col min="6650" max="6651" width="6.7109375" style="13" customWidth="1"/>
    <col min="6652" max="6652" width="7.42578125" style="13" customWidth="1"/>
    <col min="6653" max="6653" width="7.140625" style="13" customWidth="1"/>
    <col min="6654" max="6654" width="9.140625" style="13"/>
    <col min="6655" max="6655" width="10.28515625" style="13" customWidth="1"/>
    <col min="6656" max="6656" width="10.5703125" style="13" customWidth="1"/>
    <col min="6657" max="6657" width="14.85546875" style="13" customWidth="1"/>
    <col min="6658" max="6658" width="13.7109375" style="13" customWidth="1"/>
    <col min="6659" max="6659" width="11.7109375" style="13" customWidth="1"/>
    <col min="6660" max="6903" width="9.140625" style="13"/>
    <col min="6904" max="6904" width="19.28515625" style="13" bestFit="1" customWidth="1"/>
    <col min="6905" max="6905" width="29.7109375" style="13" customWidth="1"/>
    <col min="6906" max="6907" width="6.7109375" style="13" customWidth="1"/>
    <col min="6908" max="6908" width="7.42578125" style="13" customWidth="1"/>
    <col min="6909" max="6909" width="7.140625" style="13" customWidth="1"/>
    <col min="6910" max="6910" width="9.140625" style="13"/>
    <col min="6911" max="6911" width="10.28515625" style="13" customWidth="1"/>
    <col min="6912" max="6912" width="10.5703125" style="13" customWidth="1"/>
    <col min="6913" max="6913" width="14.85546875" style="13" customWidth="1"/>
    <col min="6914" max="6914" width="13.7109375" style="13" customWidth="1"/>
    <col min="6915" max="6915" width="11.7109375" style="13" customWidth="1"/>
    <col min="6916" max="7159" width="9.140625" style="13"/>
    <col min="7160" max="7160" width="19.28515625" style="13" bestFit="1" customWidth="1"/>
    <col min="7161" max="7161" width="29.7109375" style="13" customWidth="1"/>
    <col min="7162" max="7163" width="6.7109375" style="13" customWidth="1"/>
    <col min="7164" max="7164" width="7.42578125" style="13" customWidth="1"/>
    <col min="7165" max="7165" width="7.140625" style="13" customWidth="1"/>
    <col min="7166" max="7166" width="9.140625" style="13"/>
    <col min="7167" max="7167" width="10.28515625" style="13" customWidth="1"/>
    <col min="7168" max="7168" width="10.5703125" style="13" customWidth="1"/>
    <col min="7169" max="7169" width="14.85546875" style="13" customWidth="1"/>
    <col min="7170" max="7170" width="13.7109375" style="13" customWidth="1"/>
    <col min="7171" max="7171" width="11.7109375" style="13" customWidth="1"/>
    <col min="7172" max="7415" width="9.140625" style="13"/>
    <col min="7416" max="7416" width="19.28515625" style="13" bestFit="1" customWidth="1"/>
    <col min="7417" max="7417" width="29.7109375" style="13" customWidth="1"/>
    <col min="7418" max="7419" width="6.7109375" style="13" customWidth="1"/>
    <col min="7420" max="7420" width="7.42578125" style="13" customWidth="1"/>
    <col min="7421" max="7421" width="7.140625" style="13" customWidth="1"/>
    <col min="7422" max="7422" width="9.140625" style="13"/>
    <col min="7423" max="7423" width="10.28515625" style="13" customWidth="1"/>
    <col min="7424" max="7424" width="10.5703125" style="13" customWidth="1"/>
    <col min="7425" max="7425" width="14.85546875" style="13" customWidth="1"/>
    <col min="7426" max="7426" width="13.7109375" style="13" customWidth="1"/>
    <col min="7427" max="7427" width="11.7109375" style="13" customWidth="1"/>
    <col min="7428" max="7671" width="9.140625" style="13"/>
    <col min="7672" max="7672" width="19.28515625" style="13" bestFit="1" customWidth="1"/>
    <col min="7673" max="7673" width="29.7109375" style="13" customWidth="1"/>
    <col min="7674" max="7675" width="6.7109375" style="13" customWidth="1"/>
    <col min="7676" max="7676" width="7.42578125" style="13" customWidth="1"/>
    <col min="7677" max="7677" width="7.140625" style="13" customWidth="1"/>
    <col min="7678" max="7678" width="9.140625" style="13"/>
    <col min="7679" max="7679" width="10.28515625" style="13" customWidth="1"/>
    <col min="7680" max="7680" width="10.5703125" style="13" customWidth="1"/>
    <col min="7681" max="7681" width="14.85546875" style="13" customWidth="1"/>
    <col min="7682" max="7682" width="13.7109375" style="13" customWidth="1"/>
    <col min="7683" max="7683" width="11.7109375" style="13" customWidth="1"/>
    <col min="7684" max="7927" width="9.140625" style="13"/>
    <col min="7928" max="7928" width="19.28515625" style="13" bestFit="1" customWidth="1"/>
    <col min="7929" max="7929" width="29.7109375" style="13" customWidth="1"/>
    <col min="7930" max="7931" width="6.7109375" style="13" customWidth="1"/>
    <col min="7932" max="7932" width="7.42578125" style="13" customWidth="1"/>
    <col min="7933" max="7933" width="7.140625" style="13" customWidth="1"/>
    <col min="7934" max="7934" width="9.140625" style="13"/>
    <col min="7935" max="7935" width="10.28515625" style="13" customWidth="1"/>
    <col min="7936" max="7936" width="10.5703125" style="13" customWidth="1"/>
    <col min="7937" max="7937" width="14.85546875" style="13" customWidth="1"/>
    <col min="7938" max="7938" width="13.7109375" style="13" customWidth="1"/>
    <col min="7939" max="7939" width="11.7109375" style="13" customWidth="1"/>
    <col min="7940" max="8183" width="9.140625" style="13"/>
    <col min="8184" max="8184" width="19.28515625" style="13" bestFit="1" customWidth="1"/>
    <col min="8185" max="8185" width="29.7109375" style="13" customWidth="1"/>
    <col min="8186" max="8187" width="6.7109375" style="13" customWidth="1"/>
    <col min="8188" max="8188" width="7.42578125" style="13" customWidth="1"/>
    <col min="8189" max="8189" width="7.140625" style="13" customWidth="1"/>
    <col min="8190" max="8190" width="9.140625" style="13"/>
    <col min="8191" max="8191" width="10.28515625" style="13" customWidth="1"/>
    <col min="8192" max="8192" width="10.5703125" style="13" customWidth="1"/>
    <col min="8193" max="8193" width="14.85546875" style="13" customWidth="1"/>
    <col min="8194" max="8194" width="13.7109375" style="13" customWidth="1"/>
    <col min="8195" max="8195" width="11.7109375" style="13" customWidth="1"/>
    <col min="8196" max="8439" width="9.140625" style="13"/>
    <col min="8440" max="8440" width="19.28515625" style="13" bestFit="1" customWidth="1"/>
    <col min="8441" max="8441" width="29.7109375" style="13" customWidth="1"/>
    <col min="8442" max="8443" width="6.7109375" style="13" customWidth="1"/>
    <col min="8444" max="8444" width="7.42578125" style="13" customWidth="1"/>
    <col min="8445" max="8445" width="7.140625" style="13" customWidth="1"/>
    <col min="8446" max="8446" width="9.140625" style="13"/>
    <col min="8447" max="8447" width="10.28515625" style="13" customWidth="1"/>
    <col min="8448" max="8448" width="10.5703125" style="13" customWidth="1"/>
    <col min="8449" max="8449" width="14.85546875" style="13" customWidth="1"/>
    <col min="8450" max="8450" width="13.7109375" style="13" customWidth="1"/>
    <col min="8451" max="8451" width="11.7109375" style="13" customWidth="1"/>
    <col min="8452" max="8695" width="9.140625" style="13"/>
    <col min="8696" max="8696" width="19.28515625" style="13" bestFit="1" customWidth="1"/>
    <col min="8697" max="8697" width="29.7109375" style="13" customWidth="1"/>
    <col min="8698" max="8699" width="6.7109375" style="13" customWidth="1"/>
    <col min="8700" max="8700" width="7.42578125" style="13" customWidth="1"/>
    <col min="8701" max="8701" width="7.140625" style="13" customWidth="1"/>
    <col min="8702" max="8702" width="9.140625" style="13"/>
    <col min="8703" max="8703" width="10.28515625" style="13" customWidth="1"/>
    <col min="8704" max="8704" width="10.5703125" style="13" customWidth="1"/>
    <col min="8705" max="8705" width="14.85546875" style="13" customWidth="1"/>
    <col min="8706" max="8706" width="13.7109375" style="13" customWidth="1"/>
    <col min="8707" max="8707" width="11.7109375" style="13" customWidth="1"/>
    <col min="8708" max="8951" width="9.140625" style="13"/>
    <col min="8952" max="8952" width="19.28515625" style="13" bestFit="1" customWidth="1"/>
    <col min="8953" max="8953" width="29.7109375" style="13" customWidth="1"/>
    <col min="8954" max="8955" width="6.7109375" style="13" customWidth="1"/>
    <col min="8956" max="8956" width="7.42578125" style="13" customWidth="1"/>
    <col min="8957" max="8957" width="7.140625" style="13" customWidth="1"/>
    <col min="8958" max="8958" width="9.140625" style="13"/>
    <col min="8959" max="8959" width="10.28515625" style="13" customWidth="1"/>
    <col min="8960" max="8960" width="10.5703125" style="13" customWidth="1"/>
    <col min="8961" max="8961" width="14.85546875" style="13" customWidth="1"/>
    <col min="8962" max="8962" width="13.7109375" style="13" customWidth="1"/>
    <col min="8963" max="8963" width="11.7109375" style="13" customWidth="1"/>
    <col min="8964" max="9207" width="9.140625" style="13"/>
    <col min="9208" max="9208" width="19.28515625" style="13" bestFit="1" customWidth="1"/>
    <col min="9209" max="9209" width="29.7109375" style="13" customWidth="1"/>
    <col min="9210" max="9211" width="6.7109375" style="13" customWidth="1"/>
    <col min="9212" max="9212" width="7.42578125" style="13" customWidth="1"/>
    <col min="9213" max="9213" width="7.140625" style="13" customWidth="1"/>
    <col min="9214" max="9214" width="9.140625" style="13"/>
    <col min="9215" max="9215" width="10.28515625" style="13" customWidth="1"/>
    <col min="9216" max="9216" width="10.5703125" style="13" customWidth="1"/>
    <col min="9217" max="9217" width="14.85546875" style="13" customWidth="1"/>
    <col min="9218" max="9218" width="13.7109375" style="13" customWidth="1"/>
    <col min="9219" max="9219" width="11.7109375" style="13" customWidth="1"/>
    <col min="9220" max="9463" width="9.140625" style="13"/>
    <col min="9464" max="9464" width="19.28515625" style="13" bestFit="1" customWidth="1"/>
    <col min="9465" max="9465" width="29.7109375" style="13" customWidth="1"/>
    <col min="9466" max="9467" width="6.7109375" style="13" customWidth="1"/>
    <col min="9468" max="9468" width="7.42578125" style="13" customWidth="1"/>
    <col min="9469" max="9469" width="7.140625" style="13" customWidth="1"/>
    <col min="9470" max="9470" width="9.140625" style="13"/>
    <col min="9471" max="9471" width="10.28515625" style="13" customWidth="1"/>
    <col min="9472" max="9472" width="10.5703125" style="13" customWidth="1"/>
    <col min="9473" max="9473" width="14.85546875" style="13" customWidth="1"/>
    <col min="9474" max="9474" width="13.7109375" style="13" customWidth="1"/>
    <col min="9475" max="9475" width="11.7109375" style="13" customWidth="1"/>
    <col min="9476" max="9719" width="9.140625" style="13"/>
    <col min="9720" max="9720" width="19.28515625" style="13" bestFit="1" customWidth="1"/>
    <col min="9721" max="9721" width="29.7109375" style="13" customWidth="1"/>
    <col min="9722" max="9723" width="6.7109375" style="13" customWidth="1"/>
    <col min="9724" max="9724" width="7.42578125" style="13" customWidth="1"/>
    <col min="9725" max="9725" width="7.140625" style="13" customWidth="1"/>
    <col min="9726" max="9726" width="9.140625" style="13"/>
    <col min="9727" max="9727" width="10.28515625" style="13" customWidth="1"/>
    <col min="9728" max="9728" width="10.5703125" style="13" customWidth="1"/>
    <col min="9729" max="9729" width="14.85546875" style="13" customWidth="1"/>
    <col min="9730" max="9730" width="13.7109375" style="13" customWidth="1"/>
    <col min="9731" max="9731" width="11.7109375" style="13" customWidth="1"/>
    <col min="9732" max="9975" width="9.140625" style="13"/>
    <col min="9976" max="9976" width="19.28515625" style="13" bestFit="1" customWidth="1"/>
    <col min="9977" max="9977" width="29.7109375" style="13" customWidth="1"/>
    <col min="9978" max="9979" width="6.7109375" style="13" customWidth="1"/>
    <col min="9980" max="9980" width="7.42578125" style="13" customWidth="1"/>
    <col min="9981" max="9981" width="7.140625" style="13" customWidth="1"/>
    <col min="9982" max="9982" width="9.140625" style="13"/>
    <col min="9983" max="9983" width="10.28515625" style="13" customWidth="1"/>
    <col min="9984" max="9984" width="10.5703125" style="13" customWidth="1"/>
    <col min="9985" max="9985" width="14.85546875" style="13" customWidth="1"/>
    <col min="9986" max="9986" width="13.7109375" style="13" customWidth="1"/>
    <col min="9987" max="9987" width="11.7109375" style="13" customWidth="1"/>
    <col min="9988" max="10231" width="9.140625" style="13"/>
    <col min="10232" max="10232" width="19.28515625" style="13" bestFit="1" customWidth="1"/>
    <col min="10233" max="10233" width="29.7109375" style="13" customWidth="1"/>
    <col min="10234" max="10235" width="6.7109375" style="13" customWidth="1"/>
    <col min="10236" max="10236" width="7.42578125" style="13" customWidth="1"/>
    <col min="10237" max="10237" width="7.140625" style="13" customWidth="1"/>
    <col min="10238" max="10238" width="9.140625" style="13"/>
    <col min="10239" max="10239" width="10.28515625" style="13" customWidth="1"/>
    <col min="10240" max="10240" width="10.5703125" style="13" customWidth="1"/>
    <col min="10241" max="10241" width="14.85546875" style="13" customWidth="1"/>
    <col min="10242" max="10242" width="13.7109375" style="13" customWidth="1"/>
    <col min="10243" max="10243" width="11.7109375" style="13" customWidth="1"/>
    <col min="10244" max="10487" width="9.140625" style="13"/>
    <col min="10488" max="10488" width="19.28515625" style="13" bestFit="1" customWidth="1"/>
    <col min="10489" max="10489" width="29.7109375" style="13" customWidth="1"/>
    <col min="10490" max="10491" width="6.7109375" style="13" customWidth="1"/>
    <col min="10492" max="10492" width="7.42578125" style="13" customWidth="1"/>
    <col min="10493" max="10493" width="7.140625" style="13" customWidth="1"/>
    <col min="10494" max="10494" width="9.140625" style="13"/>
    <col min="10495" max="10495" width="10.28515625" style="13" customWidth="1"/>
    <col min="10496" max="10496" width="10.5703125" style="13" customWidth="1"/>
    <col min="10497" max="10497" width="14.85546875" style="13" customWidth="1"/>
    <col min="10498" max="10498" width="13.7109375" style="13" customWidth="1"/>
    <col min="10499" max="10499" width="11.7109375" style="13" customWidth="1"/>
    <col min="10500" max="10743" width="9.140625" style="13"/>
    <col min="10744" max="10744" width="19.28515625" style="13" bestFit="1" customWidth="1"/>
    <col min="10745" max="10745" width="29.7109375" style="13" customWidth="1"/>
    <col min="10746" max="10747" width="6.7109375" style="13" customWidth="1"/>
    <col min="10748" max="10748" width="7.42578125" style="13" customWidth="1"/>
    <col min="10749" max="10749" width="7.140625" style="13" customWidth="1"/>
    <col min="10750" max="10750" width="9.140625" style="13"/>
    <col min="10751" max="10751" width="10.28515625" style="13" customWidth="1"/>
    <col min="10752" max="10752" width="10.5703125" style="13" customWidth="1"/>
    <col min="10753" max="10753" width="14.85546875" style="13" customWidth="1"/>
    <col min="10754" max="10754" width="13.7109375" style="13" customWidth="1"/>
    <col min="10755" max="10755" width="11.7109375" style="13" customWidth="1"/>
    <col min="10756" max="10999" width="9.140625" style="13"/>
    <col min="11000" max="11000" width="19.28515625" style="13" bestFit="1" customWidth="1"/>
    <col min="11001" max="11001" width="29.7109375" style="13" customWidth="1"/>
    <col min="11002" max="11003" width="6.7109375" style="13" customWidth="1"/>
    <col min="11004" max="11004" width="7.42578125" style="13" customWidth="1"/>
    <col min="11005" max="11005" width="7.140625" style="13" customWidth="1"/>
    <col min="11006" max="11006" width="9.140625" style="13"/>
    <col min="11007" max="11007" width="10.28515625" style="13" customWidth="1"/>
    <col min="11008" max="11008" width="10.5703125" style="13" customWidth="1"/>
    <col min="11009" max="11009" width="14.85546875" style="13" customWidth="1"/>
    <col min="11010" max="11010" width="13.7109375" style="13" customWidth="1"/>
    <col min="11011" max="11011" width="11.7109375" style="13" customWidth="1"/>
    <col min="11012" max="11255" width="9.140625" style="13"/>
    <col min="11256" max="11256" width="19.28515625" style="13" bestFit="1" customWidth="1"/>
    <col min="11257" max="11257" width="29.7109375" style="13" customWidth="1"/>
    <col min="11258" max="11259" width="6.7109375" style="13" customWidth="1"/>
    <col min="11260" max="11260" width="7.42578125" style="13" customWidth="1"/>
    <col min="11261" max="11261" width="7.140625" style="13" customWidth="1"/>
    <col min="11262" max="11262" width="9.140625" style="13"/>
    <col min="11263" max="11263" width="10.28515625" style="13" customWidth="1"/>
    <col min="11264" max="11264" width="10.5703125" style="13" customWidth="1"/>
    <col min="11265" max="11265" width="14.85546875" style="13" customWidth="1"/>
    <col min="11266" max="11266" width="13.7109375" style="13" customWidth="1"/>
    <col min="11267" max="11267" width="11.7109375" style="13" customWidth="1"/>
    <col min="11268" max="11511" width="9.140625" style="13"/>
    <col min="11512" max="11512" width="19.28515625" style="13" bestFit="1" customWidth="1"/>
    <col min="11513" max="11513" width="29.7109375" style="13" customWidth="1"/>
    <col min="11514" max="11515" width="6.7109375" style="13" customWidth="1"/>
    <col min="11516" max="11516" width="7.42578125" style="13" customWidth="1"/>
    <col min="11517" max="11517" width="7.140625" style="13" customWidth="1"/>
    <col min="11518" max="11518" width="9.140625" style="13"/>
    <col min="11519" max="11519" width="10.28515625" style="13" customWidth="1"/>
    <col min="11520" max="11520" width="10.5703125" style="13" customWidth="1"/>
    <col min="11521" max="11521" width="14.85546875" style="13" customWidth="1"/>
    <col min="11522" max="11522" width="13.7109375" style="13" customWidth="1"/>
    <col min="11523" max="11523" width="11.7109375" style="13" customWidth="1"/>
    <col min="11524" max="11767" width="9.140625" style="13"/>
    <col min="11768" max="11768" width="19.28515625" style="13" bestFit="1" customWidth="1"/>
    <col min="11769" max="11769" width="29.7109375" style="13" customWidth="1"/>
    <col min="11770" max="11771" width="6.7109375" style="13" customWidth="1"/>
    <col min="11772" max="11772" width="7.42578125" style="13" customWidth="1"/>
    <col min="11773" max="11773" width="7.140625" style="13" customWidth="1"/>
    <col min="11774" max="11774" width="9.140625" style="13"/>
    <col min="11775" max="11775" width="10.28515625" style="13" customWidth="1"/>
    <col min="11776" max="11776" width="10.5703125" style="13" customWidth="1"/>
    <col min="11777" max="11777" width="14.85546875" style="13" customWidth="1"/>
    <col min="11778" max="11778" width="13.7109375" style="13" customWidth="1"/>
    <col min="11779" max="11779" width="11.7109375" style="13" customWidth="1"/>
    <col min="11780" max="12023" width="9.140625" style="13"/>
    <col min="12024" max="12024" width="19.28515625" style="13" bestFit="1" customWidth="1"/>
    <col min="12025" max="12025" width="29.7109375" style="13" customWidth="1"/>
    <col min="12026" max="12027" width="6.7109375" style="13" customWidth="1"/>
    <col min="12028" max="12028" width="7.42578125" style="13" customWidth="1"/>
    <col min="12029" max="12029" width="7.140625" style="13" customWidth="1"/>
    <col min="12030" max="12030" width="9.140625" style="13"/>
    <col min="12031" max="12031" width="10.28515625" style="13" customWidth="1"/>
    <col min="12032" max="12032" width="10.5703125" style="13" customWidth="1"/>
    <col min="12033" max="12033" width="14.85546875" style="13" customWidth="1"/>
    <col min="12034" max="12034" width="13.7109375" style="13" customWidth="1"/>
    <col min="12035" max="12035" width="11.7109375" style="13" customWidth="1"/>
    <col min="12036" max="12279" width="9.140625" style="13"/>
    <col min="12280" max="12280" width="19.28515625" style="13" bestFit="1" customWidth="1"/>
    <col min="12281" max="12281" width="29.7109375" style="13" customWidth="1"/>
    <col min="12282" max="12283" width="6.7109375" style="13" customWidth="1"/>
    <col min="12284" max="12284" width="7.42578125" style="13" customWidth="1"/>
    <col min="12285" max="12285" width="7.140625" style="13" customWidth="1"/>
    <col min="12286" max="12286" width="9.140625" style="13"/>
    <col min="12287" max="12287" width="10.28515625" style="13" customWidth="1"/>
    <col min="12288" max="12288" width="10.5703125" style="13" customWidth="1"/>
    <col min="12289" max="12289" width="14.85546875" style="13" customWidth="1"/>
    <col min="12290" max="12290" width="13.7109375" style="13" customWidth="1"/>
    <col min="12291" max="12291" width="11.7109375" style="13" customWidth="1"/>
    <col min="12292" max="12535" width="9.140625" style="13"/>
    <col min="12536" max="12536" width="19.28515625" style="13" bestFit="1" customWidth="1"/>
    <col min="12537" max="12537" width="29.7109375" style="13" customWidth="1"/>
    <col min="12538" max="12539" width="6.7109375" style="13" customWidth="1"/>
    <col min="12540" max="12540" width="7.42578125" style="13" customWidth="1"/>
    <col min="12541" max="12541" width="7.140625" style="13" customWidth="1"/>
    <col min="12542" max="12542" width="9.140625" style="13"/>
    <col min="12543" max="12543" width="10.28515625" style="13" customWidth="1"/>
    <col min="12544" max="12544" width="10.5703125" style="13" customWidth="1"/>
    <col min="12545" max="12545" width="14.85546875" style="13" customWidth="1"/>
    <col min="12546" max="12546" width="13.7109375" style="13" customWidth="1"/>
    <col min="12547" max="12547" width="11.7109375" style="13" customWidth="1"/>
    <col min="12548" max="12791" width="9.140625" style="13"/>
    <col min="12792" max="12792" width="19.28515625" style="13" bestFit="1" customWidth="1"/>
    <col min="12793" max="12793" width="29.7109375" style="13" customWidth="1"/>
    <col min="12794" max="12795" width="6.7109375" style="13" customWidth="1"/>
    <col min="12796" max="12796" width="7.42578125" style="13" customWidth="1"/>
    <col min="12797" max="12797" width="7.140625" style="13" customWidth="1"/>
    <col min="12798" max="12798" width="9.140625" style="13"/>
    <col min="12799" max="12799" width="10.28515625" style="13" customWidth="1"/>
    <col min="12800" max="12800" width="10.5703125" style="13" customWidth="1"/>
    <col min="12801" max="12801" width="14.85546875" style="13" customWidth="1"/>
    <col min="12802" max="12802" width="13.7109375" style="13" customWidth="1"/>
    <col min="12803" max="12803" width="11.7109375" style="13" customWidth="1"/>
    <col min="12804" max="13047" width="9.140625" style="13"/>
    <col min="13048" max="13048" width="19.28515625" style="13" bestFit="1" customWidth="1"/>
    <col min="13049" max="13049" width="29.7109375" style="13" customWidth="1"/>
    <col min="13050" max="13051" width="6.7109375" style="13" customWidth="1"/>
    <col min="13052" max="13052" width="7.42578125" style="13" customWidth="1"/>
    <col min="13053" max="13053" width="7.140625" style="13" customWidth="1"/>
    <col min="13054" max="13054" width="9.140625" style="13"/>
    <col min="13055" max="13055" width="10.28515625" style="13" customWidth="1"/>
    <col min="13056" max="13056" width="10.5703125" style="13" customWidth="1"/>
    <col min="13057" max="13057" width="14.85546875" style="13" customWidth="1"/>
    <col min="13058" max="13058" width="13.7109375" style="13" customWidth="1"/>
    <col min="13059" max="13059" width="11.7109375" style="13" customWidth="1"/>
    <col min="13060" max="13303" width="9.140625" style="13"/>
    <col min="13304" max="13304" width="19.28515625" style="13" bestFit="1" customWidth="1"/>
    <col min="13305" max="13305" width="29.7109375" style="13" customWidth="1"/>
    <col min="13306" max="13307" width="6.7109375" style="13" customWidth="1"/>
    <col min="13308" max="13308" width="7.42578125" style="13" customWidth="1"/>
    <col min="13309" max="13309" width="7.140625" style="13" customWidth="1"/>
    <col min="13310" max="13310" width="9.140625" style="13"/>
    <col min="13311" max="13311" width="10.28515625" style="13" customWidth="1"/>
    <col min="13312" max="13312" width="10.5703125" style="13" customWidth="1"/>
    <col min="13313" max="13313" width="14.85546875" style="13" customWidth="1"/>
    <col min="13314" max="13314" width="13.7109375" style="13" customWidth="1"/>
    <col min="13315" max="13315" width="11.7109375" style="13" customWidth="1"/>
    <col min="13316" max="13559" width="9.140625" style="13"/>
    <col min="13560" max="13560" width="19.28515625" style="13" bestFit="1" customWidth="1"/>
    <col min="13561" max="13561" width="29.7109375" style="13" customWidth="1"/>
    <col min="13562" max="13563" width="6.7109375" style="13" customWidth="1"/>
    <col min="13564" max="13564" width="7.42578125" style="13" customWidth="1"/>
    <col min="13565" max="13565" width="7.140625" style="13" customWidth="1"/>
    <col min="13566" max="13566" width="9.140625" style="13"/>
    <col min="13567" max="13567" width="10.28515625" style="13" customWidth="1"/>
    <col min="13568" max="13568" width="10.5703125" style="13" customWidth="1"/>
    <col min="13569" max="13569" width="14.85546875" style="13" customWidth="1"/>
    <col min="13570" max="13570" width="13.7109375" style="13" customWidth="1"/>
    <col min="13571" max="13571" width="11.7109375" style="13" customWidth="1"/>
    <col min="13572" max="13815" width="9.140625" style="13"/>
    <col min="13816" max="13816" width="19.28515625" style="13" bestFit="1" customWidth="1"/>
    <col min="13817" max="13817" width="29.7109375" style="13" customWidth="1"/>
    <col min="13818" max="13819" width="6.7109375" style="13" customWidth="1"/>
    <col min="13820" max="13820" width="7.42578125" style="13" customWidth="1"/>
    <col min="13821" max="13821" width="7.140625" style="13" customWidth="1"/>
    <col min="13822" max="13822" width="9.140625" style="13"/>
    <col min="13823" max="13823" width="10.28515625" style="13" customWidth="1"/>
    <col min="13824" max="13824" width="10.5703125" style="13" customWidth="1"/>
    <col min="13825" max="13825" width="14.85546875" style="13" customWidth="1"/>
    <col min="13826" max="13826" width="13.7109375" style="13" customWidth="1"/>
    <col min="13827" max="13827" width="11.7109375" style="13" customWidth="1"/>
    <col min="13828" max="14071" width="9.140625" style="13"/>
    <col min="14072" max="14072" width="19.28515625" style="13" bestFit="1" customWidth="1"/>
    <col min="14073" max="14073" width="29.7109375" style="13" customWidth="1"/>
    <col min="14074" max="14075" width="6.7109375" style="13" customWidth="1"/>
    <col min="14076" max="14076" width="7.42578125" style="13" customWidth="1"/>
    <col min="14077" max="14077" width="7.140625" style="13" customWidth="1"/>
    <col min="14078" max="14078" width="9.140625" style="13"/>
    <col min="14079" max="14079" width="10.28515625" style="13" customWidth="1"/>
    <col min="14080" max="14080" width="10.5703125" style="13" customWidth="1"/>
    <col min="14081" max="14081" width="14.85546875" style="13" customWidth="1"/>
    <col min="14082" max="14082" width="13.7109375" style="13" customWidth="1"/>
    <col min="14083" max="14083" width="11.7109375" style="13" customWidth="1"/>
    <col min="14084" max="14327" width="9.140625" style="13"/>
    <col min="14328" max="14328" width="19.28515625" style="13" bestFit="1" customWidth="1"/>
    <col min="14329" max="14329" width="29.7109375" style="13" customWidth="1"/>
    <col min="14330" max="14331" width="6.7109375" style="13" customWidth="1"/>
    <col min="14332" max="14332" width="7.42578125" style="13" customWidth="1"/>
    <col min="14333" max="14333" width="7.140625" style="13" customWidth="1"/>
    <col min="14334" max="14334" width="9.140625" style="13"/>
    <col min="14335" max="14335" width="10.28515625" style="13" customWidth="1"/>
    <col min="14336" max="14336" width="10.5703125" style="13" customWidth="1"/>
    <col min="14337" max="14337" width="14.85546875" style="13" customWidth="1"/>
    <col min="14338" max="14338" width="13.7109375" style="13" customWidth="1"/>
    <col min="14339" max="14339" width="11.7109375" style="13" customWidth="1"/>
    <col min="14340" max="14583" width="9.140625" style="13"/>
    <col min="14584" max="14584" width="19.28515625" style="13" bestFit="1" customWidth="1"/>
    <col min="14585" max="14585" width="29.7109375" style="13" customWidth="1"/>
    <col min="14586" max="14587" width="6.7109375" style="13" customWidth="1"/>
    <col min="14588" max="14588" width="7.42578125" style="13" customWidth="1"/>
    <col min="14589" max="14589" width="7.140625" style="13" customWidth="1"/>
    <col min="14590" max="14590" width="9.140625" style="13"/>
    <col min="14591" max="14591" width="10.28515625" style="13" customWidth="1"/>
    <col min="14592" max="14592" width="10.5703125" style="13" customWidth="1"/>
    <col min="14593" max="14593" width="14.85546875" style="13" customWidth="1"/>
    <col min="14594" max="14594" width="13.7109375" style="13" customWidth="1"/>
    <col min="14595" max="14595" width="11.7109375" style="13" customWidth="1"/>
    <col min="14596" max="14839" width="9.140625" style="13"/>
    <col min="14840" max="14840" width="19.28515625" style="13" bestFit="1" customWidth="1"/>
    <col min="14841" max="14841" width="29.7109375" style="13" customWidth="1"/>
    <col min="14842" max="14843" width="6.7109375" style="13" customWidth="1"/>
    <col min="14844" max="14844" width="7.42578125" style="13" customWidth="1"/>
    <col min="14845" max="14845" width="7.140625" style="13" customWidth="1"/>
    <col min="14846" max="14846" width="9.140625" style="13"/>
    <col min="14847" max="14847" width="10.28515625" style="13" customWidth="1"/>
    <col min="14848" max="14848" width="10.5703125" style="13" customWidth="1"/>
    <col min="14849" max="14849" width="14.85546875" style="13" customWidth="1"/>
    <col min="14850" max="14850" width="13.7109375" style="13" customWidth="1"/>
    <col min="14851" max="14851" width="11.7109375" style="13" customWidth="1"/>
    <col min="14852" max="15095" width="9.140625" style="13"/>
    <col min="15096" max="15096" width="19.28515625" style="13" bestFit="1" customWidth="1"/>
    <col min="15097" max="15097" width="29.7109375" style="13" customWidth="1"/>
    <col min="15098" max="15099" width="6.7109375" style="13" customWidth="1"/>
    <col min="15100" max="15100" width="7.42578125" style="13" customWidth="1"/>
    <col min="15101" max="15101" width="7.140625" style="13" customWidth="1"/>
    <col min="15102" max="15102" width="9.140625" style="13"/>
    <col min="15103" max="15103" width="10.28515625" style="13" customWidth="1"/>
    <col min="15104" max="15104" width="10.5703125" style="13" customWidth="1"/>
    <col min="15105" max="15105" width="14.85546875" style="13" customWidth="1"/>
    <col min="15106" max="15106" width="13.7109375" style="13" customWidth="1"/>
    <col min="15107" max="15107" width="11.7109375" style="13" customWidth="1"/>
    <col min="15108" max="15351" width="9.140625" style="13"/>
    <col min="15352" max="15352" width="19.28515625" style="13" bestFit="1" customWidth="1"/>
    <col min="15353" max="15353" width="29.7109375" style="13" customWidth="1"/>
    <col min="15354" max="15355" width="6.7109375" style="13" customWidth="1"/>
    <col min="15356" max="15356" width="7.42578125" style="13" customWidth="1"/>
    <col min="15357" max="15357" width="7.140625" style="13" customWidth="1"/>
    <col min="15358" max="15358" width="9.140625" style="13"/>
    <col min="15359" max="15359" width="10.28515625" style="13" customWidth="1"/>
    <col min="15360" max="15360" width="10.5703125" style="13" customWidth="1"/>
    <col min="15361" max="15361" width="14.85546875" style="13" customWidth="1"/>
    <col min="15362" max="15362" width="13.7109375" style="13" customWidth="1"/>
    <col min="15363" max="15363" width="11.7109375" style="13" customWidth="1"/>
    <col min="15364" max="15607" width="9.140625" style="13"/>
    <col min="15608" max="15608" width="19.28515625" style="13" bestFit="1" customWidth="1"/>
    <col min="15609" max="15609" width="29.7109375" style="13" customWidth="1"/>
    <col min="15610" max="15611" width="6.7109375" style="13" customWidth="1"/>
    <col min="15612" max="15612" width="7.42578125" style="13" customWidth="1"/>
    <col min="15613" max="15613" width="7.140625" style="13" customWidth="1"/>
    <col min="15614" max="15614" width="9.140625" style="13"/>
    <col min="15615" max="15615" width="10.28515625" style="13" customWidth="1"/>
    <col min="15616" max="15616" width="10.5703125" style="13" customWidth="1"/>
    <col min="15617" max="15617" width="14.85546875" style="13" customWidth="1"/>
    <col min="15618" max="15618" width="13.7109375" style="13" customWidth="1"/>
    <col min="15619" max="15619" width="11.7109375" style="13" customWidth="1"/>
    <col min="15620" max="15863" width="9.140625" style="13"/>
    <col min="15864" max="15864" width="19.28515625" style="13" bestFit="1" customWidth="1"/>
    <col min="15865" max="15865" width="29.7109375" style="13" customWidth="1"/>
    <col min="15866" max="15867" width="6.7109375" style="13" customWidth="1"/>
    <col min="15868" max="15868" width="7.42578125" style="13" customWidth="1"/>
    <col min="15869" max="15869" width="7.140625" style="13" customWidth="1"/>
    <col min="15870" max="15870" width="9.140625" style="13"/>
    <col min="15871" max="15871" width="10.28515625" style="13" customWidth="1"/>
    <col min="15872" max="15872" width="10.5703125" style="13" customWidth="1"/>
    <col min="15873" max="15873" width="14.85546875" style="13" customWidth="1"/>
    <col min="15874" max="15874" width="13.7109375" style="13" customWidth="1"/>
    <col min="15875" max="15875" width="11.7109375" style="13" customWidth="1"/>
    <col min="15876" max="16119" width="9.140625" style="13"/>
    <col min="16120" max="16120" width="19.28515625" style="13" bestFit="1" customWidth="1"/>
    <col min="16121" max="16121" width="29.7109375" style="13" customWidth="1"/>
    <col min="16122" max="16123" width="6.7109375" style="13" customWidth="1"/>
    <col min="16124" max="16124" width="7.42578125" style="13" customWidth="1"/>
    <col min="16125" max="16125" width="7.140625" style="13" customWidth="1"/>
    <col min="16126" max="16126" width="9.140625" style="13"/>
    <col min="16127" max="16127" width="10.28515625" style="13" customWidth="1"/>
    <col min="16128" max="16128" width="10.5703125" style="13" customWidth="1"/>
    <col min="16129" max="16129" width="14.85546875" style="13" customWidth="1"/>
    <col min="16130" max="16130" width="13.7109375" style="13" customWidth="1"/>
    <col min="16131" max="16131" width="11.7109375" style="13" customWidth="1"/>
    <col min="16132" max="16384" width="9.140625" style="13"/>
  </cols>
  <sheetData>
    <row r="2" spans="1:21" ht="18.75" x14ac:dyDescent="0.25">
      <c r="A2" s="89" t="s">
        <v>1115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7"/>
      <c r="O2" s="17"/>
      <c r="P2" s="17"/>
    </row>
    <row r="3" spans="1:21" ht="18.75" x14ac:dyDescent="0.25">
      <c r="A3" s="42" t="str">
        <f>Dengue!A3</f>
        <v>Sinan 30/06/2020</v>
      </c>
      <c r="B3" s="39"/>
      <c r="C3" s="39"/>
    </row>
    <row r="4" spans="1:21" ht="19.5" customHeight="1" thickBot="1" x14ac:dyDescent="0.3">
      <c r="A4" s="38"/>
      <c r="B4" s="39"/>
      <c r="C4" s="39"/>
      <c r="F4" s="86" t="s">
        <v>869</v>
      </c>
      <c r="G4" s="87"/>
      <c r="H4" s="88"/>
      <c r="I4" s="92" t="s">
        <v>870</v>
      </c>
      <c r="J4" s="93"/>
      <c r="K4" s="93"/>
      <c r="L4" s="93"/>
      <c r="M4" s="94"/>
      <c r="N4" s="90" t="s">
        <v>1104</v>
      </c>
      <c r="O4" s="91"/>
      <c r="P4" s="91"/>
    </row>
    <row r="5" spans="1:21" ht="16.5" thickTop="1" thickBot="1" x14ac:dyDescent="0.3">
      <c r="A5" s="46" t="s">
        <v>866</v>
      </c>
      <c r="B5" s="46" t="s">
        <v>1</v>
      </c>
      <c r="C5" s="46" t="s">
        <v>1106</v>
      </c>
      <c r="D5" s="47" t="s">
        <v>2</v>
      </c>
      <c r="E5" s="48" t="s">
        <v>872</v>
      </c>
      <c r="F5" s="49" t="s">
        <v>867</v>
      </c>
      <c r="G5" s="49" t="s">
        <v>868</v>
      </c>
      <c r="H5" s="49" t="s">
        <v>1114</v>
      </c>
      <c r="I5" s="50" t="s">
        <v>3</v>
      </c>
      <c r="J5" s="50" t="s">
        <v>1105</v>
      </c>
      <c r="K5" s="50" t="s">
        <v>1108</v>
      </c>
      <c r="L5" s="40" t="s">
        <v>4</v>
      </c>
      <c r="M5" s="51" t="s">
        <v>5</v>
      </c>
      <c r="N5" s="36">
        <v>42644</v>
      </c>
      <c r="O5" s="36">
        <v>42736</v>
      </c>
      <c r="P5" s="36">
        <v>42795</v>
      </c>
      <c r="S5" s="2" t="s">
        <v>5</v>
      </c>
      <c r="T5" s="3" t="s">
        <v>6</v>
      </c>
      <c r="U5" s="3" t="s">
        <v>7</v>
      </c>
    </row>
    <row r="6" spans="1:21" ht="16.5" thickTop="1" x14ac:dyDescent="0.25">
      <c r="A6" s="41">
        <v>1</v>
      </c>
      <c r="B6" s="6">
        <v>310010</v>
      </c>
      <c r="C6" s="16" t="str">
        <f>VLOOKUP(B6,'Tabela de Macros'!$1:$1048576,2,FALSE)</f>
        <v>Triângulo do Norte</v>
      </c>
      <c r="D6" s="35" t="str">
        <f>VLOOKUP(B6,'Tabela de Macros'!$1:$1048576,3,FALSE)</f>
        <v>Uberlândia</v>
      </c>
      <c r="E6" s="35" t="s">
        <v>9</v>
      </c>
      <c r="F6" s="11">
        <f>VLOOKUP(A6,Dengue!$1:$1048576,10,FALSE)</f>
        <v>0</v>
      </c>
      <c r="G6" s="11">
        <f>VLOOKUP($A6,Chik!$1:$1048576,10,FALSE)</f>
        <v>0</v>
      </c>
      <c r="H6" s="11">
        <f>VLOOKUP($A6,zika!$1:$1048576,10,FALSE)</f>
        <v>0</v>
      </c>
      <c r="I6" s="11">
        <f t="shared" ref="I6:I69" si="0">H6+F6+G6</f>
        <v>0</v>
      </c>
      <c r="J6" s="10">
        <v>6972</v>
      </c>
      <c r="K6" s="57" t="s">
        <v>1109</v>
      </c>
      <c r="L6" s="7">
        <f t="shared" ref="L6:L69" si="1">I6/J6*100000</f>
        <v>0</v>
      </c>
      <c r="M6" s="6" t="str">
        <f t="shared" ref="M6:M69" si="2">IF(L6=0,"Silencioso",IF(AND(L6&gt;0,L6&lt;100),"Baixa",IF(AND(L6&gt;=100,L6&lt;300),"Média",IF(AND(L6&gt;=300,L6&lt;500),"Alta",IF(L6&gt;=500,"Muito Alta","Avaliar")))))</f>
        <v>Silencioso</v>
      </c>
      <c r="N6" s="6" t="str">
        <f>VLOOKUP($B6,LIRAa!$1:$1048576,3,FALSE)</f>
        <v>Sem Informação</v>
      </c>
      <c r="O6" s="6" t="str">
        <f>VLOOKUP($B6,LIRAa!$1:$1048576,4,FALSE)</f>
        <v>Sem Informação</v>
      </c>
      <c r="P6" s="6" t="str">
        <f>VLOOKUP($B6,LIRAa!$1:$1048576,5,FALSE)</f>
        <v>Sem Informação</v>
      </c>
      <c r="S6" s="6" t="str">
        <f>IF(S5=0,"Silencioso",IF(AND(S5&gt;0,S5&lt;100),"Baixa",IF(AND(S5&gt;=100,S5&lt;300),"Média",IF(AND(S5&gt;=300,S5&lt;500),"Alta",IF(S5&gt;=500,"Muito Alta","Avaliar")))))</f>
        <v>Muito Alta</v>
      </c>
      <c r="T6" s="74">
        <f>COUNTIF(M$5:M$857,"Muito Alta")</f>
        <v>3</v>
      </c>
      <c r="U6" s="69">
        <f>T6/T11*100</f>
        <v>0.35169988276670577</v>
      </c>
    </row>
    <row r="7" spans="1:21" ht="15.75" x14ac:dyDescent="0.25">
      <c r="A7" s="41">
        <v>2</v>
      </c>
      <c r="B7" s="6">
        <v>310020</v>
      </c>
      <c r="C7" s="16" t="str">
        <f>VLOOKUP(B7,'Tabela de Macros'!$1:$1048576,2,FALSE)</f>
        <v>Centro</v>
      </c>
      <c r="D7" s="35" t="str">
        <f>VLOOKUP(B7,'Tabela de Macros'!$1:$1048576,3,FALSE)</f>
        <v>Sete Lagoas</v>
      </c>
      <c r="E7" s="35" t="s">
        <v>12</v>
      </c>
      <c r="F7" s="11">
        <f>VLOOKUP(A7,Dengue!$1:$1048576,10,FALSE)</f>
        <v>13</v>
      </c>
      <c r="G7" s="11">
        <f>VLOOKUP($A7,Chik!$1:$1048576,10,FALSE)</f>
        <v>0</v>
      </c>
      <c r="H7" s="11">
        <f>VLOOKUP($A7,zika!$1:$1048576,10,FALSE)</f>
        <v>0</v>
      </c>
      <c r="I7" s="11">
        <f t="shared" si="0"/>
        <v>13</v>
      </c>
      <c r="J7" s="10">
        <v>23223</v>
      </c>
      <c r="K7" s="57" t="s">
        <v>1109</v>
      </c>
      <c r="L7" s="7">
        <f t="shared" si="1"/>
        <v>55.978986349739479</v>
      </c>
      <c r="M7" s="6" t="str">
        <f t="shared" si="2"/>
        <v>Baixa</v>
      </c>
      <c r="N7" s="6" t="str">
        <f>VLOOKUP($B7,LIRAa!$1:$1048576,3,FALSE)</f>
        <v>Sem Informação</v>
      </c>
      <c r="O7" s="6" t="str">
        <f>VLOOKUP($B7,LIRAa!$1:$1048576,4,FALSE)</f>
        <v>Sem Informação</v>
      </c>
      <c r="P7" s="6" t="str">
        <f>VLOOKUP($B7,LIRAa!$1:$1048576,5,FALSE)</f>
        <v>Sem Informação</v>
      </c>
      <c r="S7" s="5" t="s">
        <v>10</v>
      </c>
      <c r="T7" s="74">
        <f>COUNTIF(M$5:M$857,"Alta")</f>
        <v>11</v>
      </c>
      <c r="U7" s="69">
        <f>T7/T11*100</f>
        <v>1.2895662368112544</v>
      </c>
    </row>
    <row r="8" spans="1:21" ht="15.75" x14ac:dyDescent="0.25">
      <c r="A8" s="41">
        <v>3</v>
      </c>
      <c r="B8" s="6">
        <v>310030</v>
      </c>
      <c r="C8" s="16" t="str">
        <f>VLOOKUP(B8,'Tabela de Macros'!$1:$1048576,2,FALSE)</f>
        <v>Leste do Sul</v>
      </c>
      <c r="D8" s="35" t="str">
        <f>VLOOKUP(B8,'Tabela de Macros'!$1:$1048576,3,FALSE)</f>
        <v>Manhuaçu</v>
      </c>
      <c r="E8" s="35" t="s">
        <v>15</v>
      </c>
      <c r="F8" s="11">
        <f>VLOOKUP(A8,Dengue!$1:$1048576,10,FALSE)</f>
        <v>5</v>
      </c>
      <c r="G8" s="11">
        <f>VLOOKUP($A8,Chik!$1:$1048576,10,FALSE)</f>
        <v>0</v>
      </c>
      <c r="H8" s="11">
        <f>VLOOKUP($A8,zika!$1:$1048576,10,FALSE)</f>
        <v>0</v>
      </c>
      <c r="I8" s="11">
        <f t="shared" si="0"/>
        <v>5</v>
      </c>
      <c r="J8" s="10">
        <v>13465</v>
      </c>
      <c r="K8" s="57" t="s">
        <v>1109</v>
      </c>
      <c r="L8" s="7">
        <f t="shared" si="1"/>
        <v>37.133308577794281</v>
      </c>
      <c r="M8" s="6" t="str">
        <f t="shared" si="2"/>
        <v>Baixa</v>
      </c>
      <c r="N8" s="6" t="str">
        <f>VLOOKUP($B8,LIRAa!$1:$1048576,3,FALSE)</f>
        <v>Sem Informação</v>
      </c>
      <c r="O8" s="6" t="str">
        <f>VLOOKUP($B8,LIRAa!$1:$1048576,4,FALSE)</f>
        <v>Sem Informação</v>
      </c>
      <c r="P8" s="6" t="str">
        <f>VLOOKUP($B8,LIRAa!$1:$1048576,5,FALSE)</f>
        <v>Sem Informação</v>
      </c>
      <c r="S8" s="5" t="s">
        <v>13</v>
      </c>
      <c r="T8" s="74">
        <f>COUNTIF(M$5:M$857,"Média")</f>
        <v>89</v>
      </c>
      <c r="U8" s="69">
        <f>T8/T11*100</f>
        <v>10.433763188745605</v>
      </c>
    </row>
    <row r="9" spans="1:21" ht="15.75" x14ac:dyDescent="0.25">
      <c r="A9" s="41">
        <v>4</v>
      </c>
      <c r="B9" s="6">
        <v>310040</v>
      </c>
      <c r="C9" s="16" t="str">
        <f>VLOOKUP(B9,'Tabela de Macros'!$1:$1048576,2,FALSE)</f>
        <v>Leste do Sul</v>
      </c>
      <c r="D9" s="35" t="str">
        <f>VLOOKUP(B9,'Tabela de Macros'!$1:$1048576,3,FALSE)</f>
        <v>Ponte Nova</v>
      </c>
      <c r="E9" s="35" t="s">
        <v>18</v>
      </c>
      <c r="F9" s="11">
        <f>VLOOKUP(A9,Dengue!$1:$1048576,10,FALSE)</f>
        <v>18</v>
      </c>
      <c r="G9" s="11">
        <f>VLOOKUP($A9,Chik!$1:$1048576,10,FALSE)</f>
        <v>0</v>
      </c>
      <c r="H9" s="11">
        <f>VLOOKUP($A9,zika!$1:$1048576,10,FALSE)</f>
        <v>0</v>
      </c>
      <c r="I9" s="11">
        <f t="shared" si="0"/>
        <v>18</v>
      </c>
      <c r="J9" s="10">
        <v>3994</v>
      </c>
      <c r="K9" s="57" t="s">
        <v>1109</v>
      </c>
      <c r="L9" s="7">
        <f t="shared" si="1"/>
        <v>450.67601402103156</v>
      </c>
      <c r="M9" s="6" t="str">
        <f t="shared" si="2"/>
        <v>Alta</v>
      </c>
      <c r="N9" s="6" t="str">
        <f>VLOOKUP($B9,LIRAa!$1:$1048576,3,FALSE)</f>
        <v>Sem Informação</v>
      </c>
      <c r="O9" s="6" t="str">
        <f>VLOOKUP($B9,LIRAa!$1:$1048576,4,FALSE)</f>
        <v>Sem Informação</v>
      </c>
      <c r="P9" s="6" t="str">
        <f>VLOOKUP($B9,LIRAa!$1:$1048576,5,FALSE)</f>
        <v>Sem Informação</v>
      </c>
      <c r="S9" s="5" t="s">
        <v>16</v>
      </c>
      <c r="T9" s="74">
        <f>COUNTIF(M$5:M$857,"Baixa")</f>
        <v>360</v>
      </c>
      <c r="U9" s="69">
        <f>T9/T11*100</f>
        <v>42.203985932004692</v>
      </c>
    </row>
    <row r="10" spans="1:21" ht="16.5" thickBot="1" x14ac:dyDescent="0.3">
      <c r="A10" s="41">
        <v>5</v>
      </c>
      <c r="B10" s="6">
        <v>310050</v>
      </c>
      <c r="C10" s="16" t="str">
        <f>VLOOKUP(B10,'Tabela de Macros'!$1:$1048576,2,FALSE)</f>
        <v>Vale do Aço</v>
      </c>
      <c r="D10" s="35" t="str">
        <f>VLOOKUP(B10,'Tabela de Macros'!$1:$1048576,3,FALSE)</f>
        <v>Cel. Fabriciano</v>
      </c>
      <c r="E10" s="35" t="s">
        <v>21</v>
      </c>
      <c r="F10" s="11">
        <f>VLOOKUP(A10,Dengue!$1:$1048576,10,FALSE)</f>
        <v>8</v>
      </c>
      <c r="G10" s="11">
        <f>VLOOKUP($A10,Chik!$1:$1048576,10,FALSE)</f>
        <v>0</v>
      </c>
      <c r="H10" s="11">
        <f>VLOOKUP($A10,zika!$1:$1048576,10,FALSE)</f>
        <v>1</v>
      </c>
      <c r="I10" s="11">
        <f t="shared" si="0"/>
        <v>9</v>
      </c>
      <c r="J10" s="10">
        <v>9575</v>
      </c>
      <c r="K10" s="57" t="s">
        <v>1109</v>
      </c>
      <c r="L10" s="7">
        <f t="shared" si="1"/>
        <v>93.994778067885122</v>
      </c>
      <c r="M10" s="6" t="str">
        <f t="shared" si="2"/>
        <v>Baixa</v>
      </c>
      <c r="N10" s="6" t="str">
        <f>VLOOKUP($B10,LIRAa!$1:$1048576,3,FALSE)</f>
        <v>Sem Informação</v>
      </c>
      <c r="O10" s="6" t="str">
        <f>VLOOKUP($B10,LIRAa!$1:$1048576,4,FALSE)</f>
        <v>Sem Informação</v>
      </c>
      <c r="P10" s="6" t="str">
        <f>VLOOKUP($B10,LIRAa!$1:$1048576,5,FALSE)</f>
        <v>Sem Informação</v>
      </c>
      <c r="S10" s="5" t="s">
        <v>19</v>
      </c>
      <c r="T10" s="74">
        <f>COUNTIF(M$5:M$858,"Silencioso")</f>
        <v>390</v>
      </c>
      <c r="U10" s="69">
        <f>T10/T11*100</f>
        <v>45.720984759671744</v>
      </c>
    </row>
    <row r="11" spans="1:21" ht="17.25" thickTop="1" thickBot="1" x14ac:dyDescent="0.3">
      <c r="A11" s="41">
        <v>6</v>
      </c>
      <c r="B11" s="6">
        <v>310060</v>
      </c>
      <c r="C11" s="16" t="str">
        <f>VLOOKUP(B11,'Tabela de Macros'!$1:$1048576,2,FALSE)</f>
        <v>Leste</v>
      </c>
      <c r="D11" s="35" t="str">
        <f>VLOOKUP(B11,'Tabela de Macros'!$1:$1048576,3,FALSE)</f>
        <v>Gov. Valadares</v>
      </c>
      <c r="E11" s="35" t="s">
        <v>23</v>
      </c>
      <c r="F11" s="11">
        <f>VLOOKUP(A11,Dengue!$1:$1048576,10,FALSE)</f>
        <v>4</v>
      </c>
      <c r="G11" s="11">
        <f>VLOOKUP($A11,Chik!$1:$1048576,10,FALSE)</f>
        <v>0</v>
      </c>
      <c r="H11" s="11">
        <f>VLOOKUP($A11,zika!$1:$1048576,10,FALSE)</f>
        <v>0</v>
      </c>
      <c r="I11" s="11">
        <f t="shared" si="0"/>
        <v>4</v>
      </c>
      <c r="J11" s="10">
        <v>13600</v>
      </c>
      <c r="K11" s="57" t="s">
        <v>1109</v>
      </c>
      <c r="L11" s="7">
        <f t="shared" si="1"/>
        <v>29.411764705882351</v>
      </c>
      <c r="M11" s="6" t="str">
        <f t="shared" si="2"/>
        <v>Baixa</v>
      </c>
      <c r="N11" s="6" t="str">
        <f>VLOOKUP($B11,LIRAa!$1:$1048576,3,FALSE)</f>
        <v>Sem Informação</v>
      </c>
      <c r="O11" s="6" t="str">
        <f>VLOOKUP($B11,LIRAa!$1:$1048576,4,FALSE)</f>
        <v>Sem Informação</v>
      </c>
      <c r="P11" s="6" t="str">
        <f>VLOOKUP($B11,LIRAa!$1:$1048576,5,FALSE)</f>
        <v>Sem Informação</v>
      </c>
      <c r="S11" s="66" t="s">
        <v>3</v>
      </c>
      <c r="T11" s="68">
        <f>SUM(T6:T10)</f>
        <v>853</v>
      </c>
      <c r="U11" s="70">
        <f>SUM(U6:U10)</f>
        <v>100</v>
      </c>
    </row>
    <row r="12" spans="1:21" ht="16.5" thickTop="1" x14ac:dyDescent="0.25">
      <c r="A12" s="41">
        <v>7</v>
      </c>
      <c r="B12" s="6">
        <v>310070</v>
      </c>
      <c r="C12" s="16" t="str">
        <f>VLOOKUP(B12,'Tabela de Macros'!$1:$1048576,2,FALSE)</f>
        <v>Triângulo do Sul</v>
      </c>
      <c r="D12" s="35" t="str">
        <f>VLOOKUP(B12,'Tabela de Macros'!$1:$1048576,3,FALSE)</f>
        <v>Uberaba</v>
      </c>
      <c r="E12" s="35" t="s">
        <v>25</v>
      </c>
      <c r="F12" s="11">
        <f>VLOOKUP(A12,Dengue!$1:$1048576,10,FALSE)</f>
        <v>1</v>
      </c>
      <c r="G12" s="11">
        <f>VLOOKUP($A12,Chik!$1:$1048576,10,FALSE)</f>
        <v>0</v>
      </c>
      <c r="H12" s="11">
        <f>VLOOKUP($A12,zika!$1:$1048576,10,FALSE)</f>
        <v>0</v>
      </c>
      <c r="I12" s="11">
        <f t="shared" si="0"/>
        <v>1</v>
      </c>
      <c r="J12" s="10">
        <v>2005</v>
      </c>
      <c r="K12" s="57" t="s">
        <v>1109</v>
      </c>
      <c r="L12" s="7">
        <f t="shared" si="1"/>
        <v>49.875311720698249</v>
      </c>
      <c r="M12" s="6" t="str">
        <f t="shared" si="2"/>
        <v>Baixa</v>
      </c>
      <c r="N12" s="6" t="str">
        <f>VLOOKUP($B12,LIRAa!$1:$1048576,3,FALSE)</f>
        <v>Sem Informação</v>
      </c>
      <c r="O12" s="6" t="str">
        <f>VLOOKUP($B12,LIRAa!$1:$1048576,4,FALSE)</f>
        <v>Sem Informação</v>
      </c>
      <c r="P12" s="6" t="str">
        <f>VLOOKUP($B12,LIRAa!$1:$1048576,5,FALSE)</f>
        <v>Sem Informação</v>
      </c>
      <c r="S12" s="76"/>
      <c r="T12" s="76"/>
      <c r="U12" s="76"/>
    </row>
    <row r="13" spans="1:21" ht="15.75" x14ac:dyDescent="0.25">
      <c r="A13" s="41">
        <v>8</v>
      </c>
      <c r="B13" s="6">
        <v>310080</v>
      </c>
      <c r="C13" s="16" t="str">
        <f>VLOOKUP(B13,'Tabela de Macros'!$1:$1048576,2,FALSE)</f>
        <v>Oeste</v>
      </c>
      <c r="D13" s="35" t="str">
        <f>VLOOKUP(B13,'Tabela de Macros'!$1:$1048576,3,FALSE)</f>
        <v>Divinópolis</v>
      </c>
      <c r="E13" s="35" t="s">
        <v>27</v>
      </c>
      <c r="F13" s="11">
        <f>VLOOKUP(A13,Dengue!$1:$1048576,10,FALSE)</f>
        <v>0</v>
      </c>
      <c r="G13" s="11">
        <f>VLOOKUP($A13,Chik!$1:$1048576,10,FALSE)</f>
        <v>0</v>
      </c>
      <c r="H13" s="11">
        <f>VLOOKUP($A13,zika!$1:$1048576,10,FALSE)</f>
        <v>0</v>
      </c>
      <c r="I13" s="11">
        <f t="shared" si="0"/>
        <v>0</v>
      </c>
      <c r="J13" s="10">
        <v>4448</v>
      </c>
      <c r="K13" s="57" t="s">
        <v>1109</v>
      </c>
      <c r="L13" s="7">
        <f t="shared" si="1"/>
        <v>0</v>
      </c>
      <c r="M13" s="6" t="str">
        <f t="shared" si="2"/>
        <v>Silencioso</v>
      </c>
      <c r="N13" s="6" t="str">
        <f>VLOOKUP($B13,LIRAa!$1:$1048576,3,FALSE)</f>
        <v>Sem Informação</v>
      </c>
      <c r="O13" s="6" t="str">
        <f>VLOOKUP($B13,LIRAa!$1:$1048576,4,FALSE)</f>
        <v>Sem Informação</v>
      </c>
      <c r="P13" s="6" t="str">
        <f>VLOOKUP($B13,LIRAa!$1:$1048576,5,FALSE)</f>
        <v>Sem Informação</v>
      </c>
      <c r="S13" s="76"/>
      <c r="T13" s="76"/>
      <c r="U13" s="76"/>
    </row>
    <row r="14" spans="1:21" ht="15.75" x14ac:dyDescent="0.25">
      <c r="A14" s="41">
        <v>9</v>
      </c>
      <c r="B14" s="6">
        <v>310090</v>
      </c>
      <c r="C14" s="16" t="str">
        <f>VLOOKUP(B14,'Tabela de Macros'!$1:$1048576,2,FALSE)</f>
        <v>Nordeste</v>
      </c>
      <c r="D14" s="35" t="str">
        <f>VLOOKUP(B14,'Tabela de Macros'!$1:$1048576,3,FALSE)</f>
        <v>Teófilo Otoni</v>
      </c>
      <c r="E14" s="35" t="s">
        <v>29</v>
      </c>
      <c r="F14" s="11">
        <f>VLOOKUP(A14,Dengue!$1:$1048576,10,FALSE)</f>
        <v>99</v>
      </c>
      <c r="G14" s="11">
        <f>VLOOKUP($A14,Chik!$1:$1048576,10,FALSE)</f>
        <v>0</v>
      </c>
      <c r="H14" s="11">
        <f>VLOOKUP($A14,zika!$1:$1048576,10,FALSE)</f>
        <v>0</v>
      </c>
      <c r="I14" s="11">
        <f t="shared" si="0"/>
        <v>99</v>
      </c>
      <c r="J14" s="10">
        <v>19166</v>
      </c>
      <c r="K14" s="57" t="s">
        <v>1109</v>
      </c>
      <c r="L14" s="7">
        <f t="shared" si="1"/>
        <v>516.53970572889489</v>
      </c>
      <c r="M14" s="6" t="str">
        <f t="shared" si="2"/>
        <v>Muito Alta</v>
      </c>
      <c r="N14" s="6" t="str">
        <f>VLOOKUP($B14,LIRAa!$1:$1048576,3,FALSE)</f>
        <v>Sem Informação</v>
      </c>
      <c r="O14" s="6" t="str">
        <f>VLOOKUP($B14,LIRAa!$1:$1048576,4,FALSE)</f>
        <v>Sem Informação</v>
      </c>
      <c r="P14" s="6" t="str">
        <f>VLOOKUP($B14,LIRAa!$1:$1048576,5,FALSE)</f>
        <v>Sem Informação</v>
      </c>
      <c r="S14" s="9"/>
      <c r="T14" s="9"/>
      <c r="U14" s="9"/>
    </row>
    <row r="15" spans="1:21" ht="15.75" x14ac:dyDescent="0.25">
      <c r="A15" s="41">
        <v>10</v>
      </c>
      <c r="B15" s="6">
        <v>310100</v>
      </c>
      <c r="C15" s="16" t="str">
        <f>VLOOKUP(B15,'Tabela de Macros'!$1:$1048576,2,FALSE)</f>
        <v>Nordeste</v>
      </c>
      <c r="D15" s="35" t="str">
        <f>VLOOKUP(B15,'Tabela de Macros'!$1:$1048576,3,FALSE)</f>
        <v>Pedra Azul</v>
      </c>
      <c r="E15" s="35" t="s">
        <v>31</v>
      </c>
      <c r="F15" s="11">
        <f>VLOOKUP(A15,Dengue!$1:$1048576,10,FALSE)</f>
        <v>6</v>
      </c>
      <c r="G15" s="11">
        <f>VLOOKUP($A15,Chik!$1:$1048576,10,FALSE)</f>
        <v>0</v>
      </c>
      <c r="H15" s="11">
        <f>VLOOKUP($A15,zika!$1:$1048576,10,FALSE)</f>
        <v>0</v>
      </c>
      <c r="I15" s="11">
        <f t="shared" si="0"/>
        <v>6</v>
      </c>
      <c r="J15" s="10">
        <v>13477</v>
      </c>
      <c r="K15" s="57" t="s">
        <v>1109</v>
      </c>
      <c r="L15" s="7">
        <f t="shared" si="1"/>
        <v>44.520293833939299</v>
      </c>
      <c r="M15" s="6" t="str">
        <f t="shared" si="2"/>
        <v>Baixa</v>
      </c>
      <c r="N15" s="6" t="str">
        <f>VLOOKUP($B15,LIRAa!$1:$1048576,3,FALSE)</f>
        <v>Sem Informação</v>
      </c>
      <c r="O15" s="6" t="str">
        <f>VLOOKUP($B15,LIRAa!$1:$1048576,4,FALSE)</f>
        <v>Sem Informação</v>
      </c>
      <c r="P15" s="6" t="str">
        <f>VLOOKUP($B15,LIRAa!$1:$1048576,5,FALSE)</f>
        <v>Sem Informação</v>
      </c>
      <c r="S15" s="76"/>
      <c r="T15" s="76"/>
      <c r="U15" s="76"/>
    </row>
    <row r="16" spans="1:21" ht="15.75" x14ac:dyDescent="0.25">
      <c r="A16" s="41">
        <v>11</v>
      </c>
      <c r="B16" s="6">
        <v>310110</v>
      </c>
      <c r="C16" s="16" t="str">
        <f>VLOOKUP(B16,'Tabela de Macros'!$1:$1048576,2,FALSE)</f>
        <v>Leste</v>
      </c>
      <c r="D16" s="35" t="str">
        <f>VLOOKUP(B16,'Tabela de Macros'!$1:$1048576,3,FALSE)</f>
        <v>Gov. Valadares</v>
      </c>
      <c r="E16" s="35" t="s">
        <v>32</v>
      </c>
      <c r="F16" s="11">
        <f>VLOOKUP(A16,Dengue!$1:$1048576,10,FALSE)</f>
        <v>3</v>
      </c>
      <c r="G16" s="11">
        <f>VLOOKUP($A16,Chik!$1:$1048576,10,FALSE)</f>
        <v>2</v>
      </c>
      <c r="H16" s="11">
        <f>VLOOKUP($A16,zika!$1:$1048576,10,FALSE)</f>
        <v>0</v>
      </c>
      <c r="I16" s="11">
        <f t="shared" si="0"/>
        <v>5</v>
      </c>
      <c r="J16" s="10">
        <v>25193</v>
      </c>
      <c r="K16" s="57" t="s">
        <v>1110</v>
      </c>
      <c r="L16" s="7">
        <f t="shared" si="1"/>
        <v>19.846782836502204</v>
      </c>
      <c r="M16" s="6" t="str">
        <f t="shared" si="2"/>
        <v>Baixa</v>
      </c>
      <c r="N16" s="6">
        <f>VLOOKUP($B16,LIRAa!$1:$1048576,3,FALSE)</f>
        <v>4.3</v>
      </c>
      <c r="O16" s="6">
        <f>VLOOKUP($B16,LIRAa!$1:$1048576,4,FALSE)</f>
        <v>5.6</v>
      </c>
      <c r="P16" s="6">
        <f>VLOOKUP($B16,LIRAa!$1:$1048576,5,FALSE)</f>
        <v>3</v>
      </c>
      <c r="S16" s="76"/>
      <c r="T16" s="76"/>
      <c r="U16" s="76"/>
    </row>
    <row r="17" spans="1:21" ht="15.75" x14ac:dyDescent="0.25">
      <c r="A17" s="41">
        <v>12</v>
      </c>
      <c r="B17" s="6">
        <v>310120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34</v>
      </c>
      <c r="F17" s="11">
        <f>VLOOKUP(A17,Dengue!$1:$1048576,10,FALSE)</f>
        <v>0</v>
      </c>
      <c r="G17" s="11">
        <f>VLOOKUP($A17,Chik!$1:$1048576,10,FALSE)</f>
        <v>0</v>
      </c>
      <c r="H17" s="11">
        <f>VLOOKUP($A17,zika!$1:$1048576,10,FALSE)</f>
        <v>0</v>
      </c>
      <c r="I17" s="11">
        <f t="shared" si="0"/>
        <v>0</v>
      </c>
      <c r="J17" s="10">
        <v>6032</v>
      </c>
      <c r="K17" s="57" t="s">
        <v>1109</v>
      </c>
      <c r="L17" s="7">
        <f t="shared" si="1"/>
        <v>0</v>
      </c>
      <c r="M17" s="6" t="str">
        <f t="shared" si="2"/>
        <v>Silencioso</v>
      </c>
      <c r="N17" s="6" t="str">
        <f>VLOOKUP($B17,LIRAa!$1:$1048576,3,FALSE)</f>
        <v>Sem Informação</v>
      </c>
      <c r="O17" s="6" t="str">
        <f>VLOOKUP($B17,LIRAa!$1:$1048576,4,FALSE)</f>
        <v>Sem Informação</v>
      </c>
      <c r="P17" s="6" t="str">
        <f>VLOOKUP($B17,LIRAa!$1:$1048576,5,FALSE)</f>
        <v>Sem Informação</v>
      </c>
      <c r="S17" s="76"/>
      <c r="T17" s="76"/>
      <c r="U17" s="76"/>
    </row>
    <row r="18" spans="1:21" ht="15.75" x14ac:dyDescent="0.25">
      <c r="A18" s="41">
        <v>13</v>
      </c>
      <c r="B18" s="6">
        <v>310130</v>
      </c>
      <c r="C18" s="16" t="str">
        <f>VLOOKUP(B18,'Tabela de Macros'!$1:$1048576,2,FALSE)</f>
        <v>Sul</v>
      </c>
      <c r="D18" s="35" t="str">
        <f>VLOOKUP(B18,'Tabela de Macros'!$1:$1048576,3,FALSE)</f>
        <v>Varginha</v>
      </c>
      <c r="E18" s="35" t="s">
        <v>35</v>
      </c>
      <c r="F18" s="11">
        <f>VLOOKUP(A18,Dengue!$1:$1048576,10,FALSE)</f>
        <v>0</v>
      </c>
      <c r="G18" s="11">
        <f>VLOOKUP($A18,Chik!$1:$1048576,10,FALSE)</f>
        <v>0</v>
      </c>
      <c r="H18" s="11">
        <f>VLOOKUP($A18,zika!$1:$1048576,10,FALSE)</f>
        <v>0</v>
      </c>
      <c r="I18" s="11">
        <f t="shared" si="0"/>
        <v>0</v>
      </c>
      <c r="J18" s="10">
        <v>2683</v>
      </c>
      <c r="K18" s="57" t="s">
        <v>1109</v>
      </c>
      <c r="L18" s="7">
        <f t="shared" si="1"/>
        <v>0</v>
      </c>
      <c r="M18" s="6" t="str">
        <f t="shared" si="2"/>
        <v>Silencioso</v>
      </c>
      <c r="N18" s="6" t="str">
        <f>VLOOKUP($B18,LIRAa!$1:$1048576,3,FALSE)</f>
        <v>Sem Informação</v>
      </c>
      <c r="O18" s="6" t="str">
        <f>VLOOKUP($B18,LIRAa!$1:$1048576,4,FALSE)</f>
        <v>Sem Informação</v>
      </c>
      <c r="P18" s="6" t="str">
        <f>VLOOKUP($B18,LIRAa!$1:$1048576,5,FALSE)</f>
        <v>Sem Informação</v>
      </c>
      <c r="S18" s="76"/>
      <c r="T18" s="76"/>
      <c r="U18" s="76"/>
    </row>
    <row r="19" spans="1:21" ht="15.75" x14ac:dyDescent="0.25">
      <c r="A19" s="41">
        <v>14</v>
      </c>
      <c r="B19" s="6">
        <v>310140</v>
      </c>
      <c r="C19" s="16" t="str">
        <f>VLOOKUP(B19,'Tabela de Macros'!$1:$1048576,2,FALSE)</f>
        <v>Sul</v>
      </c>
      <c r="D19" s="35" t="str">
        <f>VLOOKUP(B19,'Tabela de Macros'!$1:$1048576,3,FALSE)</f>
        <v>Pouso Alegre</v>
      </c>
      <c r="E19" s="35" t="s">
        <v>37</v>
      </c>
      <c r="F19" s="11">
        <f>VLOOKUP(A19,Dengue!$1:$1048576,10,FALSE)</f>
        <v>0</v>
      </c>
      <c r="G19" s="11">
        <f>VLOOKUP($A19,Chik!$1:$1048576,10,FALSE)</f>
        <v>0</v>
      </c>
      <c r="H19" s="11">
        <f>VLOOKUP($A19,zika!$1:$1048576,10,FALSE)</f>
        <v>0</v>
      </c>
      <c r="I19" s="11">
        <f t="shared" si="0"/>
        <v>0</v>
      </c>
      <c r="J19" s="10">
        <v>3003</v>
      </c>
      <c r="K19" s="57" t="s">
        <v>1109</v>
      </c>
      <c r="L19" s="7">
        <f t="shared" si="1"/>
        <v>0</v>
      </c>
      <c r="M19" s="6" t="str">
        <f t="shared" si="2"/>
        <v>Silencioso</v>
      </c>
      <c r="N19" s="6" t="str">
        <f>VLOOKUP($B19,LIRAa!$1:$1048576,3,FALSE)</f>
        <v>Sem Informação</v>
      </c>
      <c r="O19" s="6" t="str">
        <f>VLOOKUP($B19,LIRAa!$1:$1048576,4,FALSE)</f>
        <v>Sem Informação</v>
      </c>
      <c r="P19" s="6" t="str">
        <f>VLOOKUP($B19,LIRAa!$1:$1048576,5,FALSE)</f>
        <v>Sem Informação</v>
      </c>
      <c r="S19" s="76"/>
      <c r="T19" s="76"/>
      <c r="U19" s="76"/>
    </row>
    <row r="20" spans="1:21" ht="15.75" x14ac:dyDescent="0.25">
      <c r="A20" s="41">
        <v>15</v>
      </c>
      <c r="B20" s="6">
        <v>310150</v>
      </c>
      <c r="C20" s="16" t="str">
        <f>VLOOKUP(B20,'Tabela de Macros'!$1:$1048576,2,FALSE)</f>
        <v>Sudeste</v>
      </c>
      <c r="D20" s="35" t="str">
        <f>VLOOKUP(B20,'Tabela de Macros'!$1:$1048576,3,FALSE)</f>
        <v>Leopoldina</v>
      </c>
      <c r="E20" s="35" t="s">
        <v>39</v>
      </c>
      <c r="F20" s="11">
        <f>VLOOKUP(A20,Dengue!$1:$1048576,10,FALSE)</f>
        <v>5</v>
      </c>
      <c r="G20" s="11">
        <f>VLOOKUP($A20,Chik!$1:$1048576,10,FALSE)</f>
        <v>0</v>
      </c>
      <c r="H20" s="11">
        <f>VLOOKUP($A20,zika!$1:$1048576,10,FALSE)</f>
        <v>0</v>
      </c>
      <c r="I20" s="11">
        <f t="shared" si="0"/>
        <v>5</v>
      </c>
      <c r="J20" s="10">
        <v>35321</v>
      </c>
      <c r="K20" s="57" t="s">
        <v>1110</v>
      </c>
      <c r="L20" s="7">
        <f t="shared" si="1"/>
        <v>14.155884601228731</v>
      </c>
      <c r="M20" s="6" t="str">
        <f t="shared" si="2"/>
        <v>Baixa</v>
      </c>
      <c r="N20" s="6">
        <f>VLOOKUP($B20,LIRAa!$1:$1048576,3,FALSE)</f>
        <v>1.6</v>
      </c>
      <c r="O20" s="6">
        <f>VLOOKUP($B20,LIRAa!$1:$1048576,4,FALSE)</f>
        <v>2.6</v>
      </c>
      <c r="P20" s="6">
        <f>VLOOKUP($B20,LIRAa!$1:$1048576,5,FALSE)</f>
        <v>1.9</v>
      </c>
      <c r="S20" s="76"/>
      <c r="T20" s="76"/>
      <c r="U20" s="76"/>
    </row>
    <row r="21" spans="1:21" ht="15.75" x14ac:dyDescent="0.25">
      <c r="A21" s="41">
        <v>16</v>
      </c>
      <c r="B21" s="6">
        <v>310160</v>
      </c>
      <c r="C21" s="16" t="str">
        <f>VLOOKUP(B21,'Tabela de Macros'!$1:$1048576,2,FALSE)</f>
        <v>Sul</v>
      </c>
      <c r="D21" s="35" t="str">
        <f>VLOOKUP(B21,'Tabela de Macros'!$1:$1048576,3,FALSE)</f>
        <v>Alfenas</v>
      </c>
      <c r="E21" s="35" t="s">
        <v>40</v>
      </c>
      <c r="F21" s="11">
        <f>VLOOKUP(A21,Dengue!$1:$1048576,10,FALSE)</f>
        <v>114</v>
      </c>
      <c r="G21" s="11">
        <f>VLOOKUP($A21,Chik!$1:$1048576,10,FALSE)</f>
        <v>1</v>
      </c>
      <c r="H21" s="11">
        <f>VLOOKUP($A21,zika!$1:$1048576,10,FALSE)</f>
        <v>0</v>
      </c>
      <c r="I21" s="11">
        <f t="shared" si="0"/>
        <v>115</v>
      </c>
      <c r="J21" s="10">
        <v>79481</v>
      </c>
      <c r="K21" s="57" t="s">
        <v>1111</v>
      </c>
      <c r="L21" s="7">
        <f t="shared" si="1"/>
        <v>144.68866773191078</v>
      </c>
      <c r="M21" s="6" t="str">
        <f t="shared" si="2"/>
        <v>Média</v>
      </c>
      <c r="N21" s="6">
        <f>VLOOKUP($B21,LIRAa!$1:$1048576,3,FALSE)</f>
        <v>0.9</v>
      </c>
      <c r="O21" s="6">
        <f>VLOOKUP($B21,LIRAa!$1:$1048576,4,FALSE)</f>
        <v>2.5</v>
      </c>
      <c r="P21" s="6">
        <f>VLOOKUP($B21,LIRAa!$1:$1048576,5,FALSE)</f>
        <v>1.6</v>
      </c>
      <c r="S21" s="76"/>
      <c r="T21" s="76"/>
      <c r="U21" s="76"/>
    </row>
    <row r="22" spans="1:21" ht="15.75" x14ac:dyDescent="0.25">
      <c r="A22" s="41">
        <v>17</v>
      </c>
      <c r="B22" s="6">
        <v>310163</v>
      </c>
      <c r="C22" s="16" t="str">
        <f>VLOOKUP(B22,'Tabela de Macros'!$1:$1048576,2,FALSE)</f>
        <v>Centro Sul</v>
      </c>
      <c r="D22" s="35" t="str">
        <f>VLOOKUP(B22,'Tabela de Macros'!$1:$1048576,3,FALSE)</f>
        <v>Barbacena</v>
      </c>
      <c r="E22" s="35" t="s">
        <v>42</v>
      </c>
      <c r="F22" s="11">
        <f>VLOOKUP(A22,Dengue!$1:$1048576,10,FALSE)</f>
        <v>0</v>
      </c>
      <c r="G22" s="11">
        <f>VLOOKUP($A22,Chik!$1:$1048576,10,FALSE)</f>
        <v>0</v>
      </c>
      <c r="H22" s="11">
        <f>VLOOKUP($A22,zika!$1:$1048576,10,FALSE)</f>
        <v>0</v>
      </c>
      <c r="I22" s="11">
        <f t="shared" si="0"/>
        <v>0</v>
      </c>
      <c r="J22" s="10">
        <v>6831</v>
      </c>
      <c r="K22" s="57" t="s">
        <v>1109</v>
      </c>
      <c r="L22" s="7">
        <f t="shared" si="1"/>
        <v>0</v>
      </c>
      <c r="M22" s="6" t="str">
        <f t="shared" si="2"/>
        <v>Silencioso</v>
      </c>
      <c r="N22" s="6" t="str">
        <f>VLOOKUP($B22,LIRAa!$1:$1048576,3,FALSE)</f>
        <v>Sem Informação</v>
      </c>
      <c r="O22" s="6" t="str">
        <f>VLOOKUP($B22,LIRAa!$1:$1048576,4,FALSE)</f>
        <v>Sem Informação</v>
      </c>
      <c r="P22" s="6" t="str">
        <f>VLOOKUP($B22,LIRAa!$1:$1048576,5,FALSE)</f>
        <v>Sem Informação</v>
      </c>
      <c r="S22" s="76"/>
      <c r="T22" s="76"/>
      <c r="U22" s="76"/>
    </row>
    <row r="23" spans="1:21" ht="15.75" x14ac:dyDescent="0.25">
      <c r="A23" s="41">
        <v>18</v>
      </c>
      <c r="B23" s="6">
        <v>310170</v>
      </c>
      <c r="C23" s="16" t="str">
        <f>VLOOKUP(B23,'Tabela de Macros'!$1:$1048576,2,FALSE)</f>
        <v>Nordeste</v>
      </c>
      <c r="D23" s="35" t="str">
        <f>VLOOKUP(B23,'Tabela de Macros'!$1:$1048576,3,FALSE)</f>
        <v>Pedra Azul</v>
      </c>
      <c r="E23" s="35" t="s">
        <v>43</v>
      </c>
      <c r="F23" s="11">
        <f>VLOOKUP(A23,Dengue!$1:$1048576,10,FALSE)</f>
        <v>45</v>
      </c>
      <c r="G23" s="11">
        <f>VLOOKUP($A23,Chik!$1:$1048576,10,FALSE)</f>
        <v>0</v>
      </c>
      <c r="H23" s="11">
        <f>VLOOKUP($A23,zika!$1:$1048576,10,FALSE)</f>
        <v>0</v>
      </c>
      <c r="I23" s="11">
        <f t="shared" si="0"/>
        <v>45</v>
      </c>
      <c r="J23" s="10">
        <v>41642</v>
      </c>
      <c r="K23" s="57" t="s">
        <v>1110</v>
      </c>
      <c r="L23" s="7">
        <f t="shared" si="1"/>
        <v>108.06397387253254</v>
      </c>
      <c r="M23" s="6" t="str">
        <f t="shared" si="2"/>
        <v>Média</v>
      </c>
      <c r="N23" s="6">
        <f>VLOOKUP($B23,LIRAa!$1:$1048576,3,FALSE)</f>
        <v>1.3</v>
      </c>
      <c r="O23" s="6">
        <f>VLOOKUP($B23,LIRAa!$1:$1048576,4,FALSE)</f>
        <v>2.1</v>
      </c>
      <c r="P23" s="6">
        <f>VLOOKUP($B23,LIRAa!$1:$1048576,5,FALSE)</f>
        <v>0.6</v>
      </c>
      <c r="S23" s="76"/>
      <c r="T23" s="76"/>
      <c r="U23" s="76"/>
    </row>
    <row r="24" spans="1:21" ht="15.75" x14ac:dyDescent="0.25">
      <c r="A24" s="41">
        <v>19</v>
      </c>
      <c r="B24" s="6">
        <v>310180</v>
      </c>
      <c r="C24" s="16" t="str">
        <f>VLOOKUP(B24,'Tabela de Macros'!$1:$1048576,2,FALSE)</f>
        <v>Leste</v>
      </c>
      <c r="D24" s="35" t="str">
        <f>VLOOKUP(B24,'Tabela de Macros'!$1:$1048576,3,FALSE)</f>
        <v>Gov. Valadares</v>
      </c>
      <c r="E24" s="35" t="s">
        <v>44</v>
      </c>
      <c r="F24" s="11">
        <f>VLOOKUP(A24,Dengue!$1:$1048576,10,FALSE)</f>
        <v>1</v>
      </c>
      <c r="G24" s="11">
        <f>VLOOKUP($A24,Chik!$1:$1048576,10,FALSE)</f>
        <v>15</v>
      </c>
      <c r="H24" s="11">
        <f>VLOOKUP($A24,zika!$1:$1048576,10,FALSE)</f>
        <v>0</v>
      </c>
      <c r="I24" s="11">
        <f t="shared" si="0"/>
        <v>16</v>
      </c>
      <c r="J24" s="10">
        <v>7411</v>
      </c>
      <c r="K24" s="57" t="s">
        <v>1109</v>
      </c>
      <c r="L24" s="7">
        <f t="shared" si="1"/>
        <v>215.89529078396978</v>
      </c>
      <c r="M24" s="6" t="str">
        <f t="shared" si="2"/>
        <v>Média</v>
      </c>
      <c r="N24" s="6" t="str">
        <f>VLOOKUP($B24,LIRAa!$1:$1048576,3,FALSE)</f>
        <v>Sem Informação</v>
      </c>
      <c r="O24" s="6" t="str">
        <f>VLOOKUP($B24,LIRAa!$1:$1048576,4,FALSE)</f>
        <v>Sem Informação</v>
      </c>
      <c r="P24" s="6" t="str">
        <f>VLOOKUP($B24,LIRAa!$1:$1048576,5,FALSE)</f>
        <v>Sem Informação</v>
      </c>
      <c r="S24" s="9"/>
      <c r="T24" s="9"/>
      <c r="U24" s="9"/>
    </row>
    <row r="25" spans="1:21" ht="15.75" x14ac:dyDescent="0.25">
      <c r="A25" s="41">
        <v>20</v>
      </c>
      <c r="B25" s="6">
        <v>310190</v>
      </c>
      <c r="C25" s="16" t="str">
        <f>VLOOKUP(B25,'Tabela de Macros'!$1:$1048576,2,FALSE)</f>
        <v>Sul</v>
      </c>
      <c r="D25" s="35" t="str">
        <f>VLOOKUP(B25,'Tabela de Macros'!$1:$1048576,3,FALSE)</f>
        <v>Passos</v>
      </c>
      <c r="E25" s="35" t="s">
        <v>46</v>
      </c>
      <c r="F25" s="11">
        <f>VLOOKUP(A25,Dengue!$1:$1048576,10,FALSE)</f>
        <v>1</v>
      </c>
      <c r="G25" s="11">
        <f>VLOOKUP($A25,Chik!$1:$1048576,10,FALSE)</f>
        <v>0</v>
      </c>
      <c r="H25" s="11">
        <f>VLOOKUP($A25,zika!$1:$1048576,10,FALSE)</f>
        <v>0</v>
      </c>
      <c r="I25" s="11">
        <f t="shared" si="0"/>
        <v>1</v>
      </c>
      <c r="J25" s="10">
        <v>19745</v>
      </c>
      <c r="K25" s="57" t="s">
        <v>1109</v>
      </c>
      <c r="L25" s="7">
        <f t="shared" si="1"/>
        <v>5.064573309698658</v>
      </c>
      <c r="M25" s="6" t="str">
        <f t="shared" si="2"/>
        <v>Baixa</v>
      </c>
      <c r="N25" s="6" t="str">
        <f>VLOOKUP($B25,LIRAa!$1:$1048576,3,FALSE)</f>
        <v>Sem Informação</v>
      </c>
      <c r="O25" s="6" t="str">
        <f>VLOOKUP($B25,LIRAa!$1:$1048576,4,FALSE)</f>
        <v>Sem Informação</v>
      </c>
      <c r="P25" s="6" t="str">
        <f>VLOOKUP($B25,LIRAa!$1:$1048576,5,FALSE)</f>
        <v>Sem Informação</v>
      </c>
      <c r="S25" s="76"/>
      <c r="T25" s="76"/>
      <c r="U25" s="76"/>
    </row>
    <row r="26" spans="1:21" ht="15.75" x14ac:dyDescent="0.25">
      <c r="A26" s="41">
        <v>21</v>
      </c>
      <c r="B26" s="6">
        <v>310200</v>
      </c>
      <c r="C26" s="16" t="str">
        <f>VLOOKUP(B26,'Tabela de Macros'!$1:$1048576,2,FALSE)</f>
        <v>Sul</v>
      </c>
      <c r="D26" s="35" t="str">
        <f>VLOOKUP(B26,'Tabela de Macros'!$1:$1048576,3,FALSE)</f>
        <v>Alfenas</v>
      </c>
      <c r="E26" s="35" t="s">
        <v>47</v>
      </c>
      <c r="F26" s="11">
        <f>VLOOKUP(A26,Dengue!$1:$1048576,10,FALSE)</f>
        <v>1</v>
      </c>
      <c r="G26" s="11">
        <f>VLOOKUP($A26,Chik!$1:$1048576,10,FALSE)</f>
        <v>0</v>
      </c>
      <c r="H26" s="11">
        <f>VLOOKUP($A26,zika!$1:$1048576,10,FALSE)</f>
        <v>0</v>
      </c>
      <c r="I26" s="11">
        <f t="shared" si="0"/>
        <v>1</v>
      </c>
      <c r="J26" s="10">
        <v>14414</v>
      </c>
      <c r="K26" s="57" t="s">
        <v>1109</v>
      </c>
      <c r="L26" s="7">
        <f t="shared" si="1"/>
        <v>6.9376994588594423</v>
      </c>
      <c r="M26" s="6" t="str">
        <f t="shared" si="2"/>
        <v>Baixa</v>
      </c>
      <c r="N26" s="6" t="str">
        <f>VLOOKUP($B26,LIRAa!$1:$1048576,3,FALSE)</f>
        <v>Sem Informação</v>
      </c>
      <c r="O26" s="6" t="str">
        <f>VLOOKUP($B26,LIRAa!$1:$1048576,4,FALSE)</f>
        <v>Sem Informação</v>
      </c>
      <c r="P26" s="6" t="str">
        <f>VLOOKUP($B26,LIRAa!$1:$1048576,5,FALSE)</f>
        <v>Sem Informação</v>
      </c>
      <c r="S26" s="37"/>
    </row>
    <row r="27" spans="1:21" ht="15.75" x14ac:dyDescent="0.25">
      <c r="A27" s="41">
        <v>22</v>
      </c>
      <c r="B27" s="6">
        <v>310205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48</v>
      </c>
      <c r="F27" s="11">
        <f>VLOOKUP(A27,Dengue!$1:$1048576,10,FALSE)</f>
        <v>0</v>
      </c>
      <c r="G27" s="11">
        <f>VLOOKUP($A27,Chik!$1:$1048576,10,FALSE)</f>
        <v>0</v>
      </c>
      <c r="H27" s="11">
        <f>VLOOKUP($A27,zika!$1:$1048576,10,FALSE)</f>
        <v>0</v>
      </c>
      <c r="I27" s="11">
        <f t="shared" si="0"/>
        <v>0</v>
      </c>
      <c r="J27" s="10">
        <v>5799</v>
      </c>
      <c r="K27" s="57" t="s">
        <v>1109</v>
      </c>
      <c r="L27" s="7">
        <f t="shared" si="1"/>
        <v>0</v>
      </c>
      <c r="M27" s="6" t="str">
        <f t="shared" si="2"/>
        <v>Silencioso</v>
      </c>
      <c r="N27" s="6" t="str">
        <f>VLOOKUP($B27,LIRAa!$1:$1048576,3,FALSE)</f>
        <v>Sem Informação</v>
      </c>
      <c r="O27" s="6" t="str">
        <f>VLOOKUP($B27,LIRAa!$1:$1048576,4,FALSE)</f>
        <v>Sem Informação</v>
      </c>
      <c r="P27" s="6" t="str">
        <f>VLOOKUP($B27,LIRAa!$1:$1048576,5,FALSE)</f>
        <v>Sem Informação</v>
      </c>
      <c r="S27" s="76"/>
      <c r="T27" s="76"/>
      <c r="U27" s="76"/>
    </row>
    <row r="28" spans="1:21" ht="15.75" x14ac:dyDescent="0.25">
      <c r="A28" s="41">
        <v>23</v>
      </c>
      <c r="B28" s="6">
        <v>315350</v>
      </c>
      <c r="C28" s="16" t="str">
        <f>VLOOKUP(B28,'Tabela de Macros'!$1:$1048576,2,FALSE)</f>
        <v>Leste do Sul</v>
      </c>
      <c r="D28" s="35" t="str">
        <f>VLOOKUP(B28,'Tabela de Macros'!$1:$1048576,3,FALSE)</f>
        <v>Manhuaçu</v>
      </c>
      <c r="E28" s="35" t="s">
        <v>49</v>
      </c>
      <c r="F28" s="11">
        <f>VLOOKUP(A28,Dengue!$1:$1048576,10,FALSE)</f>
        <v>6</v>
      </c>
      <c r="G28" s="11">
        <f>VLOOKUP($A28,Chik!$1:$1048576,10,FALSE)</f>
        <v>0</v>
      </c>
      <c r="H28" s="11">
        <f>VLOOKUP($A28,zika!$1:$1048576,10,FALSE)</f>
        <v>0</v>
      </c>
      <c r="I28" s="11">
        <f t="shared" si="0"/>
        <v>6</v>
      </c>
      <c r="J28" s="10">
        <v>8333</v>
      </c>
      <c r="K28" s="57" t="s">
        <v>1109</v>
      </c>
      <c r="L28" s="7">
        <f t="shared" si="1"/>
        <v>72.002880115204619</v>
      </c>
      <c r="M28" s="6" t="str">
        <f t="shared" si="2"/>
        <v>Baixa</v>
      </c>
      <c r="N28" s="6" t="str">
        <f>VLOOKUP($B28,LIRAa!$1:$1048576,3,FALSE)</f>
        <v>Sem Informação</v>
      </c>
      <c r="O28" s="6" t="str">
        <f>VLOOKUP($B28,LIRAa!$1:$1048576,4,FALSE)</f>
        <v>Sem Informação</v>
      </c>
      <c r="P28" s="6" t="str">
        <f>VLOOKUP($B28,LIRAa!$1:$1048576,5,FALSE)</f>
        <v>Sem Informação</v>
      </c>
      <c r="S28" s="9"/>
      <c r="T28" s="9"/>
      <c r="U28" s="9"/>
    </row>
    <row r="29" spans="1:21" ht="15.75" x14ac:dyDescent="0.25">
      <c r="A29" s="41">
        <v>24</v>
      </c>
      <c r="B29" s="6">
        <v>310210</v>
      </c>
      <c r="C29" s="16" t="str">
        <f>VLOOKUP(B29,'Tabela de Macros'!$1:$1048576,2,FALSE)</f>
        <v>Centro Sul</v>
      </c>
      <c r="D29" s="35" t="str">
        <f>VLOOKUP(B29,'Tabela de Macros'!$1:$1048576,3,FALSE)</f>
        <v>Barbacena</v>
      </c>
      <c r="E29" s="35" t="s">
        <v>50</v>
      </c>
      <c r="F29" s="11">
        <f>VLOOKUP(A29,Dengue!$1:$1048576,10,FALSE)</f>
        <v>0</v>
      </c>
      <c r="G29" s="11">
        <f>VLOOKUP($A29,Chik!$1:$1048576,10,FALSE)</f>
        <v>0</v>
      </c>
      <c r="H29" s="11">
        <f>VLOOKUP($A29,zika!$1:$1048576,10,FALSE)</f>
        <v>0</v>
      </c>
      <c r="I29" s="11">
        <f t="shared" si="0"/>
        <v>0</v>
      </c>
      <c r="J29" s="10">
        <v>11146</v>
      </c>
      <c r="K29" s="57" t="s">
        <v>1109</v>
      </c>
      <c r="L29" s="7">
        <f t="shared" si="1"/>
        <v>0</v>
      </c>
      <c r="M29" s="6" t="str">
        <f t="shared" si="2"/>
        <v>Silencioso</v>
      </c>
      <c r="N29" s="6" t="str">
        <f>VLOOKUP($B29,LIRAa!$1:$1048576,3,FALSE)</f>
        <v>Sem Informação</v>
      </c>
      <c r="O29" s="6" t="str">
        <f>VLOOKUP($B29,LIRAa!$1:$1048576,4,FALSE)</f>
        <v>Sem Informação</v>
      </c>
      <c r="P29" s="6" t="str">
        <f>VLOOKUP($B29,LIRAa!$1:$1048576,5,FALSE)</f>
        <v>Sem Informação</v>
      </c>
      <c r="S29" s="37"/>
    </row>
    <row r="30" spans="1:21" ht="15.75" x14ac:dyDescent="0.25">
      <c r="A30" s="41">
        <v>25</v>
      </c>
      <c r="B30" s="6">
        <v>310220</v>
      </c>
      <c r="C30" s="16" t="str">
        <f>VLOOKUP(B30,'Tabela de Macros'!$1:$1048576,2,FALSE)</f>
        <v>Leste</v>
      </c>
      <c r="D30" s="35" t="str">
        <f>VLOOKUP(B30,'Tabela de Macros'!$1:$1048576,3,FALSE)</f>
        <v>Gov. Valadares</v>
      </c>
      <c r="E30" s="35" t="s">
        <v>51</v>
      </c>
      <c r="F30" s="11">
        <f>VLOOKUP(A30,Dengue!$1:$1048576,10,FALSE)</f>
        <v>8</v>
      </c>
      <c r="G30" s="11">
        <f>VLOOKUP($A30,Chik!$1:$1048576,10,FALSE)</f>
        <v>0</v>
      </c>
      <c r="H30" s="11">
        <f>VLOOKUP($A30,zika!$1:$1048576,10,FALSE)</f>
        <v>0</v>
      </c>
      <c r="I30" s="11">
        <f t="shared" si="0"/>
        <v>8</v>
      </c>
      <c r="J30" s="10">
        <v>3973</v>
      </c>
      <c r="K30" s="57" t="s">
        <v>1109</v>
      </c>
      <c r="L30" s="7">
        <f t="shared" si="1"/>
        <v>201.35917442738486</v>
      </c>
      <c r="M30" s="6" t="str">
        <f t="shared" si="2"/>
        <v>Média</v>
      </c>
      <c r="N30" s="6" t="str">
        <f>VLOOKUP($B30,LIRAa!$1:$1048576,3,FALSE)</f>
        <v>Sem Informação</v>
      </c>
      <c r="O30" s="6" t="str">
        <f>VLOOKUP($B30,LIRAa!$1:$1048576,4,FALSE)</f>
        <v>Sem Informação</v>
      </c>
      <c r="P30" s="6" t="str">
        <f>VLOOKUP($B30,LIRAa!$1:$1048576,5,FALSE)</f>
        <v>Sem Informação</v>
      </c>
      <c r="S30" s="9"/>
      <c r="T30" s="9"/>
      <c r="U30" s="9"/>
    </row>
    <row r="31" spans="1:21" ht="15.75" x14ac:dyDescent="0.25">
      <c r="A31" s="41">
        <v>26</v>
      </c>
      <c r="B31" s="6">
        <v>310230</v>
      </c>
      <c r="C31" s="16" t="str">
        <f>VLOOKUP(B31,'Tabela de Macros'!$1:$1048576,2,FALSE)</f>
        <v>Leste do Sul</v>
      </c>
      <c r="D31" s="35" t="str">
        <f>VLOOKUP(B31,'Tabela de Macros'!$1:$1048576,3,FALSE)</f>
        <v>Ponte Nova</v>
      </c>
      <c r="E31" s="35" t="s">
        <v>52</v>
      </c>
      <c r="F31" s="11">
        <f>VLOOKUP(A31,Dengue!$1:$1048576,10,FALSE)</f>
        <v>0</v>
      </c>
      <c r="G31" s="11">
        <f>VLOOKUP($A31,Chik!$1:$1048576,10,FALSE)</f>
        <v>0</v>
      </c>
      <c r="H31" s="11">
        <f>VLOOKUP($A31,zika!$1:$1048576,10,FALSE)</f>
        <v>0</v>
      </c>
      <c r="I31" s="11">
        <f t="shared" si="0"/>
        <v>0</v>
      </c>
      <c r="J31" s="10">
        <v>15239</v>
      </c>
      <c r="K31" s="57" t="s">
        <v>1109</v>
      </c>
      <c r="L31" s="7">
        <f t="shared" si="1"/>
        <v>0</v>
      </c>
      <c r="M31" s="6" t="str">
        <f t="shared" si="2"/>
        <v>Silencioso</v>
      </c>
      <c r="N31" s="6" t="str">
        <f>VLOOKUP($B31,LIRAa!$1:$1048576,3,FALSE)</f>
        <v>Sem Informação</v>
      </c>
      <c r="O31" s="6" t="str">
        <f>VLOOKUP($B31,LIRAa!$1:$1048576,4,FALSE)</f>
        <v>Sem Informação</v>
      </c>
      <c r="P31" s="6" t="str">
        <f>VLOOKUP($B31,LIRAa!$1:$1048576,5,FALSE)</f>
        <v>Sem Informação</v>
      </c>
      <c r="S31" s="76"/>
      <c r="T31" s="76"/>
      <c r="U31" s="76"/>
    </row>
    <row r="32" spans="1:21" ht="15.75" x14ac:dyDescent="0.25">
      <c r="A32" s="41">
        <v>27</v>
      </c>
      <c r="B32" s="6">
        <v>310240</v>
      </c>
      <c r="C32" s="16" t="str">
        <f>VLOOKUP(B32,'Tabela de Macros'!$1:$1048576,2,FALSE)</f>
        <v>Jequitinhonha</v>
      </c>
      <c r="D32" s="35" t="str">
        <f>VLOOKUP(B32,'Tabela de Macros'!$1:$1048576,3,FALSE)</f>
        <v>Diamantina</v>
      </c>
      <c r="E32" s="35" t="s">
        <v>54</v>
      </c>
      <c r="F32" s="11">
        <f>VLOOKUP(A32,Dengue!$1:$1048576,10,FALSE)</f>
        <v>1</v>
      </c>
      <c r="G32" s="11">
        <f>VLOOKUP($A32,Chik!$1:$1048576,10,FALSE)</f>
        <v>0</v>
      </c>
      <c r="H32" s="11">
        <f>VLOOKUP($A32,zika!$1:$1048576,10,FALSE)</f>
        <v>0</v>
      </c>
      <c r="I32" s="11">
        <f t="shared" si="0"/>
        <v>1</v>
      </c>
      <c r="J32" s="10">
        <v>3606</v>
      </c>
      <c r="K32" s="57" t="s">
        <v>1109</v>
      </c>
      <c r="L32" s="7">
        <f t="shared" si="1"/>
        <v>27.731558513588467</v>
      </c>
      <c r="M32" s="6" t="str">
        <f t="shared" si="2"/>
        <v>Baixa</v>
      </c>
      <c r="N32" s="6" t="str">
        <f>VLOOKUP($B32,LIRAa!$1:$1048576,3,FALSE)</f>
        <v>Sem Informação</v>
      </c>
      <c r="O32" s="6" t="str">
        <f>VLOOKUP($B32,LIRAa!$1:$1048576,4,FALSE)</f>
        <v>Sem Informação</v>
      </c>
      <c r="P32" s="6" t="str">
        <f>VLOOKUP($B32,LIRAa!$1:$1048576,5,FALSE)</f>
        <v>Sem Informação</v>
      </c>
      <c r="S32" s="76"/>
      <c r="T32" s="76"/>
      <c r="U32" s="76"/>
    </row>
    <row r="33" spans="1:21" ht="15.75" x14ac:dyDescent="0.25">
      <c r="A33" s="41">
        <v>28</v>
      </c>
      <c r="B33" s="6">
        <v>310250</v>
      </c>
      <c r="C33" s="16" t="str">
        <f>VLOOKUP(B33,'Tabela de Macros'!$1:$1048576,2,FALSE)</f>
        <v>Leste do Sul</v>
      </c>
      <c r="D33" s="35" t="str">
        <f>VLOOKUP(B33,'Tabela de Macros'!$1:$1048576,3,FALSE)</f>
        <v>Ponte Nova</v>
      </c>
      <c r="E33" s="35" t="s">
        <v>55</v>
      </c>
      <c r="F33" s="11">
        <f>VLOOKUP(A33,Dengue!$1:$1048576,10,FALSE)</f>
        <v>1</v>
      </c>
      <c r="G33" s="11">
        <f>VLOOKUP($A33,Chik!$1:$1048576,10,FALSE)</f>
        <v>0</v>
      </c>
      <c r="H33" s="11">
        <f>VLOOKUP($A33,zika!$1:$1048576,10,FALSE)</f>
        <v>0</v>
      </c>
      <c r="I33" s="11">
        <f t="shared" si="0"/>
        <v>1</v>
      </c>
      <c r="J33" s="10">
        <v>4751</v>
      </c>
      <c r="K33" s="57" t="s">
        <v>1109</v>
      </c>
      <c r="L33" s="7">
        <f t="shared" si="1"/>
        <v>21.048200378867605</v>
      </c>
      <c r="M33" s="6" t="str">
        <f t="shared" si="2"/>
        <v>Baixa</v>
      </c>
      <c r="N33" s="6" t="str">
        <f>VLOOKUP($B33,LIRAa!$1:$1048576,3,FALSE)</f>
        <v>Sem Informação</v>
      </c>
      <c r="O33" s="6" t="str">
        <f>VLOOKUP($B33,LIRAa!$1:$1048576,4,FALSE)</f>
        <v>Sem Informação</v>
      </c>
      <c r="P33" s="6" t="str">
        <f>VLOOKUP($B33,LIRAa!$1:$1048576,5,FALSE)</f>
        <v>Sem Informação</v>
      </c>
      <c r="S33" s="76"/>
      <c r="T33" s="76"/>
      <c r="U33" s="76"/>
    </row>
    <row r="34" spans="1:21" ht="15.75" x14ac:dyDescent="0.25">
      <c r="A34" s="41">
        <v>29</v>
      </c>
      <c r="B34" s="6">
        <v>310260</v>
      </c>
      <c r="C34" s="16" t="str">
        <f>VLOOKUP(B34,'Tabela de Macros'!$1:$1048576,2,FALSE)</f>
        <v>Sul</v>
      </c>
      <c r="D34" s="35" t="str">
        <f>VLOOKUP(B34,'Tabela de Macros'!$1:$1048576,3,FALSE)</f>
        <v>Pouso Alegre</v>
      </c>
      <c r="E34" s="35" t="s">
        <v>56</v>
      </c>
      <c r="F34" s="11">
        <f>VLOOKUP(A34,Dengue!$1:$1048576,10,FALSE)</f>
        <v>3</v>
      </c>
      <c r="G34" s="11">
        <f>VLOOKUP($A34,Chik!$1:$1048576,10,FALSE)</f>
        <v>0</v>
      </c>
      <c r="H34" s="11">
        <f>VLOOKUP($A34,zika!$1:$1048576,10,FALSE)</f>
        <v>0</v>
      </c>
      <c r="I34" s="11">
        <f t="shared" si="0"/>
        <v>3</v>
      </c>
      <c r="J34" s="10">
        <v>40747</v>
      </c>
      <c r="K34" s="57" t="s">
        <v>1110</v>
      </c>
      <c r="L34" s="7">
        <f t="shared" si="1"/>
        <v>7.3625052151078609</v>
      </c>
      <c r="M34" s="6" t="str">
        <f t="shared" si="2"/>
        <v>Baixa</v>
      </c>
      <c r="N34" s="6">
        <f>VLOOKUP($B34,LIRAa!$1:$1048576,3,FALSE)</f>
        <v>0.8</v>
      </c>
      <c r="O34" s="6">
        <f>VLOOKUP($B34,LIRAa!$1:$1048576,4,FALSE)</f>
        <v>3.1</v>
      </c>
      <c r="P34" s="6">
        <f>VLOOKUP($B34,LIRAa!$1:$1048576,5,FALSE)</f>
        <v>3.2</v>
      </c>
      <c r="S34" s="76"/>
      <c r="T34" s="76"/>
      <c r="U34" s="76"/>
    </row>
    <row r="35" spans="1:21" ht="15.75" x14ac:dyDescent="0.25">
      <c r="A35" s="41">
        <v>30</v>
      </c>
      <c r="B35" s="6">
        <v>310280</v>
      </c>
      <c r="C35" s="16" t="str">
        <f>VLOOKUP(B35,'Tabela de Macros'!$1:$1048576,2,FALSE)</f>
        <v>Sudeste</v>
      </c>
      <c r="D35" s="35" t="str">
        <f>VLOOKUP(B35,'Tabela de Macros'!$1:$1048576,3,FALSE)</f>
        <v>Juiz de Fora</v>
      </c>
      <c r="E35" s="35" t="s">
        <v>58</v>
      </c>
      <c r="F35" s="11">
        <f>VLOOKUP(A35,Dengue!$1:$1048576,10,FALSE)</f>
        <v>1</v>
      </c>
      <c r="G35" s="11">
        <f>VLOOKUP($A35,Chik!$1:$1048576,10,FALSE)</f>
        <v>0</v>
      </c>
      <c r="H35" s="11">
        <f>VLOOKUP($A35,zika!$1:$1048576,10,FALSE)</f>
        <v>0</v>
      </c>
      <c r="I35" s="11">
        <f t="shared" si="0"/>
        <v>1</v>
      </c>
      <c r="J35" s="10">
        <v>12242</v>
      </c>
      <c r="K35" s="57" t="s">
        <v>1109</v>
      </c>
      <c r="L35" s="7">
        <f t="shared" si="1"/>
        <v>8.1685999019768012</v>
      </c>
      <c r="M35" s="6" t="str">
        <f t="shared" si="2"/>
        <v>Baixa</v>
      </c>
      <c r="N35" s="6" t="str">
        <f>VLOOKUP($B35,LIRAa!$1:$1048576,3,FALSE)</f>
        <v>Sem Informação</v>
      </c>
      <c r="O35" s="6" t="str">
        <f>VLOOKUP($B35,LIRAa!$1:$1048576,4,FALSE)</f>
        <v>Sem Informação</v>
      </c>
      <c r="P35" s="6" t="str">
        <f>VLOOKUP($B35,LIRAa!$1:$1048576,5,FALSE)</f>
        <v>Sem Informação</v>
      </c>
      <c r="S35" s="76"/>
      <c r="T35" s="76"/>
      <c r="U35" s="76"/>
    </row>
    <row r="36" spans="1:21" ht="15.75" x14ac:dyDescent="0.25">
      <c r="A36" s="41">
        <v>31</v>
      </c>
      <c r="B36" s="6">
        <v>310285</v>
      </c>
      <c r="C36" s="16" t="str">
        <f>VLOOKUP(B36,'Tabela de Macros'!$1:$1048576,2,FALSE)</f>
        <v>Nordeste</v>
      </c>
      <c r="D36" s="35" t="str">
        <f>VLOOKUP(B36,'Tabela de Macros'!$1:$1048576,3,FALSE)</f>
        <v>Teófilo Otoni</v>
      </c>
      <c r="E36" s="35" t="s">
        <v>59</v>
      </c>
      <c r="F36" s="11">
        <f>VLOOKUP(A36,Dengue!$1:$1048576,10,FALSE)</f>
        <v>0</v>
      </c>
      <c r="G36" s="11">
        <f>VLOOKUP($A36,Chik!$1:$1048576,10,FALSE)</f>
        <v>0</v>
      </c>
      <c r="H36" s="11">
        <f>VLOOKUP($A36,zika!$1:$1048576,10,FALSE)</f>
        <v>0</v>
      </c>
      <c r="I36" s="11">
        <f t="shared" si="0"/>
        <v>0</v>
      </c>
      <c r="J36" s="10">
        <v>8481</v>
      </c>
      <c r="K36" s="57" t="s">
        <v>1109</v>
      </c>
      <c r="L36" s="7">
        <f t="shared" si="1"/>
        <v>0</v>
      </c>
      <c r="M36" s="6" t="str">
        <f t="shared" si="2"/>
        <v>Silencioso</v>
      </c>
      <c r="N36" s="6" t="str">
        <f>VLOOKUP($B36,LIRAa!$1:$1048576,3,FALSE)</f>
        <v>Sem Informação</v>
      </c>
      <c r="O36" s="6" t="str">
        <f>VLOOKUP($B36,LIRAa!$1:$1048576,4,FALSE)</f>
        <v>Sem Informação</v>
      </c>
      <c r="P36" s="6" t="str">
        <f>VLOOKUP($B36,LIRAa!$1:$1048576,5,FALSE)</f>
        <v>Sem Informação</v>
      </c>
      <c r="S36" s="76"/>
      <c r="T36" s="76"/>
      <c r="U36" s="76"/>
    </row>
    <row r="37" spans="1:21" ht="15.75" x14ac:dyDescent="0.25">
      <c r="A37" s="41">
        <v>32</v>
      </c>
      <c r="B37" s="6">
        <v>310290</v>
      </c>
      <c r="C37" s="16" t="str">
        <f>VLOOKUP(B37,'Tabela de Macros'!$1:$1048576,2,FALSE)</f>
        <v>Centro Sul</v>
      </c>
      <c r="D37" s="35" t="str">
        <f>VLOOKUP(B37,'Tabela de Macros'!$1:$1048576,3,FALSE)</f>
        <v>Barbacena</v>
      </c>
      <c r="E37" s="35" t="s">
        <v>60</v>
      </c>
      <c r="F37" s="11">
        <f>VLOOKUP(A37,Dengue!$1:$1048576,10,FALSE)</f>
        <v>0</v>
      </c>
      <c r="G37" s="11">
        <f>VLOOKUP($A37,Chik!$1:$1048576,10,FALSE)</f>
        <v>0</v>
      </c>
      <c r="H37" s="11">
        <f>VLOOKUP($A37,zika!$1:$1048576,10,FALSE)</f>
        <v>0</v>
      </c>
      <c r="I37" s="11">
        <f t="shared" si="0"/>
        <v>0</v>
      </c>
      <c r="J37" s="10">
        <v>11432</v>
      </c>
      <c r="K37" s="57" t="s">
        <v>1109</v>
      </c>
      <c r="L37" s="7">
        <f t="shared" si="1"/>
        <v>0</v>
      </c>
      <c r="M37" s="6" t="str">
        <f t="shared" si="2"/>
        <v>Silencioso</v>
      </c>
      <c r="N37" s="6" t="str">
        <f>VLOOKUP($B37,LIRAa!$1:$1048576,3,FALSE)</f>
        <v>Sem Informação</v>
      </c>
      <c r="O37" s="6" t="str">
        <f>VLOOKUP($B37,LIRAa!$1:$1048576,4,FALSE)</f>
        <v>Sem Informação</v>
      </c>
      <c r="P37" s="6" t="str">
        <f>VLOOKUP($B37,LIRAa!$1:$1048576,5,FALSE)</f>
        <v>Sem Informação</v>
      </c>
      <c r="S37" s="76"/>
      <c r="T37" s="76"/>
      <c r="U37" s="76"/>
    </row>
    <row r="38" spans="1:21" ht="15.75" x14ac:dyDescent="0.25">
      <c r="A38" s="41">
        <v>33</v>
      </c>
      <c r="B38" s="6">
        <v>310300</v>
      </c>
      <c r="C38" s="16" t="str">
        <f>VLOOKUP(B38,'Tabela de Macros'!$1:$1048576,2,FALSE)</f>
        <v>Vale do Aço</v>
      </c>
      <c r="D38" s="35" t="str">
        <f>VLOOKUP(B38,'Tabela de Macros'!$1:$1048576,3,FALSE)</f>
        <v>Cel. Fabriciano</v>
      </c>
      <c r="E38" s="35" t="s">
        <v>61</v>
      </c>
      <c r="F38" s="11">
        <f>VLOOKUP(A38,Dengue!$1:$1048576,10,FALSE)</f>
        <v>4</v>
      </c>
      <c r="G38" s="11">
        <f>VLOOKUP($A38,Chik!$1:$1048576,10,FALSE)</f>
        <v>0</v>
      </c>
      <c r="H38" s="11">
        <f>VLOOKUP($A38,zika!$1:$1048576,10,FALSE)</f>
        <v>0</v>
      </c>
      <c r="I38" s="11">
        <f t="shared" si="0"/>
        <v>4</v>
      </c>
      <c r="J38" s="10">
        <v>9363</v>
      </c>
      <c r="K38" s="57" t="s">
        <v>1109</v>
      </c>
      <c r="L38" s="7">
        <f t="shared" si="1"/>
        <v>42.721349994659832</v>
      </c>
      <c r="M38" s="6" t="str">
        <f t="shared" si="2"/>
        <v>Baixa</v>
      </c>
      <c r="N38" s="6" t="str">
        <f>VLOOKUP($B38,LIRAa!$1:$1048576,3,FALSE)</f>
        <v>Sem Informação</v>
      </c>
      <c r="O38" s="6" t="str">
        <f>VLOOKUP($B38,LIRAa!$1:$1048576,4,FALSE)</f>
        <v>Sem Informação</v>
      </c>
      <c r="P38" s="6" t="str">
        <f>VLOOKUP($B38,LIRAa!$1:$1048576,5,FALSE)</f>
        <v>Sem Informação</v>
      </c>
      <c r="S38" s="76"/>
      <c r="T38" s="76"/>
      <c r="U38" s="76"/>
    </row>
    <row r="39" spans="1:21" ht="15.75" x14ac:dyDescent="0.25">
      <c r="A39" s="41">
        <v>34</v>
      </c>
      <c r="B39" s="6">
        <v>310310</v>
      </c>
      <c r="C39" s="16" t="str">
        <f>VLOOKUP(B39,'Tabela de Macros'!$1:$1048576,2,FALSE)</f>
        <v>Sudeste</v>
      </c>
      <c r="D39" s="35" t="str">
        <f>VLOOKUP(B39,'Tabela de Macros'!$1:$1048576,3,FALSE)</f>
        <v>Ubá</v>
      </c>
      <c r="E39" s="35" t="s">
        <v>63</v>
      </c>
      <c r="F39" s="11">
        <f>VLOOKUP(A39,Dengue!$1:$1048576,10,FALSE)</f>
        <v>0</v>
      </c>
      <c r="G39" s="11">
        <f>VLOOKUP($A39,Chik!$1:$1048576,10,FALSE)</f>
        <v>0</v>
      </c>
      <c r="H39" s="11">
        <f>VLOOKUP($A39,zika!$1:$1048576,10,FALSE)</f>
        <v>0</v>
      </c>
      <c r="I39" s="11">
        <f t="shared" si="0"/>
        <v>0</v>
      </c>
      <c r="J39" s="10">
        <v>1609</v>
      </c>
      <c r="K39" s="57" t="s">
        <v>1109</v>
      </c>
      <c r="L39" s="7">
        <f t="shared" si="1"/>
        <v>0</v>
      </c>
      <c r="M39" s="6" t="str">
        <f t="shared" si="2"/>
        <v>Silencioso</v>
      </c>
      <c r="N39" s="6" t="str">
        <f>VLOOKUP($B39,LIRAa!$1:$1048576,3,FALSE)</f>
        <v>Sem Informação</v>
      </c>
      <c r="O39" s="6" t="str">
        <f>VLOOKUP($B39,LIRAa!$1:$1048576,4,FALSE)</f>
        <v>Sem Informação</v>
      </c>
      <c r="P39" s="6" t="str">
        <f>VLOOKUP($B39,LIRAa!$1:$1048576,5,FALSE)</f>
        <v>Sem Informação</v>
      </c>
      <c r="S39" s="76"/>
      <c r="T39" s="76"/>
      <c r="U39" s="76"/>
    </row>
    <row r="40" spans="1:21" ht="15.75" x14ac:dyDescent="0.25">
      <c r="A40" s="41">
        <v>35</v>
      </c>
      <c r="B40" s="6">
        <v>310320</v>
      </c>
      <c r="C40" s="16" t="str">
        <f>VLOOKUP(B40,'Tabela de Macros'!$1:$1048576,2,FALSE)</f>
        <v>Centro</v>
      </c>
      <c r="D40" s="35" t="str">
        <f>VLOOKUP(B40,'Tabela de Macros'!$1:$1048576,3,FALSE)</f>
        <v>Sete Lagoas</v>
      </c>
      <c r="E40" s="35" t="s">
        <v>64</v>
      </c>
      <c r="F40" s="11">
        <f>VLOOKUP(A40,Dengue!$1:$1048576,10,FALSE)</f>
        <v>0</v>
      </c>
      <c r="G40" s="11">
        <f>VLOOKUP($A40,Chik!$1:$1048576,10,FALSE)</f>
        <v>0</v>
      </c>
      <c r="H40" s="11">
        <f>VLOOKUP($A40,zika!$1:$1048576,10,FALSE)</f>
        <v>0</v>
      </c>
      <c r="I40" s="11">
        <f t="shared" si="0"/>
        <v>0</v>
      </c>
      <c r="J40" s="10">
        <v>2341</v>
      </c>
      <c r="K40" s="57" t="s">
        <v>1109</v>
      </c>
      <c r="L40" s="7">
        <f t="shared" si="1"/>
        <v>0</v>
      </c>
      <c r="M40" s="6" t="str">
        <f t="shared" si="2"/>
        <v>Silencioso</v>
      </c>
      <c r="N40" s="6" t="str">
        <f>VLOOKUP($B40,LIRAa!$1:$1048576,3,FALSE)</f>
        <v>Sem Informação</v>
      </c>
      <c r="O40" s="6" t="str">
        <f>VLOOKUP($B40,LIRAa!$1:$1048576,4,FALSE)</f>
        <v>Sem Informação</v>
      </c>
      <c r="P40" s="6" t="str">
        <f>VLOOKUP($B40,LIRAa!$1:$1048576,5,FALSE)</f>
        <v>Sem Informação</v>
      </c>
      <c r="S40" s="9"/>
      <c r="T40" s="9"/>
      <c r="U40" s="9"/>
    </row>
    <row r="41" spans="1:21" ht="15.75" x14ac:dyDescent="0.25">
      <c r="A41" s="41">
        <v>36</v>
      </c>
      <c r="B41" s="6">
        <v>310330</v>
      </c>
      <c r="C41" s="16" t="str">
        <f>VLOOKUP(B41,'Tabela de Macros'!$1:$1048576,2,FALSE)</f>
        <v>Sudeste</v>
      </c>
      <c r="D41" s="35" t="str">
        <f>VLOOKUP(B41,'Tabela de Macros'!$1:$1048576,3,FALSE)</f>
        <v>Juiz de Fora</v>
      </c>
      <c r="E41" s="35" t="s">
        <v>65</v>
      </c>
      <c r="F41" s="11">
        <f>VLOOKUP(A41,Dengue!$1:$1048576,10,FALSE)</f>
        <v>0</v>
      </c>
      <c r="G41" s="11">
        <f>VLOOKUP($A41,Chik!$1:$1048576,10,FALSE)</f>
        <v>0</v>
      </c>
      <c r="H41" s="11">
        <f>VLOOKUP($A41,zika!$1:$1048576,10,FALSE)</f>
        <v>0</v>
      </c>
      <c r="I41" s="11">
        <f t="shared" si="0"/>
        <v>0</v>
      </c>
      <c r="J41" s="10">
        <v>2066</v>
      </c>
      <c r="K41" s="57" t="s">
        <v>1109</v>
      </c>
      <c r="L41" s="7">
        <f t="shared" si="1"/>
        <v>0</v>
      </c>
      <c r="M41" s="6" t="str">
        <f t="shared" si="2"/>
        <v>Silencioso</v>
      </c>
      <c r="N41" s="6" t="str">
        <f>VLOOKUP($B41,LIRAa!$1:$1048576,3,FALSE)</f>
        <v>Sem Informação</v>
      </c>
      <c r="O41" s="6" t="str">
        <f>VLOOKUP($B41,LIRAa!$1:$1048576,4,FALSE)</f>
        <v>Sem Informação</v>
      </c>
      <c r="P41" s="6" t="str">
        <f>VLOOKUP($B41,LIRAa!$1:$1048576,5,FALSE)</f>
        <v>Sem Informação</v>
      </c>
      <c r="S41" s="76"/>
      <c r="T41" s="76"/>
      <c r="U41" s="76"/>
    </row>
    <row r="42" spans="1:21" ht="15.75" x14ac:dyDescent="0.25">
      <c r="A42" s="41">
        <v>37</v>
      </c>
      <c r="B42" s="6">
        <v>310340</v>
      </c>
      <c r="C42" s="16" t="str">
        <f>VLOOKUP(B42,'Tabela de Macros'!$1:$1048576,2,FALSE)</f>
        <v>Jequitinhonha</v>
      </c>
      <c r="D42" s="35" t="str">
        <f>VLOOKUP(B42,'Tabela de Macros'!$1:$1048576,3,FALSE)</f>
        <v>Diamantina</v>
      </c>
      <c r="E42" s="35" t="s">
        <v>66</v>
      </c>
      <c r="F42" s="11">
        <f>VLOOKUP(A42,Dengue!$1:$1048576,10,FALSE)</f>
        <v>138</v>
      </c>
      <c r="G42" s="11">
        <f>VLOOKUP($A42,Chik!$1:$1048576,10,FALSE)</f>
        <v>0</v>
      </c>
      <c r="H42" s="11">
        <f>VLOOKUP($A42,zika!$1:$1048576,10,FALSE)</f>
        <v>0</v>
      </c>
      <c r="I42" s="11">
        <f t="shared" si="0"/>
        <v>138</v>
      </c>
      <c r="J42" s="10">
        <v>36705</v>
      </c>
      <c r="K42" s="57" t="s">
        <v>1110</v>
      </c>
      <c r="L42" s="7">
        <f t="shared" si="1"/>
        <v>375.97057621577443</v>
      </c>
      <c r="M42" s="6" t="str">
        <f t="shared" si="2"/>
        <v>Alta</v>
      </c>
      <c r="N42" s="6">
        <f>VLOOKUP($B42,LIRAa!$1:$1048576,3,FALSE)</f>
        <v>2.1</v>
      </c>
      <c r="O42" s="6">
        <f>VLOOKUP($B42,LIRAa!$1:$1048576,4,FALSE)</f>
        <v>4.2</v>
      </c>
      <c r="P42" s="6">
        <f>VLOOKUP($B42,LIRAa!$1:$1048576,5,FALSE)</f>
        <v>4</v>
      </c>
      <c r="S42" s="9"/>
      <c r="T42" s="9"/>
      <c r="U42" s="9"/>
    </row>
    <row r="43" spans="1:21" ht="15.75" x14ac:dyDescent="0.25">
      <c r="A43" s="41">
        <v>38</v>
      </c>
      <c r="B43" s="6">
        <v>310350</v>
      </c>
      <c r="C43" s="16" t="str">
        <f>VLOOKUP(B43,'Tabela de Macros'!$1:$1048576,2,FALSE)</f>
        <v>Triângulo do Norte</v>
      </c>
      <c r="D43" s="35" t="str">
        <f>VLOOKUP(B43,'Tabela de Macros'!$1:$1048576,3,FALSE)</f>
        <v>Uberlândia</v>
      </c>
      <c r="E43" s="35" t="s">
        <v>67</v>
      </c>
      <c r="F43" s="11">
        <f>VLOOKUP(A43,Dengue!$1:$1048576,10,FALSE)</f>
        <v>59</v>
      </c>
      <c r="G43" s="11">
        <f>VLOOKUP($A43,Chik!$1:$1048576,10,FALSE)</f>
        <v>1</v>
      </c>
      <c r="H43" s="11">
        <f>VLOOKUP($A43,zika!$1:$1048576,10,FALSE)</f>
        <v>1</v>
      </c>
      <c r="I43" s="11">
        <f t="shared" si="0"/>
        <v>61</v>
      </c>
      <c r="J43" s="10">
        <v>116691</v>
      </c>
      <c r="K43" s="57" t="s">
        <v>1112</v>
      </c>
      <c r="L43" s="7">
        <f t="shared" si="1"/>
        <v>52.274811253652814</v>
      </c>
      <c r="M43" s="6" t="str">
        <f t="shared" si="2"/>
        <v>Baixa</v>
      </c>
      <c r="N43" s="6">
        <f>VLOOKUP($B43,LIRAa!$1:$1048576,3,FALSE)</f>
        <v>1.6</v>
      </c>
      <c r="O43" s="6">
        <f>VLOOKUP($B43,LIRAa!$1:$1048576,4,FALSE)</f>
        <v>3.8</v>
      </c>
      <c r="P43" s="6">
        <f>VLOOKUP($B43,LIRAa!$1:$1048576,5,FALSE)</f>
        <v>4.5</v>
      </c>
      <c r="S43" s="76"/>
      <c r="T43" s="76"/>
      <c r="U43" s="76"/>
    </row>
    <row r="44" spans="1:21" ht="15.75" x14ac:dyDescent="0.25">
      <c r="A44" s="41">
        <v>39</v>
      </c>
      <c r="B44" s="6">
        <v>310360</v>
      </c>
      <c r="C44" s="16" t="str">
        <f>VLOOKUP(B44,'Tabela de Macros'!$1:$1048576,2,FALSE)</f>
        <v>Sudeste</v>
      </c>
      <c r="D44" s="35" t="str">
        <f>VLOOKUP(B44,'Tabela de Macros'!$1:$1048576,3,FALSE)</f>
        <v>Juiz de Fora</v>
      </c>
      <c r="E44" s="35" t="s">
        <v>68</v>
      </c>
      <c r="F44" s="11">
        <f>VLOOKUP(A44,Dengue!$1:$1048576,10,FALSE)</f>
        <v>0</v>
      </c>
      <c r="G44" s="11">
        <f>VLOOKUP($A44,Chik!$1:$1048576,10,FALSE)</f>
        <v>0</v>
      </c>
      <c r="H44" s="11">
        <f>VLOOKUP($A44,zika!$1:$1048576,10,FALSE)</f>
        <v>0</v>
      </c>
      <c r="I44" s="11">
        <f t="shared" si="0"/>
        <v>0</v>
      </c>
      <c r="J44" s="10">
        <v>2804</v>
      </c>
      <c r="K44" s="57" t="s">
        <v>1109</v>
      </c>
      <c r="L44" s="7">
        <f t="shared" si="1"/>
        <v>0</v>
      </c>
      <c r="M44" s="6" t="str">
        <f t="shared" si="2"/>
        <v>Silencioso</v>
      </c>
      <c r="N44" s="6" t="str">
        <f>VLOOKUP($B44,LIRAa!$1:$1048576,3,FALSE)</f>
        <v>Sem Informação</v>
      </c>
      <c r="O44" s="6" t="str">
        <f>VLOOKUP($B44,LIRAa!$1:$1048576,4,FALSE)</f>
        <v>Sem Informação</v>
      </c>
      <c r="P44" s="6" t="str">
        <f>VLOOKUP($B44,LIRAa!$1:$1048576,5,FALSE)</f>
        <v>Sem Informação</v>
      </c>
      <c r="S44" s="76"/>
      <c r="T44" s="76"/>
      <c r="U44" s="76"/>
    </row>
    <row r="45" spans="1:21" ht="15.75" x14ac:dyDescent="0.25">
      <c r="A45" s="41">
        <v>40</v>
      </c>
      <c r="B45" s="6">
        <v>310370</v>
      </c>
      <c r="C45" s="16" t="str">
        <f>VLOOKUP(B45,'Tabela de Macros'!$1:$1048576,2,FALSE)</f>
        <v>Leste do Sul</v>
      </c>
      <c r="D45" s="35" t="str">
        <f>VLOOKUP(B45,'Tabela de Macros'!$1:$1048576,3,FALSE)</f>
        <v>Ponte Nova</v>
      </c>
      <c r="E45" s="35" t="s">
        <v>69</v>
      </c>
      <c r="F45" s="11">
        <f>VLOOKUP(A45,Dengue!$1:$1048576,10,FALSE)</f>
        <v>0</v>
      </c>
      <c r="G45" s="11">
        <f>VLOOKUP($A45,Chik!$1:$1048576,10,FALSE)</f>
        <v>0</v>
      </c>
      <c r="H45" s="11">
        <f>VLOOKUP($A45,zika!$1:$1048576,10,FALSE)</f>
        <v>0</v>
      </c>
      <c r="I45" s="11">
        <f t="shared" si="0"/>
        <v>0</v>
      </c>
      <c r="J45" s="10">
        <v>8425</v>
      </c>
      <c r="K45" s="57" t="s">
        <v>1109</v>
      </c>
      <c r="L45" s="7">
        <f t="shared" si="1"/>
        <v>0</v>
      </c>
      <c r="M45" s="6" t="str">
        <f t="shared" si="2"/>
        <v>Silencioso</v>
      </c>
      <c r="N45" s="6" t="str">
        <f>VLOOKUP($B45,LIRAa!$1:$1048576,3,FALSE)</f>
        <v>Sem Informação</v>
      </c>
      <c r="O45" s="6" t="str">
        <f>VLOOKUP($B45,LIRAa!$1:$1048576,4,FALSE)</f>
        <v>Sem Informação</v>
      </c>
      <c r="P45" s="6" t="str">
        <f>VLOOKUP($B45,LIRAa!$1:$1048576,5,FALSE)</f>
        <v>Sem Informação</v>
      </c>
      <c r="S45" s="76"/>
      <c r="T45" s="76"/>
      <c r="U45" s="76"/>
    </row>
    <row r="46" spans="1:21" ht="15.75" x14ac:dyDescent="0.25">
      <c r="A46" s="41">
        <v>41</v>
      </c>
      <c r="B46" s="6">
        <v>310375</v>
      </c>
      <c r="C46" s="16" t="str">
        <f>VLOOKUP(B46,'Tabela de Macros'!$1:$1048576,2,FALSE)</f>
        <v>Triângulo do Norte</v>
      </c>
      <c r="D46" s="35" t="str">
        <f>VLOOKUP(B46,'Tabela de Macros'!$1:$1048576,3,FALSE)</f>
        <v>Uberlândia</v>
      </c>
      <c r="E46" s="35" t="s">
        <v>70</v>
      </c>
      <c r="F46" s="11">
        <f>VLOOKUP(A46,Dengue!$1:$1048576,10,FALSE)</f>
        <v>5</v>
      </c>
      <c r="G46" s="11">
        <f>VLOOKUP($A46,Chik!$1:$1048576,10,FALSE)</f>
        <v>0</v>
      </c>
      <c r="H46" s="11">
        <f>VLOOKUP($A46,zika!$1:$1048576,10,FALSE)</f>
        <v>0</v>
      </c>
      <c r="I46" s="11">
        <f t="shared" si="0"/>
        <v>5</v>
      </c>
      <c r="J46" s="10">
        <v>6804</v>
      </c>
      <c r="K46" s="57" t="s">
        <v>1109</v>
      </c>
      <c r="L46" s="7">
        <f t="shared" si="1"/>
        <v>73.486184597295718</v>
      </c>
      <c r="M46" s="6" t="str">
        <f t="shared" si="2"/>
        <v>Baixa</v>
      </c>
      <c r="N46" s="6" t="str">
        <f>VLOOKUP($B46,LIRAa!$1:$1048576,3,FALSE)</f>
        <v>Sem Informação</v>
      </c>
      <c r="O46" s="6" t="str">
        <f>VLOOKUP($B46,LIRAa!$1:$1048576,4,FALSE)</f>
        <v>Sem Informação</v>
      </c>
      <c r="P46" s="6" t="str">
        <f>VLOOKUP($B46,LIRAa!$1:$1048576,5,FALSE)</f>
        <v>Sem Informação</v>
      </c>
      <c r="S46" s="37"/>
    </row>
    <row r="47" spans="1:21" ht="15.75" x14ac:dyDescent="0.25">
      <c r="A47" s="41">
        <v>42</v>
      </c>
      <c r="B47" s="6">
        <v>310380</v>
      </c>
      <c r="C47" s="16" t="str">
        <f>VLOOKUP(B47,'Tabela de Macros'!$1:$1048576,2,FALSE)</f>
        <v>Noroeste</v>
      </c>
      <c r="D47" s="35" t="str">
        <f>VLOOKUP(B47,'Tabela de Macros'!$1:$1048576,3,FALSE)</f>
        <v>Patos de Minas</v>
      </c>
      <c r="E47" s="35" t="s">
        <v>72</v>
      </c>
      <c r="F47" s="11">
        <f>VLOOKUP(A47,Dengue!$1:$1048576,10,FALSE)</f>
        <v>0</v>
      </c>
      <c r="G47" s="11">
        <f>VLOOKUP($A47,Chik!$1:$1048576,10,FALSE)</f>
        <v>0</v>
      </c>
      <c r="H47" s="11">
        <f>VLOOKUP($A47,zika!$1:$1048576,10,FALSE)</f>
        <v>0</v>
      </c>
      <c r="I47" s="11">
        <f t="shared" si="0"/>
        <v>0</v>
      </c>
      <c r="J47" s="10">
        <v>2833</v>
      </c>
      <c r="K47" s="57" t="s">
        <v>1109</v>
      </c>
      <c r="L47" s="7">
        <f t="shared" si="1"/>
        <v>0</v>
      </c>
      <c r="M47" s="6" t="str">
        <f t="shared" si="2"/>
        <v>Silencioso</v>
      </c>
      <c r="N47" s="6" t="str">
        <f>VLOOKUP($B47,LIRAa!$1:$1048576,3,FALSE)</f>
        <v>Sem Informação</v>
      </c>
      <c r="O47" s="6" t="str">
        <f>VLOOKUP($B47,LIRAa!$1:$1048576,4,FALSE)</f>
        <v>Sem Informação</v>
      </c>
      <c r="P47" s="6" t="str">
        <f>VLOOKUP($B47,LIRAa!$1:$1048576,5,FALSE)</f>
        <v>Sem Informação</v>
      </c>
      <c r="S47" s="37"/>
    </row>
    <row r="48" spans="1:21" ht="15.75" x14ac:dyDescent="0.25">
      <c r="A48" s="41">
        <v>43</v>
      </c>
      <c r="B48" s="6">
        <v>310390</v>
      </c>
      <c r="C48" s="16" t="str">
        <f>VLOOKUP(B48,'Tabela de Macros'!$1:$1048576,2,FALSE)</f>
        <v>Oeste</v>
      </c>
      <c r="D48" s="35" t="str">
        <f>VLOOKUP(B48,'Tabela de Macros'!$1:$1048576,3,FALSE)</f>
        <v>Divinópolis</v>
      </c>
      <c r="E48" s="35" t="s">
        <v>73</v>
      </c>
      <c r="F48" s="11">
        <f>VLOOKUP(A48,Dengue!$1:$1048576,10,FALSE)</f>
        <v>22</v>
      </c>
      <c r="G48" s="11">
        <f>VLOOKUP($A48,Chik!$1:$1048576,10,FALSE)</f>
        <v>0</v>
      </c>
      <c r="H48" s="11">
        <f>VLOOKUP($A48,zika!$1:$1048576,10,FALSE)</f>
        <v>0</v>
      </c>
      <c r="I48" s="11">
        <f t="shared" si="0"/>
        <v>22</v>
      </c>
      <c r="J48" s="10">
        <v>9142</v>
      </c>
      <c r="K48" s="57" t="s">
        <v>1109</v>
      </c>
      <c r="L48" s="7">
        <f t="shared" si="1"/>
        <v>240.64756070881643</v>
      </c>
      <c r="M48" s="6" t="str">
        <f t="shared" si="2"/>
        <v>Média</v>
      </c>
      <c r="N48" s="6" t="str">
        <f>VLOOKUP($B48,LIRAa!$1:$1048576,3,FALSE)</f>
        <v>Sem Informação</v>
      </c>
      <c r="O48" s="6" t="str">
        <f>VLOOKUP($B48,LIRAa!$1:$1048576,4,FALSE)</f>
        <v>Sem Informação</v>
      </c>
      <c r="P48" s="6" t="str">
        <f>VLOOKUP($B48,LIRAa!$1:$1048576,5,FALSE)</f>
        <v>Sem Informação</v>
      </c>
      <c r="S48" s="76"/>
      <c r="T48" s="76"/>
      <c r="U48" s="76"/>
    </row>
    <row r="49" spans="1:21" ht="15.75" x14ac:dyDescent="0.25">
      <c r="A49" s="41">
        <v>44</v>
      </c>
      <c r="B49" s="6">
        <v>310400</v>
      </c>
      <c r="C49" s="16" t="str">
        <f>VLOOKUP(B49,'Tabela de Macros'!$1:$1048576,2,FALSE)</f>
        <v>Triângulo do Sul</v>
      </c>
      <c r="D49" s="35" t="str">
        <f>VLOOKUP(B49,'Tabela de Macros'!$1:$1048576,3,FALSE)</f>
        <v>Uberaba</v>
      </c>
      <c r="E49" s="35" t="s">
        <v>74</v>
      </c>
      <c r="F49" s="11">
        <f>VLOOKUP(A49,Dengue!$1:$1048576,10,FALSE)</f>
        <v>20</v>
      </c>
      <c r="G49" s="11">
        <f>VLOOKUP($A49,Chik!$1:$1048576,10,FALSE)</f>
        <v>0</v>
      </c>
      <c r="H49" s="11">
        <f>VLOOKUP($A49,zika!$1:$1048576,10,FALSE)</f>
        <v>0</v>
      </c>
      <c r="I49" s="11">
        <f t="shared" si="0"/>
        <v>20</v>
      </c>
      <c r="J49" s="10">
        <v>105083</v>
      </c>
      <c r="K49" s="57" t="s">
        <v>1112</v>
      </c>
      <c r="L49" s="7">
        <f t="shared" si="1"/>
        <v>19.032574250830294</v>
      </c>
      <c r="M49" s="6" t="str">
        <f t="shared" si="2"/>
        <v>Baixa</v>
      </c>
      <c r="N49" s="6">
        <f>VLOOKUP($B49,LIRAa!$1:$1048576,3,FALSE)</f>
        <v>0.6</v>
      </c>
      <c r="O49" s="6">
        <f>VLOOKUP($B49,LIRAa!$1:$1048576,4,FALSE)</f>
        <v>0.5</v>
      </c>
      <c r="P49" s="6">
        <f>VLOOKUP($B49,LIRAa!$1:$1048576,5,FALSE)</f>
        <v>0.9</v>
      </c>
      <c r="S49" s="76"/>
      <c r="T49" s="76"/>
      <c r="U49" s="76"/>
    </row>
    <row r="50" spans="1:21" ht="15.75" x14ac:dyDescent="0.25">
      <c r="A50" s="41">
        <v>45</v>
      </c>
      <c r="B50" s="6">
        <v>310410</v>
      </c>
      <c r="C50" s="16" t="str">
        <f>VLOOKUP(B50,'Tabela de Macros'!$1:$1048576,2,FALSE)</f>
        <v>Sul</v>
      </c>
      <c r="D50" s="35" t="str">
        <f>VLOOKUP(B50,'Tabela de Macros'!$1:$1048576,3,FALSE)</f>
        <v>Alfenas</v>
      </c>
      <c r="E50" s="35" t="s">
        <v>75</v>
      </c>
      <c r="F50" s="11">
        <f>VLOOKUP(A50,Dengue!$1:$1048576,10,FALSE)</f>
        <v>4</v>
      </c>
      <c r="G50" s="11">
        <f>VLOOKUP($A50,Chik!$1:$1048576,10,FALSE)</f>
        <v>0</v>
      </c>
      <c r="H50" s="11">
        <f>VLOOKUP($A50,zika!$1:$1048576,10,FALSE)</f>
        <v>0</v>
      </c>
      <c r="I50" s="11">
        <f t="shared" si="0"/>
        <v>4</v>
      </c>
      <c r="J50" s="10">
        <v>10657</v>
      </c>
      <c r="K50" s="57" t="s">
        <v>1109</v>
      </c>
      <c r="L50" s="7">
        <f t="shared" si="1"/>
        <v>37.534015201276155</v>
      </c>
      <c r="M50" s="6" t="str">
        <f t="shared" si="2"/>
        <v>Baixa</v>
      </c>
      <c r="N50" s="6" t="str">
        <f>VLOOKUP($B50,LIRAa!$1:$1048576,3,FALSE)</f>
        <v>Sem Informação</v>
      </c>
      <c r="O50" s="6" t="str">
        <f>VLOOKUP($B50,LIRAa!$1:$1048576,4,FALSE)</f>
        <v>Sem Informação</v>
      </c>
      <c r="P50" s="6" t="str">
        <f>VLOOKUP($B50,LIRAa!$1:$1048576,5,FALSE)</f>
        <v>Sem Informação</v>
      </c>
      <c r="S50" s="76"/>
      <c r="T50" s="76"/>
      <c r="U50" s="76"/>
    </row>
    <row r="51" spans="1:21" ht="15.75" x14ac:dyDescent="0.25">
      <c r="A51" s="41">
        <v>46</v>
      </c>
      <c r="B51" s="6">
        <v>310420</v>
      </c>
      <c r="C51" s="16" t="str">
        <f>VLOOKUP(B51,'Tabela de Macros'!$1:$1048576,2,FALSE)</f>
        <v>Oeste</v>
      </c>
      <c r="D51" s="35" t="str">
        <f>VLOOKUP(B51,'Tabela de Macros'!$1:$1048576,3,FALSE)</f>
        <v>Divinópolis</v>
      </c>
      <c r="E51" s="35" t="s">
        <v>76</v>
      </c>
      <c r="F51" s="11">
        <f>VLOOKUP(A51,Dengue!$1:$1048576,10,FALSE)</f>
        <v>12</v>
      </c>
      <c r="G51" s="11">
        <f>VLOOKUP($A51,Chik!$1:$1048576,10,FALSE)</f>
        <v>0</v>
      </c>
      <c r="H51" s="11">
        <f>VLOOKUP($A51,zika!$1:$1048576,10,FALSE)</f>
        <v>1</v>
      </c>
      <c r="I51" s="11">
        <f t="shared" si="0"/>
        <v>13</v>
      </c>
      <c r="J51" s="10">
        <v>39793</v>
      </c>
      <c r="K51" s="57" t="s">
        <v>1110</v>
      </c>
      <c r="L51" s="7">
        <f t="shared" si="1"/>
        <v>32.66906239790918</v>
      </c>
      <c r="M51" s="6" t="str">
        <f t="shared" si="2"/>
        <v>Baixa</v>
      </c>
      <c r="N51" s="6">
        <f>VLOOKUP($B51,LIRAa!$1:$1048576,3,FALSE)</f>
        <v>3.5</v>
      </c>
      <c r="O51" s="6">
        <f>VLOOKUP($B51,LIRAa!$1:$1048576,4,FALSE)</f>
        <v>3.8</v>
      </c>
      <c r="P51" s="6">
        <f>VLOOKUP($B51,LIRAa!$1:$1048576,5,FALSE)</f>
        <v>3.4</v>
      </c>
      <c r="S51" s="76"/>
      <c r="T51" s="76"/>
      <c r="U51" s="76"/>
    </row>
    <row r="52" spans="1:21" ht="15.75" x14ac:dyDescent="0.25">
      <c r="A52" s="41">
        <v>47</v>
      </c>
      <c r="B52" s="6">
        <v>310430</v>
      </c>
      <c r="C52" s="16" t="str">
        <f>VLOOKUP(B52,'Tabela de Macros'!$1:$1048576,2,FALSE)</f>
        <v>Sul</v>
      </c>
      <c r="D52" s="35" t="str">
        <f>VLOOKUP(B52,'Tabela de Macros'!$1:$1048576,3,FALSE)</f>
        <v>Alfenas</v>
      </c>
      <c r="E52" s="35" t="s">
        <v>77</v>
      </c>
      <c r="F52" s="11">
        <f>VLOOKUP(A52,Dengue!$1:$1048576,10,FALSE)</f>
        <v>4</v>
      </c>
      <c r="G52" s="11">
        <f>VLOOKUP($A52,Chik!$1:$1048576,10,FALSE)</f>
        <v>0</v>
      </c>
      <c r="H52" s="11">
        <f>VLOOKUP($A52,zika!$1:$1048576,10,FALSE)</f>
        <v>0</v>
      </c>
      <c r="I52" s="11">
        <f t="shared" si="0"/>
        <v>4</v>
      </c>
      <c r="J52" s="10">
        <v>14955</v>
      </c>
      <c r="K52" s="57" t="s">
        <v>1109</v>
      </c>
      <c r="L52" s="7">
        <f t="shared" si="1"/>
        <v>26.746907388833165</v>
      </c>
      <c r="M52" s="6" t="str">
        <f t="shared" si="2"/>
        <v>Baixa</v>
      </c>
      <c r="N52" s="6" t="str">
        <f>VLOOKUP($B52,LIRAa!$1:$1048576,3,FALSE)</f>
        <v>Sem Informação</v>
      </c>
      <c r="O52" s="6" t="str">
        <f>VLOOKUP($B52,LIRAa!$1:$1048576,4,FALSE)</f>
        <v>Sem Informação</v>
      </c>
      <c r="P52" s="6" t="str">
        <f>VLOOKUP($B52,LIRAa!$1:$1048576,5,FALSE)</f>
        <v>Sem Informação</v>
      </c>
      <c r="S52" s="76"/>
      <c r="T52" s="76"/>
      <c r="U52" s="76"/>
    </row>
    <row r="53" spans="1:21" ht="15.75" x14ac:dyDescent="0.25">
      <c r="A53" s="41">
        <v>48</v>
      </c>
      <c r="B53" s="6">
        <v>310440</v>
      </c>
      <c r="C53" s="16" t="str">
        <f>VLOOKUP(B53,'Tabela de Macros'!$1:$1048576,2,FALSE)</f>
        <v>Sudeste</v>
      </c>
      <c r="D53" s="35" t="str">
        <f>VLOOKUP(B53,'Tabela de Macros'!$1:$1048576,3,FALSE)</f>
        <v>Leopoldina</v>
      </c>
      <c r="E53" s="35" t="s">
        <v>78</v>
      </c>
      <c r="F53" s="11">
        <f>VLOOKUP(A53,Dengue!$1:$1048576,10,FALSE)</f>
        <v>0</v>
      </c>
      <c r="G53" s="11">
        <f>VLOOKUP($A53,Chik!$1:$1048576,10,FALSE)</f>
        <v>0</v>
      </c>
      <c r="H53" s="11">
        <f>VLOOKUP($A53,zika!$1:$1048576,10,FALSE)</f>
        <v>0</v>
      </c>
      <c r="I53" s="11">
        <f t="shared" si="0"/>
        <v>0</v>
      </c>
      <c r="J53" s="10">
        <v>2751</v>
      </c>
      <c r="K53" s="57" t="s">
        <v>1109</v>
      </c>
      <c r="L53" s="7">
        <f t="shared" si="1"/>
        <v>0</v>
      </c>
      <c r="M53" s="6" t="str">
        <f t="shared" si="2"/>
        <v>Silencioso</v>
      </c>
      <c r="N53" s="6" t="str">
        <f>VLOOKUP($B53,LIRAa!$1:$1048576,3,FALSE)</f>
        <v>Sem Informação</v>
      </c>
      <c r="O53" s="6" t="str">
        <f>VLOOKUP($B53,LIRAa!$1:$1048576,4,FALSE)</f>
        <v>Sem Informação</v>
      </c>
      <c r="P53" s="6" t="str">
        <f>VLOOKUP($B53,LIRAa!$1:$1048576,5,FALSE)</f>
        <v>Sem Informação</v>
      </c>
      <c r="S53" s="76"/>
      <c r="T53" s="76"/>
      <c r="U53" s="76"/>
    </row>
    <row r="54" spans="1:21" ht="15.75" x14ac:dyDescent="0.25">
      <c r="A54" s="41">
        <v>49</v>
      </c>
      <c r="B54" s="6">
        <v>310445</v>
      </c>
      <c r="C54" s="16" t="str">
        <f>VLOOKUP(B54,'Tabela de Macros'!$1:$1048576,2,FALSE)</f>
        <v>Jequitinhonha</v>
      </c>
      <c r="D54" s="35" t="str">
        <f>VLOOKUP(B54,'Tabela de Macros'!$1:$1048576,3,FALSE)</f>
        <v>Diamantina</v>
      </c>
      <c r="E54" s="35" t="s">
        <v>79</v>
      </c>
      <c r="F54" s="11">
        <f>VLOOKUP(A54,Dengue!$1:$1048576,10,FALSE)</f>
        <v>0</v>
      </c>
      <c r="G54" s="11">
        <f>VLOOKUP($A54,Chik!$1:$1048576,10,FALSE)</f>
        <v>0</v>
      </c>
      <c r="H54" s="11">
        <f>VLOOKUP($A54,zika!$1:$1048576,10,FALSE)</f>
        <v>0</v>
      </c>
      <c r="I54" s="11">
        <f t="shared" si="0"/>
        <v>0</v>
      </c>
      <c r="J54" s="10">
        <v>5191</v>
      </c>
      <c r="K54" s="57" t="s">
        <v>1109</v>
      </c>
      <c r="L54" s="7">
        <f t="shared" si="1"/>
        <v>0</v>
      </c>
      <c r="M54" s="6" t="str">
        <f t="shared" si="2"/>
        <v>Silencioso</v>
      </c>
      <c r="N54" s="6" t="str">
        <f>VLOOKUP($B54,LIRAa!$1:$1048576,3,FALSE)</f>
        <v>Sem Informação</v>
      </c>
      <c r="O54" s="6" t="str">
        <f>VLOOKUP($B54,LIRAa!$1:$1048576,4,FALSE)</f>
        <v>Sem Informação</v>
      </c>
      <c r="P54" s="6" t="str">
        <f>VLOOKUP($B54,LIRAa!$1:$1048576,5,FALSE)</f>
        <v>Sem Informação</v>
      </c>
      <c r="S54" s="76"/>
      <c r="T54" s="76"/>
      <c r="U54" s="76"/>
    </row>
    <row r="55" spans="1:21" ht="15.75" x14ac:dyDescent="0.25">
      <c r="A55" s="41">
        <v>50</v>
      </c>
      <c r="B55" s="6">
        <v>310450</v>
      </c>
      <c r="C55" s="16" t="str">
        <f>VLOOKUP(B55,'Tabela de Macros'!$1:$1048576,2,FALSE)</f>
        <v>Noroeste</v>
      </c>
      <c r="D55" s="35" t="str">
        <f>VLOOKUP(B55,'Tabela de Macros'!$1:$1048576,3,FALSE)</f>
        <v>Unaí</v>
      </c>
      <c r="E55" s="35" t="s">
        <v>81</v>
      </c>
      <c r="F55" s="11">
        <f>VLOOKUP(A55,Dengue!$1:$1048576,10,FALSE)</f>
        <v>25</v>
      </c>
      <c r="G55" s="11">
        <f>VLOOKUP($A55,Chik!$1:$1048576,10,FALSE)</f>
        <v>0</v>
      </c>
      <c r="H55" s="11">
        <f>VLOOKUP($A55,zika!$1:$1048576,10,FALSE)</f>
        <v>0</v>
      </c>
      <c r="I55" s="11">
        <f t="shared" si="0"/>
        <v>25</v>
      </c>
      <c r="J55" s="10">
        <v>17888</v>
      </c>
      <c r="K55" s="57" t="s">
        <v>1109</v>
      </c>
      <c r="L55" s="7">
        <f t="shared" si="1"/>
        <v>139.75849731663686</v>
      </c>
      <c r="M55" s="6" t="str">
        <f t="shared" si="2"/>
        <v>Média</v>
      </c>
      <c r="N55" s="6" t="str">
        <f>VLOOKUP($B55,LIRAa!$1:$1048576,3,FALSE)</f>
        <v>Sem Informação</v>
      </c>
      <c r="O55" s="6" t="str">
        <f>VLOOKUP($B55,LIRAa!$1:$1048576,4,FALSE)</f>
        <v>Sem Informação</v>
      </c>
      <c r="P55" s="6" t="str">
        <f>VLOOKUP($B55,LIRAa!$1:$1048576,5,FALSE)</f>
        <v>Sem Informação</v>
      </c>
      <c r="S55" s="37"/>
    </row>
    <row r="56" spans="1:21" ht="15.75" x14ac:dyDescent="0.25">
      <c r="A56" s="41">
        <v>51</v>
      </c>
      <c r="B56" s="6">
        <v>310460</v>
      </c>
      <c r="C56" s="16" t="str">
        <f>VLOOKUP(B56,'Tabela de Macros'!$1:$1048576,2,FALSE)</f>
        <v>Sudeste</v>
      </c>
      <c r="D56" s="35" t="str">
        <f>VLOOKUP(B56,'Tabela de Macros'!$1:$1048576,3,FALSE)</f>
        <v>Leopoldina</v>
      </c>
      <c r="E56" s="35" t="s">
        <v>82</v>
      </c>
      <c r="F56" s="11">
        <f>VLOOKUP(A56,Dengue!$1:$1048576,10,FALSE)</f>
        <v>15</v>
      </c>
      <c r="G56" s="11">
        <f>VLOOKUP($A56,Chik!$1:$1048576,10,FALSE)</f>
        <v>0</v>
      </c>
      <c r="H56" s="11">
        <f>VLOOKUP($A56,zika!$1:$1048576,10,FALSE)</f>
        <v>0</v>
      </c>
      <c r="I56" s="11">
        <f t="shared" si="0"/>
        <v>15</v>
      </c>
      <c r="J56" s="10">
        <v>14085</v>
      </c>
      <c r="K56" s="57" t="s">
        <v>1109</v>
      </c>
      <c r="L56" s="7">
        <f t="shared" si="1"/>
        <v>106.49627263045794</v>
      </c>
      <c r="M56" s="6" t="str">
        <f t="shared" si="2"/>
        <v>Média</v>
      </c>
      <c r="N56" s="6" t="str">
        <f>VLOOKUP($B56,LIRAa!$1:$1048576,3,FALSE)</f>
        <v>Sem Informação</v>
      </c>
      <c r="O56" s="6" t="str">
        <f>VLOOKUP($B56,LIRAa!$1:$1048576,4,FALSE)</f>
        <v>Sem Informação</v>
      </c>
      <c r="P56" s="6" t="str">
        <f>VLOOKUP($B56,LIRAa!$1:$1048576,5,FALSE)</f>
        <v>Sem Informação</v>
      </c>
      <c r="S56" s="76"/>
      <c r="T56" s="76"/>
      <c r="U56" s="76"/>
    </row>
    <row r="57" spans="1:21" ht="15.75" x14ac:dyDescent="0.25">
      <c r="A57" s="41">
        <v>52</v>
      </c>
      <c r="B57" s="6">
        <v>310470</v>
      </c>
      <c r="C57" s="16" t="str">
        <f>VLOOKUP(B57,'Tabela de Macros'!$1:$1048576,2,FALSE)</f>
        <v>Nordeste</v>
      </c>
      <c r="D57" s="35" t="str">
        <f>VLOOKUP(B57,'Tabela de Macros'!$1:$1048576,3,FALSE)</f>
        <v>Teófilo Otoni</v>
      </c>
      <c r="E57" s="35" t="s">
        <v>83</v>
      </c>
      <c r="F57" s="11">
        <f>VLOOKUP(A57,Dengue!$1:$1048576,10,FALSE)</f>
        <v>3</v>
      </c>
      <c r="G57" s="11">
        <f>VLOOKUP($A57,Chik!$1:$1048576,10,FALSE)</f>
        <v>0</v>
      </c>
      <c r="H57" s="11">
        <f>VLOOKUP($A57,zika!$1:$1048576,10,FALSE)</f>
        <v>0</v>
      </c>
      <c r="I57" s="11">
        <f t="shared" si="0"/>
        <v>3</v>
      </c>
      <c r="J57" s="10">
        <v>13064</v>
      </c>
      <c r="K57" s="57" t="s">
        <v>1109</v>
      </c>
      <c r="L57" s="7">
        <f t="shared" si="1"/>
        <v>22.963870177587264</v>
      </c>
      <c r="M57" s="6" t="str">
        <f t="shared" si="2"/>
        <v>Baixa</v>
      </c>
      <c r="N57" s="6" t="str">
        <f>VLOOKUP($B57,LIRAa!$1:$1048576,3,FALSE)</f>
        <v>Sem Informação</v>
      </c>
      <c r="O57" s="6" t="str">
        <f>VLOOKUP($B57,LIRAa!$1:$1048576,4,FALSE)</f>
        <v>Sem Informação</v>
      </c>
      <c r="P57" s="6" t="str">
        <f>VLOOKUP($B57,LIRAa!$1:$1048576,5,FALSE)</f>
        <v>Sem Informação</v>
      </c>
      <c r="S57" s="76"/>
      <c r="T57" s="76"/>
      <c r="U57" s="76"/>
    </row>
    <row r="58" spans="1:21" ht="15.75" x14ac:dyDescent="0.25">
      <c r="A58" s="41">
        <v>53</v>
      </c>
      <c r="B58" s="6">
        <v>310480</v>
      </c>
      <c r="C58" s="16" t="str">
        <f>VLOOKUP(B58,'Tabela de Macros'!$1:$1048576,2,FALSE)</f>
        <v>Centro</v>
      </c>
      <c r="D58" s="35" t="str">
        <f>VLOOKUP(B58,'Tabela de Macros'!$1:$1048576,3,FALSE)</f>
        <v>Sete Lagoas</v>
      </c>
      <c r="E58" s="35" t="s">
        <v>84</v>
      </c>
      <c r="F58" s="11">
        <f>VLOOKUP(A58,Dengue!$1:$1048576,10,FALSE)</f>
        <v>1</v>
      </c>
      <c r="G58" s="11">
        <f>VLOOKUP($A58,Chik!$1:$1048576,10,FALSE)</f>
        <v>0</v>
      </c>
      <c r="H58" s="11">
        <f>VLOOKUP($A58,zika!$1:$1048576,10,FALSE)</f>
        <v>0</v>
      </c>
      <c r="I58" s="11">
        <f t="shared" si="0"/>
        <v>1</v>
      </c>
      <c r="J58" s="10">
        <v>4888</v>
      </c>
      <c r="K58" s="57" t="s">
        <v>1109</v>
      </c>
      <c r="L58" s="7">
        <f t="shared" si="1"/>
        <v>20.458265139116204</v>
      </c>
      <c r="M58" s="6" t="str">
        <f t="shared" si="2"/>
        <v>Baixa</v>
      </c>
      <c r="N58" s="6" t="str">
        <f>VLOOKUP($B58,LIRAa!$1:$1048576,3,FALSE)</f>
        <v>Sem Informação</v>
      </c>
      <c r="O58" s="6" t="str">
        <f>VLOOKUP($B58,LIRAa!$1:$1048576,4,FALSE)</f>
        <v>Sem Informação</v>
      </c>
      <c r="P58" s="6" t="str">
        <f>VLOOKUP($B58,LIRAa!$1:$1048576,5,FALSE)</f>
        <v>Sem Informação</v>
      </c>
      <c r="S58" s="9"/>
      <c r="T58" s="9"/>
      <c r="U58" s="9"/>
    </row>
    <row r="59" spans="1:21" ht="15.75" x14ac:dyDescent="0.25">
      <c r="A59" s="41">
        <v>54</v>
      </c>
      <c r="B59" s="6">
        <v>310490</v>
      </c>
      <c r="C59" s="16" t="str">
        <f>VLOOKUP(B59,'Tabela de Macros'!$1:$1048576,2,FALSE)</f>
        <v>Sul</v>
      </c>
      <c r="D59" s="35" t="str">
        <f>VLOOKUP(B59,'Tabela de Macros'!$1:$1048576,3,FALSE)</f>
        <v>Varginha</v>
      </c>
      <c r="E59" s="35" t="s">
        <v>85</v>
      </c>
      <c r="F59" s="11">
        <f>VLOOKUP(A59,Dengue!$1:$1048576,10,FALSE)</f>
        <v>8</v>
      </c>
      <c r="G59" s="11">
        <f>VLOOKUP($A59,Chik!$1:$1048576,10,FALSE)</f>
        <v>0</v>
      </c>
      <c r="H59" s="11">
        <f>VLOOKUP($A59,zika!$1:$1048576,10,FALSE)</f>
        <v>0</v>
      </c>
      <c r="I59" s="11">
        <f t="shared" si="0"/>
        <v>8</v>
      </c>
      <c r="J59" s="10">
        <v>19094</v>
      </c>
      <c r="K59" s="57" t="s">
        <v>1109</v>
      </c>
      <c r="L59" s="7">
        <f t="shared" si="1"/>
        <v>41.897978422541108</v>
      </c>
      <c r="M59" s="6" t="str">
        <f t="shared" si="2"/>
        <v>Baixa</v>
      </c>
      <c r="N59" s="6" t="str">
        <f>VLOOKUP($B59,LIRAa!$1:$1048576,3,FALSE)</f>
        <v>Sem Informação</v>
      </c>
      <c r="O59" s="6" t="str">
        <f>VLOOKUP($B59,LIRAa!$1:$1048576,4,FALSE)</f>
        <v>Sem Informação</v>
      </c>
      <c r="P59" s="6" t="str">
        <f>VLOOKUP($B59,LIRAa!$1:$1048576,5,FALSE)</f>
        <v>Sem Informação</v>
      </c>
      <c r="S59" s="76"/>
      <c r="T59" s="76"/>
      <c r="U59" s="76"/>
    </row>
    <row r="60" spans="1:21" ht="15.75" x14ac:dyDescent="0.25">
      <c r="A60" s="41">
        <v>55</v>
      </c>
      <c r="B60" s="6">
        <v>310500</v>
      </c>
      <c r="C60" s="16" t="str">
        <f>VLOOKUP(B60,'Tabela de Macros'!$1:$1048576,2,FALSE)</f>
        <v>Centro</v>
      </c>
      <c r="D60" s="35" t="str">
        <f>VLOOKUP(B60,'Tabela de Macros'!$1:$1048576,3,FALSE)</f>
        <v>Sete Lagoas</v>
      </c>
      <c r="E60" s="35" t="s">
        <v>86</v>
      </c>
      <c r="F60" s="11">
        <f>VLOOKUP(A60,Dengue!$1:$1048576,10,FALSE)</f>
        <v>1</v>
      </c>
      <c r="G60" s="11">
        <f>VLOOKUP($A60,Chik!$1:$1048576,10,FALSE)</f>
        <v>0</v>
      </c>
      <c r="H60" s="11">
        <f>VLOOKUP($A60,zika!$1:$1048576,10,FALSE)</f>
        <v>0</v>
      </c>
      <c r="I60" s="11">
        <f t="shared" si="0"/>
        <v>1</v>
      </c>
      <c r="J60" s="10">
        <v>7851</v>
      </c>
      <c r="K60" s="57" t="s">
        <v>1109</v>
      </c>
      <c r="L60" s="7">
        <f t="shared" si="1"/>
        <v>12.737230925996689</v>
      </c>
      <c r="M60" s="6" t="str">
        <f t="shared" si="2"/>
        <v>Baixa</v>
      </c>
      <c r="N60" s="6" t="str">
        <f>VLOOKUP($B60,LIRAa!$1:$1048576,3,FALSE)</f>
        <v>Sem Informação</v>
      </c>
      <c r="O60" s="6" t="str">
        <f>VLOOKUP($B60,LIRAa!$1:$1048576,4,FALSE)</f>
        <v>Sem Informação</v>
      </c>
      <c r="P60" s="6" t="str">
        <f>VLOOKUP($B60,LIRAa!$1:$1048576,5,FALSE)</f>
        <v>Sem Informação</v>
      </c>
      <c r="S60" s="9"/>
      <c r="T60" s="9"/>
      <c r="U60" s="9"/>
    </row>
    <row r="61" spans="1:21" ht="15.75" x14ac:dyDescent="0.25">
      <c r="A61" s="41">
        <v>56</v>
      </c>
      <c r="B61" s="6">
        <v>310510</v>
      </c>
      <c r="C61" s="16" t="str">
        <f>VLOOKUP(B61,'Tabela de Macros'!$1:$1048576,2,FALSE)</f>
        <v>Oeste</v>
      </c>
      <c r="D61" s="35" t="str">
        <f>VLOOKUP(B61,'Tabela de Macros'!$1:$1048576,3,FALSE)</f>
        <v>Divinópolis</v>
      </c>
      <c r="E61" s="35" t="s">
        <v>87</v>
      </c>
      <c r="F61" s="11">
        <f>VLOOKUP(A61,Dengue!$1:$1048576,10,FALSE)</f>
        <v>1</v>
      </c>
      <c r="G61" s="11">
        <f>VLOOKUP($A61,Chik!$1:$1048576,10,FALSE)</f>
        <v>0</v>
      </c>
      <c r="H61" s="11">
        <f>VLOOKUP($A61,zika!$1:$1048576,10,FALSE)</f>
        <v>0</v>
      </c>
      <c r="I61" s="11">
        <f t="shared" si="0"/>
        <v>1</v>
      </c>
      <c r="J61" s="10">
        <v>23757</v>
      </c>
      <c r="K61" s="57" t="s">
        <v>1109</v>
      </c>
      <c r="L61" s="7">
        <f t="shared" si="1"/>
        <v>4.2092856842193882</v>
      </c>
      <c r="M61" s="6" t="str">
        <f t="shared" si="2"/>
        <v>Baixa</v>
      </c>
      <c r="N61" s="6">
        <f>VLOOKUP($B61,LIRAa!$1:$1048576,3,FALSE)</f>
        <v>5.0999999999999996</v>
      </c>
      <c r="O61" s="6">
        <f>VLOOKUP($B61,LIRAa!$1:$1048576,4,FALSE)</f>
        <v>8.4</v>
      </c>
      <c r="P61" s="6">
        <f>VLOOKUP($B61,LIRAa!$1:$1048576,5,FALSE)</f>
        <v>7.1</v>
      </c>
      <c r="S61" s="76"/>
      <c r="T61" s="76"/>
      <c r="U61" s="76"/>
    </row>
    <row r="62" spans="1:21" ht="15.75" x14ac:dyDescent="0.25">
      <c r="A62" s="41">
        <v>57</v>
      </c>
      <c r="B62" s="6">
        <v>310520</v>
      </c>
      <c r="C62" s="16" t="str">
        <f>VLOOKUP(B62,'Tabela de Macros'!$1:$1048576,2,FALSE)</f>
        <v>Nordeste</v>
      </c>
      <c r="D62" s="35" t="str">
        <f>VLOOKUP(B62,'Tabela de Macros'!$1:$1048576,3,FALSE)</f>
        <v>Pedra Azul</v>
      </c>
      <c r="E62" s="35" t="s">
        <v>88</v>
      </c>
      <c r="F62" s="11">
        <f>VLOOKUP(A62,Dengue!$1:$1048576,10,FALSE)</f>
        <v>4</v>
      </c>
      <c r="G62" s="11">
        <f>VLOOKUP($A62,Chik!$1:$1048576,10,FALSE)</f>
        <v>0</v>
      </c>
      <c r="H62" s="11">
        <f>VLOOKUP($A62,zika!$1:$1048576,10,FALSE)</f>
        <v>0</v>
      </c>
      <c r="I62" s="11">
        <f t="shared" si="0"/>
        <v>4</v>
      </c>
      <c r="J62" s="10">
        <v>4825</v>
      </c>
      <c r="K62" s="57" t="s">
        <v>1109</v>
      </c>
      <c r="L62" s="7">
        <f t="shared" si="1"/>
        <v>82.901554404145074</v>
      </c>
      <c r="M62" s="6" t="str">
        <f t="shared" si="2"/>
        <v>Baixa</v>
      </c>
      <c r="N62" s="6" t="str">
        <f>VLOOKUP($B62,LIRAa!$1:$1048576,3,FALSE)</f>
        <v>Sem Informação</v>
      </c>
      <c r="O62" s="6" t="str">
        <f>VLOOKUP($B62,LIRAa!$1:$1048576,4,FALSE)</f>
        <v>Sem Informação</v>
      </c>
      <c r="P62" s="6" t="str">
        <f>VLOOKUP($B62,LIRAa!$1:$1048576,5,FALSE)</f>
        <v>Sem Informação</v>
      </c>
      <c r="S62" s="9"/>
      <c r="T62" s="9"/>
      <c r="U62" s="9"/>
    </row>
    <row r="63" spans="1:21" ht="15.75" x14ac:dyDescent="0.25">
      <c r="A63" s="41">
        <v>58</v>
      </c>
      <c r="B63" s="6">
        <v>310530</v>
      </c>
      <c r="C63" s="16" t="str">
        <f>VLOOKUP(B63,'Tabela de Macros'!$1:$1048576,2,FALSE)</f>
        <v>Sul</v>
      </c>
      <c r="D63" s="35" t="str">
        <f>VLOOKUP(B63,'Tabela de Macros'!$1:$1048576,3,FALSE)</f>
        <v>Alfenas</v>
      </c>
      <c r="E63" s="35" t="s">
        <v>89</v>
      </c>
      <c r="F63" s="11">
        <f>VLOOKUP(A63,Dengue!$1:$1048576,10,FALSE)</f>
        <v>1</v>
      </c>
      <c r="G63" s="11">
        <f>VLOOKUP($A63,Chik!$1:$1048576,10,FALSE)</f>
        <v>0</v>
      </c>
      <c r="H63" s="11">
        <f>VLOOKUP($A63,zika!$1:$1048576,10,FALSE)</f>
        <v>0</v>
      </c>
      <c r="I63" s="11">
        <f t="shared" si="0"/>
        <v>1</v>
      </c>
      <c r="J63" s="10">
        <v>5713</v>
      </c>
      <c r="K63" s="57" t="s">
        <v>1109</v>
      </c>
      <c r="L63" s="7">
        <f t="shared" si="1"/>
        <v>17.50393838613688</v>
      </c>
      <c r="M63" s="6" t="str">
        <f t="shared" si="2"/>
        <v>Baixa</v>
      </c>
      <c r="N63" s="6" t="str">
        <f>VLOOKUP($B63,LIRAa!$1:$1048576,3,FALSE)</f>
        <v>Sem Informação</v>
      </c>
      <c r="O63" s="6" t="str">
        <f>VLOOKUP($B63,LIRAa!$1:$1048576,4,FALSE)</f>
        <v>Sem Informação</v>
      </c>
      <c r="P63" s="6" t="str">
        <f>VLOOKUP($B63,LIRAa!$1:$1048576,5,FALSE)</f>
        <v>Sem Informação</v>
      </c>
      <c r="S63" s="76"/>
      <c r="T63" s="76"/>
      <c r="U63" s="76"/>
    </row>
    <row r="64" spans="1:21" ht="15.75" x14ac:dyDescent="0.25">
      <c r="A64" s="41">
        <v>59</v>
      </c>
      <c r="B64" s="6">
        <v>310540</v>
      </c>
      <c r="C64" s="16" t="str">
        <f>VLOOKUP(B64,'Tabela de Macros'!$1:$1048576,2,FALSE)</f>
        <v>Centro</v>
      </c>
      <c r="D64" s="35" t="str">
        <f>VLOOKUP(B64,'Tabela de Macros'!$1:$1048576,3,FALSE)</f>
        <v>Itabira</v>
      </c>
      <c r="E64" s="35" t="s">
        <v>91</v>
      </c>
      <c r="F64" s="11">
        <f>VLOOKUP(A64,Dengue!$1:$1048576,10,FALSE)</f>
        <v>5</v>
      </c>
      <c r="G64" s="11">
        <f>VLOOKUP($A64,Chik!$1:$1048576,10,FALSE)</f>
        <v>0</v>
      </c>
      <c r="H64" s="11">
        <f>VLOOKUP($A64,zika!$1:$1048576,10,FALSE)</f>
        <v>0</v>
      </c>
      <c r="I64" s="11">
        <f t="shared" si="0"/>
        <v>5</v>
      </c>
      <c r="J64" s="10">
        <v>32319</v>
      </c>
      <c r="K64" s="57" t="s">
        <v>1110</v>
      </c>
      <c r="L64" s="7">
        <f t="shared" si="1"/>
        <v>15.470775704693834</v>
      </c>
      <c r="M64" s="6" t="str">
        <f t="shared" si="2"/>
        <v>Baixa</v>
      </c>
      <c r="N64" s="6" t="str">
        <f>VLOOKUP($B64,LIRAa!$1:$1048576,3,FALSE)</f>
        <v>Sem Informação</v>
      </c>
      <c r="O64" s="6" t="str">
        <f>VLOOKUP($B64,LIRAa!$1:$1048576,4,FALSE)</f>
        <v>Sem Informação</v>
      </c>
      <c r="P64" s="6" t="str">
        <f>VLOOKUP($B64,LIRAa!$1:$1048576,5,FALSE)</f>
        <v>Sem Informação</v>
      </c>
      <c r="S64" s="9"/>
      <c r="T64" s="9"/>
      <c r="U64" s="9"/>
    </row>
    <row r="65" spans="1:21" ht="15.75" x14ac:dyDescent="0.25">
      <c r="A65" s="41">
        <v>60</v>
      </c>
      <c r="B65" s="6">
        <v>310550</v>
      </c>
      <c r="C65" s="16" t="str">
        <f>VLOOKUP(B65,'Tabela de Macros'!$1:$1048576,2,FALSE)</f>
        <v>Sudeste</v>
      </c>
      <c r="D65" s="35" t="str">
        <f>VLOOKUP(B65,'Tabela de Macros'!$1:$1048576,3,FALSE)</f>
        <v>Ubá</v>
      </c>
      <c r="E65" s="35" t="s">
        <v>92</v>
      </c>
      <c r="F65" s="11">
        <f>VLOOKUP(A65,Dengue!$1:$1048576,10,FALSE)</f>
        <v>0</v>
      </c>
      <c r="G65" s="11">
        <f>VLOOKUP($A65,Chik!$1:$1048576,10,FALSE)</f>
        <v>0</v>
      </c>
      <c r="H65" s="11">
        <f>VLOOKUP($A65,zika!$1:$1048576,10,FALSE)</f>
        <v>0</v>
      </c>
      <c r="I65" s="11">
        <f t="shared" si="0"/>
        <v>0</v>
      </c>
      <c r="J65" s="10">
        <v>5443</v>
      </c>
      <c r="K65" s="57" t="s">
        <v>1109</v>
      </c>
      <c r="L65" s="7">
        <f t="shared" si="1"/>
        <v>0</v>
      </c>
      <c r="M65" s="6" t="str">
        <f t="shared" si="2"/>
        <v>Silencioso</v>
      </c>
      <c r="N65" s="6" t="str">
        <f>VLOOKUP($B65,LIRAa!$1:$1048576,3,FALSE)</f>
        <v>Sem Informação</v>
      </c>
      <c r="O65" s="6" t="str">
        <f>VLOOKUP($B65,LIRAa!$1:$1048576,4,FALSE)</f>
        <v>Sem Informação</v>
      </c>
      <c r="P65" s="6" t="str">
        <f>VLOOKUP($B65,LIRAa!$1:$1048576,5,FALSE)</f>
        <v>Sem Informação</v>
      </c>
      <c r="S65" s="37"/>
    </row>
    <row r="66" spans="1:21" ht="15.75" x14ac:dyDescent="0.25">
      <c r="A66" s="41">
        <v>61</v>
      </c>
      <c r="B66" s="6">
        <v>310560</v>
      </c>
      <c r="C66" s="16" t="str">
        <f>VLOOKUP(B66,'Tabela de Macros'!$1:$1048576,2,FALSE)</f>
        <v>Centro Sul</v>
      </c>
      <c r="D66" s="35" t="str">
        <f>VLOOKUP(B66,'Tabela de Macros'!$1:$1048576,3,FALSE)</f>
        <v>Barbacena</v>
      </c>
      <c r="E66" s="35" t="s">
        <v>41</v>
      </c>
      <c r="F66" s="11">
        <f>VLOOKUP(A66,Dengue!$1:$1048576,10,FALSE)</f>
        <v>1</v>
      </c>
      <c r="G66" s="11">
        <f>VLOOKUP($A66,Chik!$1:$1048576,10,FALSE)</f>
        <v>0</v>
      </c>
      <c r="H66" s="11">
        <f>VLOOKUP($A66,zika!$1:$1048576,10,FALSE)</f>
        <v>0</v>
      </c>
      <c r="I66" s="11">
        <f t="shared" si="0"/>
        <v>1</v>
      </c>
      <c r="J66" s="10">
        <v>136392</v>
      </c>
      <c r="K66" s="57" t="s">
        <v>1112</v>
      </c>
      <c r="L66" s="7">
        <f t="shared" si="1"/>
        <v>0.73318083172033555</v>
      </c>
      <c r="M66" s="6" t="str">
        <f t="shared" si="2"/>
        <v>Baixa</v>
      </c>
      <c r="N66" s="6">
        <f>VLOOKUP($B66,LIRAa!$1:$1048576,3,FALSE)</f>
        <v>0.3</v>
      </c>
      <c r="O66" s="6">
        <f>VLOOKUP($B66,LIRAa!$1:$1048576,4,FALSE)</f>
        <v>2</v>
      </c>
      <c r="P66" s="6" t="str">
        <f>VLOOKUP($B66,LIRAa!$1:$1048576,5,FALSE)</f>
        <v>Sem Informação</v>
      </c>
      <c r="S66" s="76"/>
      <c r="T66" s="76"/>
      <c r="U66" s="76"/>
    </row>
    <row r="67" spans="1:21" ht="15.75" x14ac:dyDescent="0.25">
      <c r="A67" s="41">
        <v>62</v>
      </c>
      <c r="B67" s="6">
        <v>310570</v>
      </c>
      <c r="C67" s="16" t="str">
        <f>VLOOKUP(B67,'Tabela de Macros'!$1:$1048576,2,FALSE)</f>
        <v>Leste do Sul</v>
      </c>
      <c r="D67" s="35" t="str">
        <f>VLOOKUP(B67,'Tabela de Macros'!$1:$1048576,3,FALSE)</f>
        <v>Ponte Nova</v>
      </c>
      <c r="E67" s="35" t="s">
        <v>93</v>
      </c>
      <c r="F67" s="11">
        <f>VLOOKUP(A67,Dengue!$1:$1048576,10,FALSE)</f>
        <v>1</v>
      </c>
      <c r="G67" s="11">
        <f>VLOOKUP($A67,Chik!$1:$1048576,10,FALSE)</f>
        <v>0</v>
      </c>
      <c r="H67" s="11">
        <f>VLOOKUP($A67,zika!$1:$1048576,10,FALSE)</f>
        <v>0</v>
      </c>
      <c r="I67" s="11">
        <f t="shared" si="0"/>
        <v>1</v>
      </c>
      <c r="J67" s="10">
        <v>5250</v>
      </c>
      <c r="K67" s="57" t="s">
        <v>1109</v>
      </c>
      <c r="L67" s="7">
        <f t="shared" si="1"/>
        <v>19.047619047619047</v>
      </c>
      <c r="M67" s="6" t="str">
        <f t="shared" si="2"/>
        <v>Baixa</v>
      </c>
      <c r="N67" s="6" t="str">
        <f>VLOOKUP($B67,LIRAa!$1:$1048576,3,FALSE)</f>
        <v>Sem Informação</v>
      </c>
      <c r="O67" s="6" t="str">
        <f>VLOOKUP($B67,LIRAa!$1:$1048576,4,FALSE)</f>
        <v>Sem Informação</v>
      </c>
      <c r="P67" s="6" t="str">
        <f>VLOOKUP($B67,LIRAa!$1:$1048576,5,FALSE)</f>
        <v>Sem Informação</v>
      </c>
      <c r="S67" s="76"/>
      <c r="T67" s="76"/>
      <c r="U67" s="76"/>
    </row>
    <row r="68" spans="1:21" ht="15.75" x14ac:dyDescent="0.25">
      <c r="A68" s="41">
        <v>63</v>
      </c>
      <c r="B68" s="6">
        <v>310590</v>
      </c>
      <c r="C68" s="16" t="str">
        <f>VLOOKUP(B68,'Tabela de Macros'!$1:$1048576,2,FALSE)</f>
        <v>Centro Sul</v>
      </c>
      <c r="D68" s="35" t="str">
        <f>VLOOKUP(B68,'Tabela de Macros'!$1:$1048576,3,FALSE)</f>
        <v>São João Del Rei</v>
      </c>
      <c r="E68" s="35" t="s">
        <v>95</v>
      </c>
      <c r="F68" s="11">
        <f>VLOOKUP(A68,Dengue!$1:$1048576,10,FALSE)</f>
        <v>3</v>
      </c>
      <c r="G68" s="11">
        <f>VLOOKUP($A68,Chik!$1:$1048576,10,FALSE)</f>
        <v>0</v>
      </c>
      <c r="H68" s="11">
        <f>VLOOKUP($A68,zika!$1:$1048576,10,FALSE)</f>
        <v>0</v>
      </c>
      <c r="I68" s="11">
        <f t="shared" si="0"/>
        <v>3</v>
      </c>
      <c r="J68" s="10">
        <v>20720</v>
      </c>
      <c r="K68" s="57" t="s">
        <v>1109</v>
      </c>
      <c r="L68" s="7">
        <f t="shared" si="1"/>
        <v>14.478764478764479</v>
      </c>
      <c r="M68" s="6" t="str">
        <f t="shared" si="2"/>
        <v>Baixa</v>
      </c>
      <c r="N68" s="6" t="str">
        <f>VLOOKUP($B68,LIRAa!$1:$1048576,3,FALSE)</f>
        <v>Sem Informação</v>
      </c>
      <c r="O68" s="6" t="str">
        <f>VLOOKUP($B68,LIRAa!$1:$1048576,4,FALSE)</f>
        <v>Sem Informação</v>
      </c>
      <c r="P68" s="6" t="str">
        <f>VLOOKUP($B68,LIRAa!$1:$1048576,5,FALSE)</f>
        <v>Sem Informação</v>
      </c>
      <c r="S68" s="76"/>
      <c r="T68" s="76"/>
      <c r="U68" s="76"/>
    </row>
    <row r="69" spans="1:21" ht="15.75" x14ac:dyDescent="0.25">
      <c r="A69" s="41">
        <v>64</v>
      </c>
      <c r="B69" s="6">
        <v>310600</v>
      </c>
      <c r="C69" s="16" t="str">
        <f>VLOOKUP(B69,'Tabela de Macros'!$1:$1048576,2,FALSE)</f>
        <v>Centro</v>
      </c>
      <c r="D69" s="35" t="str">
        <f>VLOOKUP(B69,'Tabela de Macros'!$1:$1048576,3,FALSE)</f>
        <v>Itabira</v>
      </c>
      <c r="E69" s="35" t="s">
        <v>96</v>
      </c>
      <c r="F69" s="11">
        <f>VLOOKUP(A69,Dengue!$1:$1048576,10,FALSE)</f>
        <v>1</v>
      </c>
      <c r="G69" s="11">
        <f>VLOOKUP($A69,Chik!$1:$1048576,10,FALSE)</f>
        <v>0</v>
      </c>
      <c r="H69" s="11">
        <f>VLOOKUP($A69,zika!$1:$1048576,10,FALSE)</f>
        <v>0</v>
      </c>
      <c r="I69" s="11">
        <f t="shared" si="0"/>
        <v>1</v>
      </c>
      <c r="J69" s="10">
        <v>10248</v>
      </c>
      <c r="K69" s="57" t="s">
        <v>1109</v>
      </c>
      <c r="L69" s="7">
        <f t="shared" si="1"/>
        <v>9.7580015612802491</v>
      </c>
      <c r="M69" s="6" t="str">
        <f t="shared" si="2"/>
        <v>Baixa</v>
      </c>
      <c r="N69" s="6" t="str">
        <f>VLOOKUP($B69,LIRAa!$1:$1048576,3,FALSE)</f>
        <v>Sem Informação</v>
      </c>
      <c r="O69" s="6" t="str">
        <f>VLOOKUP($B69,LIRAa!$1:$1048576,4,FALSE)</f>
        <v>Sem Informação</v>
      </c>
      <c r="P69" s="6" t="str">
        <f>VLOOKUP($B69,LIRAa!$1:$1048576,5,FALSE)</f>
        <v>Sem Informação</v>
      </c>
      <c r="S69" s="9"/>
      <c r="T69" s="9"/>
      <c r="U69" s="9"/>
    </row>
    <row r="70" spans="1:21" ht="15.75" x14ac:dyDescent="0.25">
      <c r="A70" s="41">
        <v>65</v>
      </c>
      <c r="B70" s="6">
        <v>310610</v>
      </c>
      <c r="C70" s="16" t="str">
        <f>VLOOKUP(B70,'Tabela de Macros'!$1:$1048576,2,FALSE)</f>
        <v>Sudeste</v>
      </c>
      <c r="D70" s="35" t="str">
        <f>VLOOKUP(B70,'Tabela de Macros'!$1:$1048576,3,FALSE)</f>
        <v>Juiz de Fora</v>
      </c>
      <c r="E70" s="35" t="s">
        <v>97</v>
      </c>
      <c r="F70" s="11">
        <f>VLOOKUP(A70,Dengue!$1:$1048576,10,FALSE)</f>
        <v>0</v>
      </c>
      <c r="G70" s="11">
        <f>VLOOKUP($A70,Chik!$1:$1048576,10,FALSE)</f>
        <v>0</v>
      </c>
      <c r="H70" s="11">
        <f>VLOOKUP($A70,zika!$1:$1048576,10,FALSE)</f>
        <v>0</v>
      </c>
      <c r="I70" s="11">
        <f t="shared" ref="I70:I133" si="3">H70+F70+G70</f>
        <v>0</v>
      </c>
      <c r="J70" s="10">
        <v>3433</v>
      </c>
      <c r="K70" s="57" t="s">
        <v>1109</v>
      </c>
      <c r="L70" s="7">
        <f t="shared" ref="L70:L133" si="4">I70/J70*100000</f>
        <v>0</v>
      </c>
      <c r="M70" s="6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6" t="str">
        <f>VLOOKUP($B70,LIRAa!$1:$1048576,3,FALSE)</f>
        <v>Sem Informação</v>
      </c>
      <c r="O70" s="6" t="str">
        <f>VLOOKUP($B70,LIRAa!$1:$1048576,4,FALSE)</f>
        <v>Sem Informação</v>
      </c>
      <c r="P70" s="6" t="str">
        <f>VLOOKUP($B70,LIRAa!$1:$1048576,5,FALSE)</f>
        <v>Sem Informação</v>
      </c>
      <c r="S70" s="76"/>
      <c r="T70" s="76"/>
      <c r="U70" s="76"/>
    </row>
    <row r="71" spans="1:21" ht="15.75" x14ac:dyDescent="0.25">
      <c r="A71" s="41">
        <v>66</v>
      </c>
      <c r="B71" s="6">
        <v>310620</v>
      </c>
      <c r="C71" s="16" t="str">
        <f>VLOOKUP(B71,'Tabela de Macros'!$1:$1048576,2,FALSE)</f>
        <v>Centro</v>
      </c>
      <c r="D71" s="35" t="str">
        <f>VLOOKUP(B71,'Tabela de Macros'!$1:$1048576,3,FALSE)</f>
        <v>Belo Horizonte</v>
      </c>
      <c r="E71" s="45" t="s">
        <v>98</v>
      </c>
      <c r="F71" s="11">
        <f>VLOOKUP(A71,Dengue!$1:$1048576,10,FALSE)</f>
        <v>1146</v>
      </c>
      <c r="G71" s="11">
        <f>VLOOKUP($A71,Chik!$1:$1048576,10,FALSE)</f>
        <v>8</v>
      </c>
      <c r="H71" s="11">
        <f>VLOOKUP($A71,zika!$1:$1048576,10,FALSE)</f>
        <v>1</v>
      </c>
      <c r="I71" s="11">
        <f t="shared" si="3"/>
        <v>1155</v>
      </c>
      <c r="J71" s="10">
        <v>2501576</v>
      </c>
      <c r="K71" s="57" t="s">
        <v>1113</v>
      </c>
      <c r="L71" s="7">
        <f t="shared" si="4"/>
        <v>46.170893868505296</v>
      </c>
      <c r="M71" s="6" t="str">
        <f t="shared" si="5"/>
        <v>Baixa</v>
      </c>
      <c r="N71" s="6" t="str">
        <f>VLOOKUP($B71,LIRAa!$1:$1048576,3,FALSE)</f>
        <v>Sem Informação</v>
      </c>
      <c r="O71" s="6" t="str">
        <f>VLOOKUP($B71,LIRAa!$1:$1048576,4,FALSE)</f>
        <v>Sem Informação</v>
      </c>
      <c r="P71" s="6" t="str">
        <f>VLOOKUP($B71,LIRAa!$1:$1048576,5,FALSE)</f>
        <v>Sem Informação</v>
      </c>
      <c r="S71" s="76"/>
      <c r="T71" s="76"/>
      <c r="U71" s="76"/>
    </row>
    <row r="72" spans="1:21" ht="15.75" x14ac:dyDescent="0.25">
      <c r="A72" s="41">
        <v>67</v>
      </c>
      <c r="B72" s="6">
        <v>310630</v>
      </c>
      <c r="C72" s="16" t="str">
        <f>VLOOKUP(B72,'Tabela de Macros'!$1:$1048576,2,FALSE)</f>
        <v>Vale do Aço</v>
      </c>
      <c r="D72" s="35" t="str">
        <f>VLOOKUP(B72,'Tabela de Macros'!$1:$1048576,3,FALSE)</f>
        <v>Cel. Fabriciano</v>
      </c>
      <c r="E72" s="35" t="s">
        <v>99</v>
      </c>
      <c r="F72" s="11">
        <f>VLOOKUP(A72,Dengue!$1:$1048576,10,FALSE)</f>
        <v>9</v>
      </c>
      <c r="G72" s="11">
        <f>VLOOKUP($A72,Chik!$1:$1048576,10,FALSE)</f>
        <v>4</v>
      </c>
      <c r="H72" s="11">
        <f>VLOOKUP($A72,zika!$1:$1048576,10,FALSE)</f>
        <v>0</v>
      </c>
      <c r="I72" s="11">
        <f t="shared" si="3"/>
        <v>13</v>
      </c>
      <c r="J72" s="10">
        <v>26396</v>
      </c>
      <c r="K72" s="57" t="s">
        <v>1110</v>
      </c>
      <c r="L72" s="7">
        <f t="shared" si="4"/>
        <v>49.249886346416126</v>
      </c>
      <c r="M72" s="6" t="str">
        <f t="shared" si="5"/>
        <v>Baixa</v>
      </c>
      <c r="N72" s="6" t="str">
        <f>VLOOKUP($B72,LIRAa!$1:$1048576,3,FALSE)</f>
        <v>Sem Informação</v>
      </c>
      <c r="O72" s="6" t="str">
        <f>VLOOKUP($B72,LIRAa!$1:$1048576,4,FALSE)</f>
        <v>Sem Informação</v>
      </c>
      <c r="P72" s="6" t="str">
        <f>VLOOKUP($B72,LIRAa!$1:$1048576,5,FALSE)</f>
        <v>Sem Informação</v>
      </c>
      <c r="S72" s="76"/>
      <c r="T72" s="76"/>
      <c r="U72" s="76"/>
    </row>
    <row r="73" spans="1:21" ht="15.75" x14ac:dyDescent="0.25">
      <c r="A73" s="41">
        <v>68</v>
      </c>
      <c r="B73" s="6">
        <v>310640</v>
      </c>
      <c r="C73" s="16" t="str">
        <f>VLOOKUP(B73,'Tabela de Macros'!$1:$1048576,2,FALSE)</f>
        <v>Centro</v>
      </c>
      <c r="D73" s="35" t="str">
        <f>VLOOKUP(B73,'Tabela de Macros'!$1:$1048576,3,FALSE)</f>
        <v>Belo Horizonte</v>
      </c>
      <c r="E73" s="35" t="s">
        <v>100</v>
      </c>
      <c r="F73" s="11">
        <f>VLOOKUP(A73,Dengue!$1:$1048576,10,FALSE)</f>
        <v>1</v>
      </c>
      <c r="G73" s="11">
        <f>VLOOKUP($A73,Chik!$1:$1048576,10,FALSE)</f>
        <v>0</v>
      </c>
      <c r="H73" s="11">
        <f>VLOOKUP($A73,zika!$1:$1048576,10,FALSE)</f>
        <v>0</v>
      </c>
      <c r="I73" s="11">
        <f t="shared" si="3"/>
        <v>1</v>
      </c>
      <c r="J73" s="10">
        <v>7710</v>
      </c>
      <c r="K73" s="57" t="s">
        <v>1109</v>
      </c>
      <c r="L73" s="7">
        <f t="shared" si="4"/>
        <v>12.970168612191959</v>
      </c>
      <c r="M73" s="6" t="str">
        <f t="shared" si="5"/>
        <v>Baixa</v>
      </c>
      <c r="N73" s="6" t="str">
        <f>VLOOKUP($B73,LIRAa!$1:$1048576,3,FALSE)</f>
        <v>Sem Informação</v>
      </c>
      <c r="O73" s="6" t="str">
        <f>VLOOKUP($B73,LIRAa!$1:$1048576,4,FALSE)</f>
        <v>Sem Informação</v>
      </c>
      <c r="P73" s="6">
        <f>VLOOKUP($B73,LIRAa!$1:$1048576,5,FALSE)</f>
        <v>1.2</v>
      </c>
      <c r="S73" s="76"/>
      <c r="T73" s="76"/>
      <c r="U73" s="76"/>
    </row>
    <row r="74" spans="1:21" ht="15.75" x14ac:dyDescent="0.25">
      <c r="A74" s="41">
        <v>69</v>
      </c>
      <c r="B74" s="6">
        <v>310650</v>
      </c>
      <c r="C74" s="16" t="str">
        <f>VLOOKUP(B74,'Tabela de Macros'!$1:$1048576,2,FALSE)</f>
        <v>Jequitinhonha</v>
      </c>
      <c r="D74" s="35" t="str">
        <f>VLOOKUP(B74,'Tabela de Macros'!$1:$1048576,3,FALSE)</f>
        <v>Diamantina</v>
      </c>
      <c r="E74" s="35" t="s">
        <v>101</v>
      </c>
      <c r="F74" s="11">
        <f>VLOOKUP(A74,Dengue!$1:$1048576,10,FALSE)</f>
        <v>4</v>
      </c>
      <c r="G74" s="11">
        <f>VLOOKUP($A74,Chik!$1:$1048576,10,FALSE)</f>
        <v>0</v>
      </c>
      <c r="H74" s="11">
        <f>VLOOKUP($A74,zika!$1:$1048576,10,FALSE)</f>
        <v>0</v>
      </c>
      <c r="I74" s="11">
        <f t="shared" si="3"/>
        <v>4</v>
      </c>
      <c r="J74" s="10">
        <v>11995</v>
      </c>
      <c r="K74" s="57" t="s">
        <v>1109</v>
      </c>
      <c r="L74" s="7">
        <f t="shared" si="4"/>
        <v>33.347228011671525</v>
      </c>
      <c r="M74" s="6" t="str">
        <f t="shared" si="5"/>
        <v>Baixa</v>
      </c>
      <c r="N74" s="6" t="str">
        <f>VLOOKUP($B74,LIRAa!$1:$1048576,3,FALSE)</f>
        <v>Sem Informação</v>
      </c>
      <c r="O74" s="6" t="str">
        <f>VLOOKUP($B74,LIRAa!$1:$1048576,4,FALSE)</f>
        <v>Sem Informação</v>
      </c>
      <c r="P74" s="6" t="str">
        <f>VLOOKUP($B74,LIRAa!$1:$1048576,5,FALSE)</f>
        <v>Sem Informação</v>
      </c>
      <c r="S74" s="76"/>
      <c r="T74" s="76"/>
      <c r="U74" s="76"/>
    </row>
    <row r="75" spans="1:21" ht="15.75" x14ac:dyDescent="0.25">
      <c r="A75" s="41">
        <v>70</v>
      </c>
      <c r="B75" s="6">
        <v>310665</v>
      </c>
      <c r="C75" s="16" t="str">
        <f>VLOOKUP(B75,'Tabela de Macros'!$1:$1048576,2,FALSE)</f>
        <v>Norte</v>
      </c>
      <c r="D75" s="35" t="str">
        <f>VLOOKUP(B75,'Tabela de Macros'!$1:$1048576,3,FALSE)</f>
        <v>Montes Claros</v>
      </c>
      <c r="E75" s="35" t="s">
        <v>103</v>
      </c>
      <c r="F75" s="11">
        <f>VLOOKUP(A75,Dengue!$1:$1048576,10,FALSE)</f>
        <v>0</v>
      </c>
      <c r="G75" s="11">
        <f>VLOOKUP($A75,Chik!$1:$1048576,10,FALSE)</f>
        <v>0</v>
      </c>
      <c r="H75" s="11">
        <f>VLOOKUP($A75,zika!$1:$1048576,10,FALSE)</f>
        <v>0</v>
      </c>
      <c r="I75" s="11">
        <f t="shared" si="3"/>
        <v>0</v>
      </c>
      <c r="J75" s="10">
        <v>4705</v>
      </c>
      <c r="K75" s="57" t="s">
        <v>1109</v>
      </c>
      <c r="L75" s="7">
        <f t="shared" si="4"/>
        <v>0</v>
      </c>
      <c r="M75" s="6" t="str">
        <f t="shared" si="5"/>
        <v>Silencioso</v>
      </c>
      <c r="N75" s="6" t="str">
        <f>VLOOKUP($B75,LIRAa!$1:$1048576,3,FALSE)</f>
        <v>Sem Informação</v>
      </c>
      <c r="O75" s="6" t="str">
        <f>VLOOKUP($B75,LIRAa!$1:$1048576,4,FALSE)</f>
        <v>Sem Informação</v>
      </c>
      <c r="P75" s="6" t="str">
        <f>VLOOKUP($B75,LIRAa!$1:$1048576,5,FALSE)</f>
        <v>Sem Informação</v>
      </c>
      <c r="S75" s="76"/>
      <c r="T75" s="76"/>
      <c r="U75" s="76"/>
    </row>
    <row r="76" spans="1:21" ht="15.75" x14ac:dyDescent="0.25">
      <c r="A76" s="41">
        <v>71</v>
      </c>
      <c r="B76" s="6">
        <v>310660</v>
      </c>
      <c r="C76" s="16" t="str">
        <f>VLOOKUP(B76,'Tabela de Macros'!$1:$1048576,2,FALSE)</f>
        <v>Nordeste</v>
      </c>
      <c r="D76" s="35" t="str">
        <f>VLOOKUP(B76,'Tabela de Macros'!$1:$1048576,3,FALSE)</f>
        <v>Teófilo Otoni</v>
      </c>
      <c r="E76" s="35" t="s">
        <v>104</v>
      </c>
      <c r="F76" s="11">
        <f>VLOOKUP(A76,Dengue!$1:$1048576,10,FALSE)</f>
        <v>0</v>
      </c>
      <c r="G76" s="11">
        <f>VLOOKUP($A76,Chik!$1:$1048576,10,FALSE)</f>
        <v>0</v>
      </c>
      <c r="H76" s="11">
        <f>VLOOKUP($A76,zika!$1:$1048576,10,FALSE)</f>
        <v>0</v>
      </c>
      <c r="I76" s="11">
        <f t="shared" si="3"/>
        <v>0</v>
      </c>
      <c r="J76" s="10">
        <v>4602</v>
      </c>
      <c r="K76" s="57" t="s">
        <v>1109</v>
      </c>
      <c r="L76" s="7">
        <f t="shared" si="4"/>
        <v>0</v>
      </c>
      <c r="M76" s="6" t="str">
        <f t="shared" si="5"/>
        <v>Silencioso</v>
      </c>
      <c r="N76" s="6" t="str">
        <f>VLOOKUP($B76,LIRAa!$1:$1048576,3,FALSE)</f>
        <v>Sem Informação</v>
      </c>
      <c r="O76" s="6" t="str">
        <f>VLOOKUP($B76,LIRAa!$1:$1048576,4,FALSE)</f>
        <v>Sem Informação</v>
      </c>
      <c r="P76" s="6" t="str">
        <f>VLOOKUP($B76,LIRAa!$1:$1048576,5,FALSE)</f>
        <v>Sem Informação</v>
      </c>
      <c r="S76" s="76"/>
      <c r="T76" s="76"/>
      <c r="U76" s="76"/>
    </row>
    <row r="77" spans="1:21" ht="15.75" x14ac:dyDescent="0.25">
      <c r="A77" s="41">
        <v>72</v>
      </c>
      <c r="B77" s="6">
        <v>310670</v>
      </c>
      <c r="C77" s="16" t="str">
        <f>VLOOKUP(B77,'Tabela de Macros'!$1:$1048576,2,FALSE)</f>
        <v>Centro</v>
      </c>
      <c r="D77" s="35" t="str">
        <f>VLOOKUP(B77,'Tabela de Macros'!$1:$1048576,3,FALSE)</f>
        <v>Belo Horizonte</v>
      </c>
      <c r="E77" s="35" t="s">
        <v>105</v>
      </c>
      <c r="F77" s="11">
        <f>VLOOKUP(A77,Dengue!$1:$1048576,10,FALSE)</f>
        <v>43</v>
      </c>
      <c r="G77" s="11">
        <f>VLOOKUP($A77,Chik!$1:$1048576,10,FALSE)</f>
        <v>0</v>
      </c>
      <c r="H77" s="11">
        <f>VLOOKUP($A77,zika!$1:$1048576,10,FALSE)</f>
        <v>0</v>
      </c>
      <c r="I77" s="11">
        <f t="shared" si="3"/>
        <v>43</v>
      </c>
      <c r="J77" s="10">
        <v>432575</v>
      </c>
      <c r="K77" s="57" t="s">
        <v>1113</v>
      </c>
      <c r="L77" s="7">
        <f t="shared" si="4"/>
        <v>9.9404727503901054</v>
      </c>
      <c r="M77" s="6" t="str">
        <f t="shared" si="5"/>
        <v>Baixa</v>
      </c>
      <c r="N77" s="6">
        <f>VLOOKUP($B77,LIRAa!$1:$1048576,3,FALSE)</f>
        <v>0.7</v>
      </c>
      <c r="O77" s="6">
        <f>VLOOKUP($B77,LIRAa!$1:$1048576,4,FALSE)</f>
        <v>1.5</v>
      </c>
      <c r="P77" s="6">
        <f>VLOOKUP($B77,LIRAa!$1:$1048576,5,FALSE)</f>
        <v>1.9</v>
      </c>
      <c r="S77" s="76"/>
      <c r="T77" s="76"/>
      <c r="U77" s="76"/>
    </row>
    <row r="78" spans="1:21" ht="15.75" x14ac:dyDescent="0.25">
      <c r="A78" s="41">
        <v>73</v>
      </c>
      <c r="B78" s="6">
        <v>310680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106</v>
      </c>
      <c r="F78" s="11">
        <f>VLOOKUP(A78,Dengue!$1:$1048576,10,FALSE)</f>
        <v>0</v>
      </c>
      <c r="G78" s="11">
        <f>VLOOKUP($A78,Chik!$1:$1048576,10,FALSE)</f>
        <v>0</v>
      </c>
      <c r="H78" s="11">
        <f>VLOOKUP($A78,zika!$1:$1048576,10,FALSE)</f>
        <v>0</v>
      </c>
      <c r="I78" s="11">
        <f t="shared" si="3"/>
        <v>0</v>
      </c>
      <c r="J78" s="10">
        <v>3430</v>
      </c>
      <c r="K78" s="57" t="s">
        <v>1109</v>
      </c>
      <c r="L78" s="7">
        <f t="shared" si="4"/>
        <v>0</v>
      </c>
      <c r="M78" s="6" t="str">
        <f t="shared" si="5"/>
        <v>Silencioso</v>
      </c>
      <c r="N78" s="6" t="str">
        <f>VLOOKUP($B78,LIRAa!$1:$1048576,3,FALSE)</f>
        <v>Sem Informação</v>
      </c>
      <c r="O78" s="6" t="str">
        <f>VLOOKUP($B78,LIRAa!$1:$1048576,4,FALSE)</f>
        <v>Sem Informação</v>
      </c>
      <c r="P78" s="6" t="str">
        <f>VLOOKUP($B78,LIRAa!$1:$1048576,5,FALSE)</f>
        <v>Sem Informação</v>
      </c>
      <c r="S78" s="76"/>
      <c r="T78" s="76"/>
      <c r="U78" s="76"/>
    </row>
    <row r="79" spans="1:21" ht="15.75" x14ac:dyDescent="0.25">
      <c r="A79" s="41">
        <v>74</v>
      </c>
      <c r="B79" s="6">
        <v>310690</v>
      </c>
      <c r="C79" s="16" t="str">
        <f>VLOOKUP(B79,'Tabela de Macros'!$1:$1048576,2,FALSE)</f>
        <v>Sudeste</v>
      </c>
      <c r="D79" s="35" t="str">
        <f>VLOOKUP(B79,'Tabela de Macros'!$1:$1048576,3,FALSE)</f>
        <v>Juiz de Fora</v>
      </c>
      <c r="E79" s="35" t="s">
        <v>107</v>
      </c>
      <c r="F79" s="11">
        <f>VLOOKUP(A79,Dengue!$1:$1048576,10,FALSE)</f>
        <v>0</v>
      </c>
      <c r="G79" s="11">
        <f>VLOOKUP($A79,Chik!$1:$1048576,10,FALSE)</f>
        <v>0</v>
      </c>
      <c r="H79" s="11">
        <f>VLOOKUP($A79,zika!$1:$1048576,10,FALSE)</f>
        <v>0</v>
      </c>
      <c r="I79" s="11">
        <f t="shared" si="3"/>
        <v>0</v>
      </c>
      <c r="J79" s="10">
        <v>14431</v>
      </c>
      <c r="K79" s="57" t="s">
        <v>1109</v>
      </c>
      <c r="L79" s="7">
        <f t="shared" si="4"/>
        <v>0</v>
      </c>
      <c r="M79" s="6" t="str">
        <f t="shared" si="5"/>
        <v>Silencioso</v>
      </c>
      <c r="N79" s="6" t="str">
        <f>VLOOKUP($B79,LIRAa!$1:$1048576,3,FALSE)</f>
        <v>Sem Informação</v>
      </c>
      <c r="O79" s="6" t="str">
        <f>VLOOKUP($B79,LIRAa!$1:$1048576,4,FALSE)</f>
        <v>Sem Informação</v>
      </c>
      <c r="P79" s="6" t="str">
        <f>VLOOKUP($B79,LIRAa!$1:$1048576,5,FALSE)</f>
        <v>Sem Informação</v>
      </c>
      <c r="S79" s="37"/>
    </row>
    <row r="80" spans="1:21" ht="15.75" x14ac:dyDescent="0.25">
      <c r="A80" s="41">
        <v>75</v>
      </c>
      <c r="B80" s="6">
        <v>310700</v>
      </c>
      <c r="C80" s="16" t="str">
        <f>VLOOKUP(B80,'Tabela de Macros'!$1:$1048576,2,FALSE)</f>
        <v>Centro</v>
      </c>
      <c r="D80" s="35" t="str">
        <f>VLOOKUP(B80,'Tabela de Macros'!$1:$1048576,3,FALSE)</f>
        <v>Sete Lagoas</v>
      </c>
      <c r="E80" s="35" t="s">
        <v>108</v>
      </c>
      <c r="F80" s="11">
        <f>VLOOKUP(A80,Dengue!$1:$1048576,10,FALSE)</f>
        <v>0</v>
      </c>
      <c r="G80" s="11">
        <f>VLOOKUP($A80,Chik!$1:$1048576,10,FALSE)</f>
        <v>0</v>
      </c>
      <c r="H80" s="11">
        <f>VLOOKUP($A80,zika!$1:$1048576,10,FALSE)</f>
        <v>0</v>
      </c>
      <c r="I80" s="11">
        <f t="shared" si="3"/>
        <v>0</v>
      </c>
      <c r="J80" s="10">
        <v>2532</v>
      </c>
      <c r="K80" s="57" t="s">
        <v>1109</v>
      </c>
      <c r="L80" s="7">
        <f t="shared" si="4"/>
        <v>0</v>
      </c>
      <c r="M80" s="6" t="str">
        <f t="shared" si="5"/>
        <v>Silencioso</v>
      </c>
      <c r="N80" s="6" t="str">
        <f>VLOOKUP($B80,LIRAa!$1:$1048576,3,FALSE)</f>
        <v>Sem Informação</v>
      </c>
      <c r="O80" s="6" t="str">
        <f>VLOOKUP($B80,LIRAa!$1:$1048576,4,FALSE)</f>
        <v>Sem Informação</v>
      </c>
      <c r="P80" s="6" t="str">
        <f>VLOOKUP($B80,LIRAa!$1:$1048576,5,FALSE)</f>
        <v>Sem Informação</v>
      </c>
      <c r="S80" s="37"/>
    </row>
    <row r="81" spans="1:21" ht="15.75" x14ac:dyDescent="0.25">
      <c r="A81" s="41">
        <v>76</v>
      </c>
      <c r="B81" s="6">
        <v>310710</v>
      </c>
      <c r="C81" s="16" t="str">
        <f>VLOOKUP(B81,'Tabela de Macros'!$1:$1048576,2,FALSE)</f>
        <v>Sul</v>
      </c>
      <c r="D81" s="35" t="str">
        <f>VLOOKUP(B81,'Tabela de Macros'!$1:$1048576,3,FALSE)</f>
        <v>Varginha</v>
      </c>
      <c r="E81" s="35" t="s">
        <v>109</v>
      </c>
      <c r="F81" s="11">
        <f>VLOOKUP(A81,Dengue!$1:$1048576,10,FALSE)</f>
        <v>15</v>
      </c>
      <c r="G81" s="11">
        <f>VLOOKUP($A81,Chik!$1:$1048576,10,FALSE)</f>
        <v>0</v>
      </c>
      <c r="H81" s="11">
        <f>VLOOKUP($A81,zika!$1:$1048576,10,FALSE)</f>
        <v>0</v>
      </c>
      <c r="I81" s="11">
        <f t="shared" si="3"/>
        <v>15</v>
      </c>
      <c r="J81" s="10">
        <v>40031</v>
      </c>
      <c r="K81" s="57" t="s">
        <v>1110</v>
      </c>
      <c r="L81" s="7">
        <f t="shared" si="4"/>
        <v>37.470960005995352</v>
      </c>
      <c r="M81" s="6" t="str">
        <f t="shared" si="5"/>
        <v>Baixa</v>
      </c>
      <c r="N81" s="6">
        <f>VLOOKUP($B81,LIRAa!$1:$1048576,3,FALSE)</f>
        <v>0.9</v>
      </c>
      <c r="O81" s="6">
        <f>VLOOKUP($B81,LIRAa!$1:$1048576,4,FALSE)</f>
        <v>3.4</v>
      </c>
      <c r="P81" s="6" t="str">
        <f>VLOOKUP($B81,LIRAa!$1:$1048576,5,FALSE)</f>
        <v>Sem Informação</v>
      </c>
      <c r="S81" s="73"/>
      <c r="T81" s="73"/>
      <c r="U81" s="73"/>
    </row>
    <row r="82" spans="1:21" ht="15.75" x14ac:dyDescent="0.25">
      <c r="A82" s="41">
        <v>77</v>
      </c>
      <c r="B82" s="6">
        <v>310720</v>
      </c>
      <c r="C82" s="16" t="str">
        <f>VLOOKUP(B82,'Tabela de Macros'!$1:$1048576,2,FALSE)</f>
        <v>Sudeste</v>
      </c>
      <c r="D82" s="35" t="str">
        <f>VLOOKUP(B82,'Tabela de Macros'!$1:$1048576,3,FALSE)</f>
        <v>Juiz de Fora</v>
      </c>
      <c r="E82" s="35" t="s">
        <v>110</v>
      </c>
      <c r="F82" s="11">
        <f>VLOOKUP(A82,Dengue!$1:$1048576,10,FALSE)</f>
        <v>0</v>
      </c>
      <c r="G82" s="11">
        <f>VLOOKUP($A82,Chik!$1:$1048576,10,FALSE)</f>
        <v>0</v>
      </c>
      <c r="H82" s="11">
        <f>VLOOKUP($A82,zika!$1:$1048576,10,FALSE)</f>
        <v>0</v>
      </c>
      <c r="I82" s="11">
        <f t="shared" si="3"/>
        <v>0</v>
      </c>
      <c r="J82" s="10">
        <v>5091</v>
      </c>
      <c r="K82" s="57" t="s">
        <v>1109</v>
      </c>
      <c r="L82" s="7">
        <f t="shared" si="4"/>
        <v>0</v>
      </c>
      <c r="M82" s="6" t="str">
        <f t="shared" si="5"/>
        <v>Silencioso</v>
      </c>
      <c r="N82" s="6" t="str">
        <f>VLOOKUP($B82,LIRAa!$1:$1048576,3,FALSE)</f>
        <v>Sem Informação</v>
      </c>
      <c r="O82" s="6" t="str">
        <f>VLOOKUP($B82,LIRAa!$1:$1048576,4,FALSE)</f>
        <v>Sem Informação</v>
      </c>
      <c r="P82" s="6" t="str">
        <f>VLOOKUP($B82,LIRAa!$1:$1048576,5,FALSE)</f>
        <v>Sem Informação</v>
      </c>
      <c r="S82" s="76"/>
      <c r="T82" s="76"/>
      <c r="U82" s="76"/>
    </row>
    <row r="83" spans="1:21" ht="15.75" x14ac:dyDescent="0.25">
      <c r="A83" s="41">
        <v>78</v>
      </c>
      <c r="B83" s="6">
        <v>310730</v>
      </c>
      <c r="C83" s="16" t="str">
        <f>VLOOKUP(B83,'Tabela de Macros'!$1:$1048576,2,FALSE)</f>
        <v>Norte</v>
      </c>
      <c r="D83" s="35" t="str">
        <f>VLOOKUP(B83,'Tabela de Macros'!$1:$1048576,3,FALSE)</f>
        <v>Montes Claros</v>
      </c>
      <c r="E83" s="35" t="s">
        <v>111</v>
      </c>
      <c r="F83" s="11">
        <f>VLOOKUP(A83,Dengue!$1:$1048576,10,FALSE)</f>
        <v>18</v>
      </c>
      <c r="G83" s="11">
        <f>VLOOKUP($A83,Chik!$1:$1048576,10,FALSE)</f>
        <v>0</v>
      </c>
      <c r="H83" s="11">
        <f>VLOOKUP($A83,zika!$1:$1048576,10,FALSE)</f>
        <v>0</v>
      </c>
      <c r="I83" s="11">
        <f t="shared" si="3"/>
        <v>18</v>
      </c>
      <c r="J83" s="10">
        <v>49942</v>
      </c>
      <c r="K83" s="57" t="s">
        <v>1110</v>
      </c>
      <c r="L83" s="7">
        <f t="shared" si="4"/>
        <v>36.041808497857517</v>
      </c>
      <c r="M83" s="6" t="str">
        <f t="shared" si="5"/>
        <v>Baixa</v>
      </c>
      <c r="N83" s="6">
        <f>VLOOKUP($B83,LIRAa!$1:$1048576,3,FALSE)</f>
        <v>2.8</v>
      </c>
      <c r="O83" s="6">
        <f>VLOOKUP($B83,LIRAa!$1:$1048576,4,FALSE)</f>
        <v>5.6</v>
      </c>
      <c r="P83" s="6">
        <f>VLOOKUP($B83,LIRAa!$1:$1048576,5,FALSE)</f>
        <v>5.6</v>
      </c>
      <c r="S83" s="76"/>
      <c r="T83" s="76"/>
      <c r="U83" s="76"/>
    </row>
    <row r="84" spans="1:21" ht="15.75" x14ac:dyDescent="0.25">
      <c r="A84" s="41">
        <v>79</v>
      </c>
      <c r="B84" s="6">
        <v>310740</v>
      </c>
      <c r="C84" s="16" t="str">
        <f>VLOOKUP(B84,'Tabela de Macros'!$1:$1048576,2,FALSE)</f>
        <v>Oeste</v>
      </c>
      <c r="D84" s="35" t="str">
        <f>VLOOKUP(B84,'Tabela de Macros'!$1:$1048576,3,FALSE)</f>
        <v>Divinópolis</v>
      </c>
      <c r="E84" s="45" t="s">
        <v>112</v>
      </c>
      <c r="F84" s="11">
        <f>VLOOKUP(A84,Dengue!$1:$1048576,10,FALSE)</f>
        <v>28</v>
      </c>
      <c r="G84" s="11">
        <f>VLOOKUP($A84,Chik!$1:$1048576,10,FALSE)</f>
        <v>0</v>
      </c>
      <c r="H84" s="11">
        <f>VLOOKUP($A84,zika!$1:$1048576,10,FALSE)</f>
        <v>0</v>
      </c>
      <c r="I84" s="11">
        <f t="shared" si="3"/>
        <v>28</v>
      </c>
      <c r="J84" s="10">
        <v>50166</v>
      </c>
      <c r="K84" s="57" t="s">
        <v>1110</v>
      </c>
      <c r="L84" s="7">
        <f t="shared" si="4"/>
        <v>55.814695211896506</v>
      </c>
      <c r="M84" s="6" t="str">
        <f t="shared" si="5"/>
        <v>Baixa</v>
      </c>
      <c r="N84" s="6">
        <f>VLOOKUP($B84,LIRAa!$1:$1048576,3,FALSE)</f>
        <v>4.5</v>
      </c>
      <c r="O84" s="6">
        <f>VLOOKUP($B84,LIRAa!$1:$1048576,4,FALSE)</f>
        <v>7.4</v>
      </c>
      <c r="P84" s="6">
        <f>VLOOKUP($B84,LIRAa!$1:$1048576,5,FALSE)</f>
        <v>8.1</v>
      </c>
      <c r="S84" s="76"/>
      <c r="T84" s="76"/>
      <c r="U84" s="76"/>
    </row>
    <row r="85" spans="1:21" ht="15.75" x14ac:dyDescent="0.25">
      <c r="A85" s="41">
        <v>80</v>
      </c>
      <c r="B85" s="6">
        <v>310750</v>
      </c>
      <c r="C85" s="16" t="str">
        <f>VLOOKUP(B85,'Tabela de Macros'!$1:$1048576,2,FALSE)</f>
        <v>Sudeste</v>
      </c>
      <c r="D85" s="35" t="str">
        <f>VLOOKUP(B85,'Tabela de Macros'!$1:$1048576,3,FALSE)</f>
        <v>Juiz de Fora</v>
      </c>
      <c r="E85" s="35" t="s">
        <v>113</v>
      </c>
      <c r="F85" s="11">
        <f>VLOOKUP(A85,Dengue!$1:$1048576,10,FALSE)</f>
        <v>0</v>
      </c>
      <c r="G85" s="11">
        <f>VLOOKUP($A85,Chik!$1:$1048576,10,FALSE)</f>
        <v>0</v>
      </c>
      <c r="H85" s="11">
        <f>VLOOKUP($A85,zika!$1:$1048576,10,FALSE)</f>
        <v>0</v>
      </c>
      <c r="I85" s="11">
        <f t="shared" si="3"/>
        <v>0</v>
      </c>
      <c r="J85" s="10">
        <v>6489</v>
      </c>
      <c r="K85" s="57" t="s">
        <v>1109</v>
      </c>
      <c r="L85" s="7">
        <f t="shared" si="4"/>
        <v>0</v>
      </c>
      <c r="M85" s="6" t="str">
        <f t="shared" si="5"/>
        <v>Silencioso</v>
      </c>
      <c r="N85" s="6" t="str">
        <f>VLOOKUP($B85,LIRAa!$1:$1048576,3,FALSE)</f>
        <v>Sem Informação</v>
      </c>
      <c r="O85" s="6" t="str">
        <f>VLOOKUP($B85,LIRAa!$1:$1048576,4,FALSE)</f>
        <v>Sem Informação</v>
      </c>
      <c r="P85" s="6" t="str">
        <f>VLOOKUP($B85,LIRAa!$1:$1048576,5,FALSE)</f>
        <v>Sem Informação</v>
      </c>
      <c r="S85" s="76"/>
      <c r="T85" s="76"/>
      <c r="U85" s="76"/>
    </row>
    <row r="86" spans="1:21" ht="15.75" x14ac:dyDescent="0.25">
      <c r="A86" s="41">
        <v>81</v>
      </c>
      <c r="B86" s="6">
        <v>310760</v>
      </c>
      <c r="C86" s="16" t="str">
        <f>VLOOKUP(B86,'Tabela de Macros'!$1:$1048576,2,FALSE)</f>
        <v>Sul</v>
      </c>
      <c r="D86" s="35" t="str">
        <f>VLOOKUP(B86,'Tabela de Macros'!$1:$1048576,3,FALSE)</f>
        <v>Passos</v>
      </c>
      <c r="E86" s="35" t="s">
        <v>114</v>
      </c>
      <c r="F86" s="11">
        <f>VLOOKUP(A86,Dengue!$1:$1048576,10,FALSE)</f>
        <v>0</v>
      </c>
      <c r="G86" s="11">
        <f>VLOOKUP($A86,Chik!$1:$1048576,10,FALSE)</f>
        <v>0</v>
      </c>
      <c r="H86" s="11">
        <f>VLOOKUP($A86,zika!$1:$1048576,10,FALSE)</f>
        <v>0</v>
      </c>
      <c r="I86" s="11">
        <f t="shared" si="3"/>
        <v>0</v>
      </c>
      <c r="J86" s="10">
        <v>4190</v>
      </c>
      <c r="K86" s="57" t="s">
        <v>1109</v>
      </c>
      <c r="L86" s="7">
        <f t="shared" si="4"/>
        <v>0</v>
      </c>
      <c r="M86" s="6" t="str">
        <f t="shared" si="5"/>
        <v>Silencioso</v>
      </c>
      <c r="N86" s="6" t="str">
        <f>VLOOKUP($B86,LIRAa!$1:$1048576,3,FALSE)</f>
        <v>Sem Informação</v>
      </c>
      <c r="O86" s="6" t="str">
        <f>VLOOKUP($B86,LIRAa!$1:$1048576,4,FALSE)</f>
        <v>Sem Informação</v>
      </c>
      <c r="P86" s="6" t="str">
        <f>VLOOKUP($B86,LIRAa!$1:$1048576,5,FALSE)</f>
        <v>Sem Informação</v>
      </c>
      <c r="S86" s="76"/>
      <c r="T86" s="76"/>
      <c r="U86" s="76"/>
    </row>
    <row r="87" spans="1:21" ht="15.75" x14ac:dyDescent="0.25">
      <c r="A87" s="41">
        <v>82</v>
      </c>
      <c r="B87" s="6">
        <v>310770</v>
      </c>
      <c r="C87" s="16" t="str">
        <f>VLOOKUP(B87,'Tabela de Macros'!$1:$1048576,2,FALSE)</f>
        <v>Centro</v>
      </c>
      <c r="D87" s="35" t="str">
        <f>VLOOKUP(B87,'Tabela de Macros'!$1:$1048576,3,FALSE)</f>
        <v>Itabira</v>
      </c>
      <c r="E87" s="35" t="s">
        <v>115</v>
      </c>
      <c r="F87" s="11">
        <f>VLOOKUP(A87,Dengue!$1:$1048576,10,FALSE)</f>
        <v>3</v>
      </c>
      <c r="G87" s="11">
        <f>VLOOKUP($A87,Chik!$1:$1048576,10,FALSE)</f>
        <v>0</v>
      </c>
      <c r="H87" s="11">
        <f>VLOOKUP($A87,zika!$1:$1048576,10,FALSE)</f>
        <v>0</v>
      </c>
      <c r="I87" s="11">
        <f t="shared" si="3"/>
        <v>3</v>
      </c>
      <c r="J87" s="10">
        <v>6031</v>
      </c>
      <c r="K87" s="57" t="s">
        <v>1109</v>
      </c>
      <c r="L87" s="7">
        <f t="shared" si="4"/>
        <v>49.7429945282706</v>
      </c>
      <c r="M87" s="6" t="str">
        <f t="shared" si="5"/>
        <v>Baixa</v>
      </c>
      <c r="N87" s="6" t="str">
        <f>VLOOKUP($B87,LIRAa!$1:$1048576,3,FALSE)</f>
        <v>Sem Informação</v>
      </c>
      <c r="O87" s="6" t="str">
        <f>VLOOKUP($B87,LIRAa!$1:$1048576,4,FALSE)</f>
        <v>Sem Informação</v>
      </c>
      <c r="P87" s="6" t="str">
        <f>VLOOKUP($B87,LIRAa!$1:$1048576,5,FALSE)</f>
        <v>Sem Informação</v>
      </c>
      <c r="S87" s="76"/>
      <c r="T87" s="76"/>
      <c r="U87" s="76"/>
    </row>
    <row r="88" spans="1:21" ht="15.75" x14ac:dyDescent="0.25">
      <c r="A88" s="41">
        <v>83</v>
      </c>
      <c r="B88" s="6">
        <v>310780</v>
      </c>
      <c r="C88" s="16" t="str">
        <f>VLOOKUP(B88,'Tabela de Macros'!$1:$1048576,2,FALSE)</f>
        <v>Vale do Aço</v>
      </c>
      <c r="D88" s="35" t="str">
        <f>VLOOKUP(B88,'Tabela de Macros'!$1:$1048576,3,FALSE)</f>
        <v>Cel. Fabriciano</v>
      </c>
      <c r="E88" s="35" t="s">
        <v>116</v>
      </c>
      <c r="F88" s="11">
        <f>VLOOKUP(A88,Dengue!$1:$1048576,10,FALSE)</f>
        <v>13</v>
      </c>
      <c r="G88" s="11">
        <f>VLOOKUP($A88,Chik!$1:$1048576,10,FALSE)</f>
        <v>0</v>
      </c>
      <c r="H88" s="11">
        <f>VLOOKUP($A88,zika!$1:$1048576,10,FALSE)</f>
        <v>0</v>
      </c>
      <c r="I88" s="11">
        <f t="shared" si="3"/>
        <v>13</v>
      </c>
      <c r="J88" s="10">
        <v>15010</v>
      </c>
      <c r="K88" s="57" t="s">
        <v>1109</v>
      </c>
      <c r="L88" s="7">
        <f t="shared" si="4"/>
        <v>86.608927381745502</v>
      </c>
      <c r="M88" s="6" t="str">
        <f t="shared" si="5"/>
        <v>Baixa</v>
      </c>
      <c r="N88" s="6" t="str">
        <f>VLOOKUP($B88,LIRAa!$1:$1048576,3,FALSE)</f>
        <v>Sem Informação</v>
      </c>
      <c r="O88" s="6" t="str">
        <f>VLOOKUP($B88,LIRAa!$1:$1048576,4,FALSE)</f>
        <v>Sem Informação</v>
      </c>
      <c r="P88" s="6" t="str">
        <f>VLOOKUP($B88,LIRAa!$1:$1048576,5,FALSE)</f>
        <v>Sem Informação</v>
      </c>
      <c r="S88" s="76"/>
      <c r="T88" s="76"/>
      <c r="U88" s="76"/>
    </row>
    <row r="89" spans="1:21" ht="15.75" x14ac:dyDescent="0.25">
      <c r="A89" s="41">
        <v>84</v>
      </c>
      <c r="B89" s="6">
        <v>310790</v>
      </c>
      <c r="C89" s="16" t="str">
        <f>VLOOKUP(B89,'Tabela de Macros'!$1:$1048576,2,FALSE)</f>
        <v>Sul</v>
      </c>
      <c r="D89" s="35" t="str">
        <f>VLOOKUP(B89,'Tabela de Macros'!$1:$1048576,3,FALSE)</f>
        <v>Pouso Alegre</v>
      </c>
      <c r="E89" s="35" t="s">
        <v>117</v>
      </c>
      <c r="F89" s="11">
        <f>VLOOKUP(A89,Dengue!$1:$1048576,10,FALSE)</f>
        <v>0</v>
      </c>
      <c r="G89" s="11">
        <f>VLOOKUP($A89,Chik!$1:$1048576,10,FALSE)</f>
        <v>0</v>
      </c>
      <c r="H89" s="11">
        <f>VLOOKUP($A89,zika!$1:$1048576,10,FALSE)</f>
        <v>0</v>
      </c>
      <c r="I89" s="11">
        <f t="shared" si="3"/>
        <v>0</v>
      </c>
      <c r="J89" s="10">
        <v>10558</v>
      </c>
      <c r="K89" s="57" t="s">
        <v>1109</v>
      </c>
      <c r="L89" s="7">
        <f t="shared" si="4"/>
        <v>0</v>
      </c>
      <c r="M89" s="6" t="str">
        <f t="shared" si="5"/>
        <v>Silencioso</v>
      </c>
      <c r="N89" s="6" t="str">
        <f>VLOOKUP($B89,LIRAa!$1:$1048576,3,FALSE)</f>
        <v>Sem Informação</v>
      </c>
      <c r="O89" s="6" t="str">
        <f>VLOOKUP($B89,LIRAa!$1:$1048576,4,FALSE)</f>
        <v>Sem Informação</v>
      </c>
      <c r="P89" s="6" t="str">
        <f>VLOOKUP($B89,LIRAa!$1:$1048576,5,FALSE)</f>
        <v>Sem Informação</v>
      </c>
      <c r="S89" s="76"/>
      <c r="T89" s="76"/>
      <c r="U89" s="76"/>
    </row>
    <row r="90" spans="1:21" ht="15.75" x14ac:dyDescent="0.25">
      <c r="A90" s="41">
        <v>85</v>
      </c>
      <c r="B90" s="6">
        <v>310800</v>
      </c>
      <c r="C90" s="16" t="str">
        <f>VLOOKUP(B90,'Tabela de Macros'!$1:$1048576,2,FALSE)</f>
        <v>Centro Sul</v>
      </c>
      <c r="D90" s="35" t="str">
        <f>VLOOKUP(B90,'Tabela de Macros'!$1:$1048576,3,FALSE)</f>
        <v>São João Del Rei</v>
      </c>
      <c r="E90" s="35" t="s">
        <v>118</v>
      </c>
      <c r="F90" s="11">
        <f>VLOOKUP(A90,Dengue!$1:$1048576,10,FALSE)</f>
        <v>0</v>
      </c>
      <c r="G90" s="11">
        <f>VLOOKUP($A90,Chik!$1:$1048576,10,FALSE)</f>
        <v>0</v>
      </c>
      <c r="H90" s="11">
        <f>VLOOKUP($A90,zika!$1:$1048576,10,FALSE)</f>
        <v>0</v>
      </c>
      <c r="I90" s="11">
        <f t="shared" si="3"/>
        <v>0</v>
      </c>
      <c r="J90" s="10">
        <v>17598</v>
      </c>
      <c r="K90" s="57" t="s">
        <v>1109</v>
      </c>
      <c r="L90" s="7">
        <f t="shared" si="4"/>
        <v>0</v>
      </c>
      <c r="M90" s="6" t="str">
        <f t="shared" si="5"/>
        <v>Silencioso</v>
      </c>
      <c r="N90" s="6" t="str">
        <f>VLOOKUP($B90,LIRAa!$1:$1048576,3,FALSE)</f>
        <v>Sem Informação</v>
      </c>
      <c r="O90" s="6" t="str">
        <f>VLOOKUP($B90,LIRAa!$1:$1048576,4,FALSE)</f>
        <v>Sem Informação</v>
      </c>
      <c r="P90" s="6" t="str">
        <f>VLOOKUP($B90,LIRAa!$1:$1048576,5,FALSE)</f>
        <v>Sem Informação</v>
      </c>
      <c r="S90" s="37"/>
    </row>
    <row r="91" spans="1:21" ht="15.75" x14ac:dyDescent="0.25">
      <c r="A91" s="41">
        <v>86</v>
      </c>
      <c r="B91" s="6">
        <v>310810</v>
      </c>
      <c r="C91" s="16" t="str">
        <f>VLOOKUP(B91,'Tabela de Macros'!$1:$1048576,2,FALSE)</f>
        <v>Centro</v>
      </c>
      <c r="D91" s="35" t="str">
        <f>VLOOKUP(B91,'Tabela de Macros'!$1:$1048576,3,FALSE)</f>
        <v>Belo Horizonte</v>
      </c>
      <c r="E91" s="35" t="s">
        <v>119</v>
      </c>
      <c r="F91" s="11">
        <f>VLOOKUP(A91,Dengue!$1:$1048576,10,FALSE)</f>
        <v>1</v>
      </c>
      <c r="G91" s="11">
        <f>VLOOKUP($A91,Chik!$1:$1048576,10,FALSE)</f>
        <v>0</v>
      </c>
      <c r="H91" s="11">
        <f>VLOOKUP($A91,zika!$1:$1048576,10,FALSE)</f>
        <v>0</v>
      </c>
      <c r="I91" s="11">
        <f t="shared" si="3"/>
        <v>1</v>
      </c>
      <c r="J91" s="10">
        <v>6876</v>
      </c>
      <c r="K91" s="57" t="s">
        <v>1109</v>
      </c>
      <c r="L91" s="7">
        <f t="shared" si="4"/>
        <v>14.543339150668993</v>
      </c>
      <c r="M91" s="6" t="str">
        <f t="shared" si="5"/>
        <v>Baixa</v>
      </c>
      <c r="N91" s="6" t="str">
        <f>VLOOKUP($B91,LIRAa!$1:$1048576,3,FALSE)</f>
        <v>Sem Informação</v>
      </c>
      <c r="O91" s="6" t="str">
        <f>VLOOKUP($B91,LIRAa!$1:$1048576,4,FALSE)</f>
        <v>Sem Informação</v>
      </c>
      <c r="P91" s="6">
        <f>VLOOKUP($B91,LIRAa!$1:$1048576,5,FALSE)</f>
        <v>0</v>
      </c>
      <c r="S91" s="76"/>
      <c r="T91" s="76"/>
      <c r="U91" s="76"/>
    </row>
    <row r="92" spans="1:21" ht="15.75" x14ac:dyDescent="0.25">
      <c r="A92" s="41">
        <v>87</v>
      </c>
      <c r="B92" s="6">
        <v>310820</v>
      </c>
      <c r="C92" s="16" t="str">
        <f>VLOOKUP(B92,'Tabela de Macros'!$1:$1048576,2,FALSE)</f>
        <v>Noroeste</v>
      </c>
      <c r="D92" s="35" t="str">
        <f>VLOOKUP(B92,'Tabela de Macros'!$1:$1048576,3,FALSE)</f>
        <v>Unaí</v>
      </c>
      <c r="E92" s="35" t="s">
        <v>120</v>
      </c>
      <c r="F92" s="11">
        <f>VLOOKUP(A92,Dengue!$1:$1048576,10,FALSE)</f>
        <v>0</v>
      </c>
      <c r="G92" s="11">
        <f>VLOOKUP($A92,Chik!$1:$1048576,10,FALSE)</f>
        <v>0</v>
      </c>
      <c r="H92" s="11">
        <f>VLOOKUP($A92,zika!$1:$1048576,10,FALSE)</f>
        <v>0</v>
      </c>
      <c r="I92" s="11">
        <f t="shared" si="3"/>
        <v>0</v>
      </c>
      <c r="J92" s="10">
        <v>5544</v>
      </c>
      <c r="K92" s="57" t="s">
        <v>1109</v>
      </c>
      <c r="L92" s="7">
        <f t="shared" si="4"/>
        <v>0</v>
      </c>
      <c r="M92" s="6" t="str">
        <f t="shared" si="5"/>
        <v>Silencioso</v>
      </c>
      <c r="N92" s="6" t="str">
        <f>VLOOKUP($B92,LIRAa!$1:$1048576,3,FALSE)</f>
        <v>Sem Informação</v>
      </c>
      <c r="O92" s="6" t="str">
        <f>VLOOKUP($B92,LIRAa!$1:$1048576,4,FALSE)</f>
        <v>Sem Informação</v>
      </c>
      <c r="P92" s="6" t="str">
        <f>VLOOKUP($B92,LIRAa!$1:$1048576,5,FALSE)</f>
        <v>Sem Informação</v>
      </c>
      <c r="S92" s="37"/>
    </row>
    <row r="93" spans="1:21" ht="15.75" x14ac:dyDescent="0.25">
      <c r="A93" s="41">
        <v>88</v>
      </c>
      <c r="B93" s="6">
        <v>310825</v>
      </c>
      <c r="C93" s="16" t="str">
        <f>VLOOKUP(B93,'Tabela de Macros'!$1:$1048576,2,FALSE)</f>
        <v>Norte</v>
      </c>
      <c r="D93" s="35" t="str">
        <f>VLOOKUP(B93,'Tabela de Macros'!$1:$1048576,3,FALSE)</f>
        <v>Januária</v>
      </c>
      <c r="E93" s="35" t="s">
        <v>122</v>
      </c>
      <c r="F93" s="11">
        <f>VLOOKUP(A93,Dengue!$1:$1048576,10,FALSE)</f>
        <v>0</v>
      </c>
      <c r="G93" s="11">
        <f>VLOOKUP($A93,Chik!$1:$1048576,10,FALSE)</f>
        <v>0</v>
      </c>
      <c r="H93" s="11">
        <f>VLOOKUP($A93,zika!$1:$1048576,10,FALSE)</f>
        <v>0</v>
      </c>
      <c r="I93" s="11">
        <f t="shared" si="3"/>
        <v>0</v>
      </c>
      <c r="J93" s="10">
        <v>11088</v>
      </c>
      <c r="K93" s="57" t="s">
        <v>1109</v>
      </c>
      <c r="L93" s="7">
        <f t="shared" si="4"/>
        <v>0</v>
      </c>
      <c r="M93" s="6" t="str">
        <f t="shared" si="5"/>
        <v>Silencioso</v>
      </c>
      <c r="N93" s="6" t="str">
        <f>VLOOKUP($B93,LIRAa!$1:$1048576,3,FALSE)</f>
        <v>Sem Informação</v>
      </c>
      <c r="O93" s="6" t="str">
        <f>VLOOKUP($B93,LIRAa!$1:$1048576,4,FALSE)</f>
        <v>Sem Informação</v>
      </c>
      <c r="P93" s="6" t="str">
        <f>VLOOKUP($B93,LIRAa!$1:$1048576,5,FALSE)</f>
        <v>Sem Informação</v>
      </c>
      <c r="S93" s="76"/>
      <c r="T93" s="76"/>
      <c r="U93" s="76"/>
    </row>
    <row r="94" spans="1:21" ht="15.75" x14ac:dyDescent="0.25">
      <c r="A94" s="41">
        <v>89</v>
      </c>
      <c r="B94" s="6">
        <v>310830</v>
      </c>
      <c r="C94" s="16" t="str">
        <f>VLOOKUP(B94,'Tabela de Macros'!$1:$1048576,2,FALSE)</f>
        <v>Sul</v>
      </c>
      <c r="D94" s="35" t="str">
        <f>VLOOKUP(B94,'Tabela de Macros'!$1:$1048576,3,FALSE)</f>
        <v>Pouso Alegre</v>
      </c>
      <c r="E94" s="35" t="s">
        <v>123</v>
      </c>
      <c r="F94" s="11">
        <f>VLOOKUP(A94,Dengue!$1:$1048576,10,FALSE)</f>
        <v>0</v>
      </c>
      <c r="G94" s="11">
        <f>VLOOKUP($A94,Chik!$1:$1048576,10,FALSE)</f>
        <v>0</v>
      </c>
      <c r="H94" s="11">
        <f>VLOOKUP($A94,zika!$1:$1048576,10,FALSE)</f>
        <v>0</v>
      </c>
      <c r="I94" s="11">
        <f t="shared" si="3"/>
        <v>0</v>
      </c>
      <c r="J94" s="10">
        <v>19202</v>
      </c>
      <c r="K94" s="57" t="s">
        <v>1109</v>
      </c>
      <c r="L94" s="7">
        <f t="shared" si="4"/>
        <v>0</v>
      </c>
      <c r="M94" s="6" t="str">
        <f t="shared" si="5"/>
        <v>Silencioso</v>
      </c>
      <c r="N94" s="6" t="str">
        <f>VLOOKUP($B94,LIRAa!$1:$1048576,3,FALSE)</f>
        <v>Sem Informação</v>
      </c>
      <c r="O94" s="6" t="str">
        <f>VLOOKUP($B94,LIRAa!$1:$1048576,4,FALSE)</f>
        <v>Sem Informação</v>
      </c>
      <c r="P94" s="6" t="str">
        <f>VLOOKUP($B94,LIRAa!$1:$1048576,5,FALSE)</f>
        <v>Sem Informação</v>
      </c>
      <c r="S94" s="76"/>
      <c r="T94" s="76"/>
      <c r="U94" s="76"/>
    </row>
    <row r="95" spans="1:21" ht="15.75" x14ac:dyDescent="0.25">
      <c r="A95" s="41">
        <v>90</v>
      </c>
      <c r="B95" s="6">
        <v>310840</v>
      </c>
      <c r="C95" s="16" t="str">
        <f>VLOOKUP(B95,'Tabela de Macros'!$1:$1048576,2,FALSE)</f>
        <v>Sul</v>
      </c>
      <c r="D95" s="35" t="str">
        <f>VLOOKUP(B95,'Tabela de Macros'!$1:$1048576,3,FALSE)</f>
        <v>Alfenas</v>
      </c>
      <c r="E95" s="35" t="s">
        <v>124</v>
      </c>
      <c r="F95" s="11">
        <f>VLOOKUP(A95,Dengue!$1:$1048576,10,FALSE)</f>
        <v>0</v>
      </c>
      <c r="G95" s="11">
        <f>VLOOKUP($A95,Chik!$1:$1048576,10,FALSE)</f>
        <v>0</v>
      </c>
      <c r="H95" s="11">
        <f>VLOOKUP($A95,zika!$1:$1048576,10,FALSE)</f>
        <v>0</v>
      </c>
      <c r="I95" s="11">
        <f t="shared" si="3"/>
        <v>0</v>
      </c>
      <c r="J95" s="10">
        <v>14995</v>
      </c>
      <c r="K95" s="57" t="s">
        <v>1109</v>
      </c>
      <c r="L95" s="7">
        <f t="shared" si="4"/>
        <v>0</v>
      </c>
      <c r="M95" s="6" t="str">
        <f t="shared" si="5"/>
        <v>Silencioso</v>
      </c>
      <c r="N95" s="6" t="str">
        <f>VLOOKUP($B95,LIRAa!$1:$1048576,3,FALSE)</f>
        <v>Sem Informação</v>
      </c>
      <c r="O95" s="6" t="str">
        <f>VLOOKUP($B95,LIRAa!$1:$1048576,4,FALSE)</f>
        <v>Sem Informação</v>
      </c>
      <c r="P95" s="6" t="str">
        <f>VLOOKUP($B95,LIRAa!$1:$1048576,5,FALSE)</f>
        <v>Sem Informação</v>
      </c>
      <c r="S95" s="76"/>
      <c r="T95" s="76"/>
      <c r="U95" s="76"/>
    </row>
    <row r="96" spans="1:21" ht="15.75" x14ac:dyDescent="0.25">
      <c r="A96" s="41">
        <v>91</v>
      </c>
      <c r="B96" s="6">
        <v>310850</v>
      </c>
      <c r="C96" s="16" t="str">
        <f>VLOOKUP(B96,'Tabela de Macros'!$1:$1048576,2,FALSE)</f>
        <v>Norte</v>
      </c>
      <c r="D96" s="35" t="str">
        <f>VLOOKUP(B96,'Tabela de Macros'!$1:$1048576,3,FALSE)</f>
        <v>Montes Claros</v>
      </c>
      <c r="E96" s="35" t="s">
        <v>125</v>
      </c>
      <c r="F96" s="11">
        <f>VLOOKUP(A96,Dengue!$1:$1048576,10,FALSE)</f>
        <v>0</v>
      </c>
      <c r="G96" s="11">
        <f>VLOOKUP($A96,Chik!$1:$1048576,10,FALSE)</f>
        <v>0</v>
      </c>
      <c r="H96" s="11">
        <f>VLOOKUP($A96,zika!$1:$1048576,10,FALSE)</f>
        <v>0</v>
      </c>
      <c r="I96" s="11">
        <f t="shared" si="3"/>
        <v>0</v>
      </c>
      <c r="J96" s="10">
        <v>6350</v>
      </c>
      <c r="K96" s="57" t="s">
        <v>1109</v>
      </c>
      <c r="L96" s="7">
        <f t="shared" si="4"/>
        <v>0</v>
      </c>
      <c r="M96" s="6" t="str">
        <f t="shared" si="5"/>
        <v>Silencioso</v>
      </c>
      <c r="N96" s="6" t="str">
        <f>VLOOKUP($B96,LIRAa!$1:$1048576,3,FALSE)</f>
        <v>Sem Informação</v>
      </c>
      <c r="O96" s="6" t="str">
        <f>VLOOKUP($B96,LIRAa!$1:$1048576,4,FALSE)</f>
        <v>Sem Informação</v>
      </c>
      <c r="P96" s="6" t="str">
        <f>VLOOKUP($B96,LIRAa!$1:$1048576,5,FALSE)</f>
        <v>Sem Informação</v>
      </c>
      <c r="S96" s="76"/>
      <c r="T96" s="76"/>
      <c r="U96" s="76"/>
    </row>
    <row r="97" spans="1:21" ht="15.75" x14ac:dyDescent="0.25">
      <c r="A97" s="41">
        <v>92</v>
      </c>
      <c r="B97" s="6">
        <v>310870</v>
      </c>
      <c r="C97" s="16" t="str">
        <f>VLOOKUP(B97,'Tabela de Macros'!$1:$1048576,2,FALSE)</f>
        <v>Sudeste</v>
      </c>
      <c r="D97" s="35" t="str">
        <f>VLOOKUP(B97,'Tabela de Macros'!$1:$1048576,3,FALSE)</f>
        <v>Ubá</v>
      </c>
      <c r="E97" s="35" t="s">
        <v>126</v>
      </c>
      <c r="F97" s="11">
        <f>VLOOKUP(A97,Dengue!$1:$1048576,10,FALSE)</f>
        <v>0</v>
      </c>
      <c r="G97" s="11">
        <f>VLOOKUP($A97,Chik!$1:$1048576,10,FALSE)</f>
        <v>0</v>
      </c>
      <c r="H97" s="11">
        <f>VLOOKUP($A97,zika!$1:$1048576,10,FALSE)</f>
        <v>0</v>
      </c>
      <c r="I97" s="11">
        <f t="shared" si="3"/>
        <v>0</v>
      </c>
      <c r="J97" s="10">
        <v>4374</v>
      </c>
      <c r="K97" s="57" t="s">
        <v>1109</v>
      </c>
      <c r="L97" s="7">
        <f t="shared" si="4"/>
        <v>0</v>
      </c>
      <c r="M97" s="6" t="str">
        <f t="shared" si="5"/>
        <v>Silencioso</v>
      </c>
      <c r="N97" s="6" t="str">
        <f>VLOOKUP($B97,LIRAa!$1:$1048576,3,FALSE)</f>
        <v>Sem Informação</v>
      </c>
      <c r="O97" s="6" t="str">
        <f>VLOOKUP($B97,LIRAa!$1:$1048576,4,FALSE)</f>
        <v>Sem Informação</v>
      </c>
      <c r="P97" s="6" t="str">
        <f>VLOOKUP($B97,LIRAa!$1:$1048576,5,FALSE)</f>
        <v>Sem Informação</v>
      </c>
      <c r="S97" s="76"/>
      <c r="T97" s="76"/>
      <c r="U97" s="76"/>
    </row>
    <row r="98" spans="1:21" ht="15.75" x14ac:dyDescent="0.25">
      <c r="A98" s="41">
        <v>93</v>
      </c>
      <c r="B98" s="6">
        <v>310855</v>
      </c>
      <c r="C98" s="16" t="str">
        <f>VLOOKUP(B98,'Tabela de Macros'!$1:$1048576,2,FALSE)</f>
        <v>Noroeste</v>
      </c>
      <c r="D98" s="35" t="str">
        <f>VLOOKUP(B98,'Tabela de Macros'!$1:$1048576,3,FALSE)</f>
        <v>Patos de Minas</v>
      </c>
      <c r="E98" s="35" t="s">
        <v>127</v>
      </c>
      <c r="F98" s="11">
        <f>VLOOKUP(A98,Dengue!$1:$1048576,10,FALSE)</f>
        <v>0</v>
      </c>
      <c r="G98" s="11">
        <f>VLOOKUP($A98,Chik!$1:$1048576,10,FALSE)</f>
        <v>0</v>
      </c>
      <c r="H98" s="11">
        <f>VLOOKUP($A98,zika!$1:$1048576,10,FALSE)</f>
        <v>0</v>
      </c>
      <c r="I98" s="11">
        <f t="shared" si="3"/>
        <v>0</v>
      </c>
      <c r="J98" s="10">
        <v>16321</v>
      </c>
      <c r="K98" s="57" t="s">
        <v>1109</v>
      </c>
      <c r="L98" s="7">
        <f t="shared" si="4"/>
        <v>0</v>
      </c>
      <c r="M98" s="6" t="str">
        <f t="shared" si="5"/>
        <v>Silencioso</v>
      </c>
      <c r="N98" s="6" t="str">
        <f>VLOOKUP($B98,LIRAa!$1:$1048576,3,FALSE)</f>
        <v>Sem Informação</v>
      </c>
      <c r="O98" s="6" t="str">
        <f>VLOOKUP($B98,LIRAa!$1:$1048576,4,FALSE)</f>
        <v>Sem Informação</v>
      </c>
      <c r="P98" s="6" t="str">
        <f>VLOOKUP($B98,LIRAa!$1:$1048576,5,FALSE)</f>
        <v>Sem Informação</v>
      </c>
      <c r="S98" s="37"/>
    </row>
    <row r="99" spans="1:21" ht="15.75" x14ac:dyDescent="0.25">
      <c r="A99" s="41">
        <v>94</v>
      </c>
      <c r="B99" s="6">
        <v>310860</v>
      </c>
      <c r="C99" s="16" t="str">
        <f>VLOOKUP(B99,'Tabela de Macros'!$1:$1048576,2,FALSE)</f>
        <v>Norte</v>
      </c>
      <c r="D99" s="35" t="str">
        <f>VLOOKUP(B99,'Tabela de Macros'!$1:$1048576,3,FALSE)</f>
        <v>Januária</v>
      </c>
      <c r="E99" s="35" t="s">
        <v>128</v>
      </c>
      <c r="F99" s="11">
        <f>VLOOKUP(A99,Dengue!$1:$1048576,10,FALSE)</f>
        <v>4</v>
      </c>
      <c r="G99" s="11">
        <f>VLOOKUP($A99,Chik!$1:$1048576,10,FALSE)</f>
        <v>0</v>
      </c>
      <c r="H99" s="11">
        <f>VLOOKUP($A99,zika!$1:$1048576,10,FALSE)</f>
        <v>0</v>
      </c>
      <c r="I99" s="11">
        <f t="shared" si="3"/>
        <v>4</v>
      </c>
      <c r="J99" s="10">
        <v>32288</v>
      </c>
      <c r="K99" s="57" t="s">
        <v>1110</v>
      </c>
      <c r="L99" s="7">
        <f t="shared" si="4"/>
        <v>12.388503468780971</v>
      </c>
      <c r="M99" s="6" t="str">
        <f t="shared" si="5"/>
        <v>Baixa</v>
      </c>
      <c r="N99" s="6">
        <f>VLOOKUP($B99,LIRAa!$1:$1048576,3,FALSE)</f>
        <v>0.2</v>
      </c>
      <c r="O99" s="6">
        <f>VLOOKUP($B99,LIRAa!$1:$1048576,4,FALSE)</f>
        <v>2.5</v>
      </c>
      <c r="P99" s="6" t="str">
        <f>VLOOKUP($B99,LIRAa!$1:$1048576,5,FALSE)</f>
        <v>Sem Informação</v>
      </c>
      <c r="S99" s="76"/>
      <c r="T99" s="76"/>
      <c r="U99" s="76"/>
    </row>
    <row r="100" spans="1:21" ht="15.75" x14ac:dyDescent="0.25">
      <c r="A100" s="41">
        <v>95</v>
      </c>
      <c r="B100" s="6">
        <v>310890</v>
      </c>
      <c r="C100" s="16" t="str">
        <f>VLOOKUP(B100,'Tabela de Macros'!$1:$1048576,2,FALSE)</f>
        <v>Sul</v>
      </c>
      <c r="D100" s="35" t="str">
        <f>VLOOKUP(B100,'Tabela de Macros'!$1:$1048576,3,FALSE)</f>
        <v>Pouso Alegre</v>
      </c>
      <c r="E100" s="35" t="s">
        <v>856</v>
      </c>
      <c r="F100" s="11">
        <f>VLOOKUP(A100,Dengue!$1:$1048576,10,FALSE)</f>
        <v>0</v>
      </c>
      <c r="G100" s="11">
        <f>VLOOKUP($A100,Chik!$1:$1048576,10,FALSE)</f>
        <v>0</v>
      </c>
      <c r="H100" s="11">
        <f>VLOOKUP($A100,zika!$1:$1048576,10,FALSE)</f>
        <v>0</v>
      </c>
      <c r="I100" s="11">
        <f t="shared" si="3"/>
        <v>0</v>
      </c>
      <c r="J100" s="10">
        <v>14508</v>
      </c>
      <c r="K100" s="57" t="s">
        <v>1109</v>
      </c>
      <c r="L100" s="7">
        <f t="shared" si="4"/>
        <v>0</v>
      </c>
      <c r="M100" s="6" t="str">
        <f t="shared" si="5"/>
        <v>Silencioso</v>
      </c>
      <c r="N100" s="6" t="str">
        <f>VLOOKUP($B100,LIRAa!$1:$1048576,3,FALSE)</f>
        <v>Sem Informação</v>
      </c>
      <c r="O100" s="6" t="str">
        <f>VLOOKUP($B100,LIRAa!$1:$1048576,4,FALSE)</f>
        <v>Sem Informação</v>
      </c>
      <c r="P100" s="6" t="str">
        <f>VLOOKUP($B100,LIRAa!$1:$1048576,5,FALSE)</f>
        <v>Sem Informação</v>
      </c>
      <c r="S100" s="76"/>
      <c r="T100" s="76"/>
      <c r="U100" s="76"/>
    </row>
    <row r="101" spans="1:21" ht="15.75" x14ac:dyDescent="0.25">
      <c r="A101" s="41">
        <v>96</v>
      </c>
      <c r="B101" s="6">
        <v>310880</v>
      </c>
      <c r="C101" s="16" t="str">
        <f>VLOOKUP(B101,'Tabela de Macros'!$1:$1048576,2,FALSE)</f>
        <v>Vale do Aço</v>
      </c>
      <c r="D101" s="35" t="str">
        <f>VLOOKUP(B101,'Tabela de Macros'!$1:$1048576,3,FALSE)</f>
        <v>Cel. Fabriciano</v>
      </c>
      <c r="E101" s="35" t="s">
        <v>129</v>
      </c>
      <c r="F101" s="11">
        <f>VLOOKUP(A101,Dengue!$1:$1048576,10,FALSE)</f>
        <v>7</v>
      </c>
      <c r="G101" s="11">
        <f>VLOOKUP($A101,Chik!$1:$1048576,10,FALSE)</f>
        <v>0</v>
      </c>
      <c r="H101" s="11">
        <f>VLOOKUP($A101,zika!$1:$1048576,10,FALSE)</f>
        <v>0</v>
      </c>
      <c r="I101" s="11">
        <f t="shared" si="3"/>
        <v>7</v>
      </c>
      <c r="J101" s="10">
        <v>4835</v>
      </c>
      <c r="K101" s="57" t="s">
        <v>1109</v>
      </c>
      <c r="L101" s="7">
        <f t="shared" si="4"/>
        <v>144.77766287487074</v>
      </c>
      <c r="M101" s="6" t="str">
        <f t="shared" si="5"/>
        <v>Média</v>
      </c>
      <c r="N101" s="6" t="str">
        <f>VLOOKUP($B101,LIRAa!$1:$1048576,3,FALSE)</f>
        <v>Sem Informação</v>
      </c>
      <c r="O101" s="6" t="str">
        <f>VLOOKUP($B101,LIRAa!$1:$1048576,4,FALSE)</f>
        <v>Sem Informação</v>
      </c>
      <c r="P101" s="6" t="str">
        <f>VLOOKUP($B101,LIRAa!$1:$1048576,5,FALSE)</f>
        <v>Sem Informação</v>
      </c>
      <c r="S101" s="37"/>
    </row>
    <row r="102" spans="1:21" ht="15.75" x14ac:dyDescent="0.25">
      <c r="A102" s="41">
        <v>97</v>
      </c>
      <c r="B102" s="6">
        <v>310900</v>
      </c>
      <c r="C102" s="16" t="str">
        <f>VLOOKUP(B102,'Tabela de Macros'!$1:$1048576,2,FALSE)</f>
        <v>Centro</v>
      </c>
      <c r="D102" s="35" t="str">
        <f>VLOOKUP(B102,'Tabela de Macros'!$1:$1048576,3,FALSE)</f>
        <v>Belo Horizonte</v>
      </c>
      <c r="E102" s="35" t="s">
        <v>130</v>
      </c>
      <c r="F102" s="11">
        <f>VLOOKUP(A102,Dengue!$1:$1048576,10,FALSE)</f>
        <v>3</v>
      </c>
      <c r="G102" s="11">
        <f>VLOOKUP($A102,Chik!$1:$1048576,10,FALSE)</f>
        <v>0</v>
      </c>
      <c r="H102" s="11">
        <f>VLOOKUP($A102,zika!$1:$1048576,10,FALSE)</f>
        <v>0</v>
      </c>
      <c r="I102" s="11">
        <f t="shared" si="3"/>
        <v>3</v>
      </c>
      <c r="J102" s="10">
        <v>39520</v>
      </c>
      <c r="K102" s="57" t="s">
        <v>1110</v>
      </c>
      <c r="L102" s="7">
        <f t="shared" si="4"/>
        <v>7.5910931174089074</v>
      </c>
      <c r="M102" s="6" t="str">
        <f t="shared" si="5"/>
        <v>Baixa</v>
      </c>
      <c r="N102" s="6">
        <f>VLOOKUP($B102,LIRAa!$1:$1048576,3,FALSE)</f>
        <v>0.7</v>
      </c>
      <c r="O102" s="6" t="str">
        <f>VLOOKUP($B102,LIRAa!$1:$1048576,4,FALSE)</f>
        <v>Sem Informação</v>
      </c>
      <c r="P102" s="6">
        <f>VLOOKUP($B102,LIRAa!$1:$1048576,5,FALSE)</f>
        <v>4.5</v>
      </c>
      <c r="S102" s="76"/>
      <c r="T102" s="76"/>
      <c r="U102" s="76"/>
    </row>
    <row r="103" spans="1:21" ht="15.75" x14ac:dyDescent="0.25">
      <c r="A103" s="41">
        <v>98</v>
      </c>
      <c r="B103" s="6">
        <v>310910</v>
      </c>
      <c r="C103" s="16" t="str">
        <f>VLOOKUP(B103,'Tabela de Macros'!$1:$1048576,2,FALSE)</f>
        <v>Sul</v>
      </c>
      <c r="D103" s="35" t="str">
        <f>VLOOKUP(B103,'Tabela de Macros'!$1:$1048576,3,FALSE)</f>
        <v>Pouso Alegre</v>
      </c>
      <c r="E103" s="35" t="s">
        <v>131</v>
      </c>
      <c r="F103" s="11">
        <f>VLOOKUP(A103,Dengue!$1:$1048576,10,FALSE)</f>
        <v>0</v>
      </c>
      <c r="G103" s="11">
        <f>VLOOKUP($A103,Chik!$1:$1048576,10,FALSE)</f>
        <v>0</v>
      </c>
      <c r="H103" s="11">
        <f>VLOOKUP($A103,zika!$1:$1048576,10,FALSE)</f>
        <v>0</v>
      </c>
      <c r="I103" s="11">
        <f t="shared" si="3"/>
        <v>0</v>
      </c>
      <c r="J103" s="10">
        <v>11010</v>
      </c>
      <c r="K103" s="57" t="s">
        <v>1109</v>
      </c>
      <c r="L103" s="7">
        <f t="shared" si="4"/>
        <v>0</v>
      </c>
      <c r="M103" s="6" t="str">
        <f t="shared" si="5"/>
        <v>Silencioso</v>
      </c>
      <c r="N103" s="6" t="str">
        <f>VLOOKUP($B103,LIRAa!$1:$1048576,3,FALSE)</f>
        <v>Sem Informação</v>
      </c>
      <c r="O103" s="6" t="str">
        <f>VLOOKUP($B103,LIRAa!$1:$1048576,4,FALSE)</f>
        <v>Sem Informação</v>
      </c>
      <c r="P103" s="6" t="str">
        <f>VLOOKUP($B103,LIRAa!$1:$1048576,5,FALSE)</f>
        <v>Sem Informação</v>
      </c>
      <c r="S103" s="76"/>
      <c r="T103" s="76"/>
      <c r="U103" s="76"/>
    </row>
    <row r="104" spans="1:21" ht="15.75" x14ac:dyDescent="0.25">
      <c r="A104" s="41">
        <v>99</v>
      </c>
      <c r="B104" s="6">
        <v>310920</v>
      </c>
      <c r="C104" s="16" t="str">
        <f>VLOOKUP(B104,'Tabela de Macros'!$1:$1048576,2,FALSE)</f>
        <v>Centro</v>
      </c>
      <c r="D104" s="35" t="str">
        <f>VLOOKUP(B104,'Tabela de Macros'!$1:$1048576,3,FALSE)</f>
        <v>Sete Lagoas</v>
      </c>
      <c r="E104" s="35" t="s">
        <v>132</v>
      </c>
      <c r="F104" s="11">
        <f>VLOOKUP(A104,Dengue!$1:$1048576,10,FALSE)</f>
        <v>1</v>
      </c>
      <c r="G104" s="11">
        <f>VLOOKUP($A104,Chik!$1:$1048576,10,FALSE)</f>
        <v>0</v>
      </c>
      <c r="H104" s="11">
        <f>VLOOKUP($A104,zika!$1:$1048576,10,FALSE)</f>
        <v>0</v>
      </c>
      <c r="I104" s="11">
        <f t="shared" si="3"/>
        <v>1</v>
      </c>
      <c r="J104" s="10">
        <v>10377</v>
      </c>
      <c r="K104" s="57" t="s">
        <v>1109</v>
      </c>
      <c r="L104" s="7">
        <f t="shared" si="4"/>
        <v>9.636696540425941</v>
      </c>
      <c r="M104" s="6" t="str">
        <f t="shared" si="5"/>
        <v>Baixa</v>
      </c>
      <c r="N104" s="6" t="str">
        <f>VLOOKUP($B104,LIRAa!$1:$1048576,3,FALSE)</f>
        <v>Sem Informação</v>
      </c>
      <c r="O104" s="6" t="str">
        <f>VLOOKUP($B104,LIRAa!$1:$1048576,4,FALSE)</f>
        <v>Sem Informação</v>
      </c>
      <c r="P104" s="6" t="str">
        <f>VLOOKUP($B104,LIRAa!$1:$1048576,5,FALSE)</f>
        <v>Sem Informação</v>
      </c>
      <c r="S104" s="76"/>
      <c r="T104" s="76"/>
      <c r="U104" s="76"/>
    </row>
    <row r="105" spans="1:21" ht="15.75" x14ac:dyDescent="0.25">
      <c r="A105" s="41">
        <v>100</v>
      </c>
      <c r="B105" s="6">
        <v>310925</v>
      </c>
      <c r="C105" s="16" t="str">
        <f>VLOOKUP(B105,'Tabela de Macros'!$1:$1048576,2,FALSE)</f>
        <v>Vale do Aço</v>
      </c>
      <c r="D105" s="35" t="str">
        <f>VLOOKUP(B105,'Tabela de Macros'!$1:$1048576,3,FALSE)</f>
        <v>Cel. Fabriciano</v>
      </c>
      <c r="E105" s="35" t="s">
        <v>133</v>
      </c>
      <c r="F105" s="11">
        <f>VLOOKUP(A105,Dengue!$1:$1048576,10,FALSE)</f>
        <v>2</v>
      </c>
      <c r="G105" s="11">
        <f>VLOOKUP($A105,Chik!$1:$1048576,10,FALSE)</f>
        <v>0</v>
      </c>
      <c r="H105" s="11">
        <f>VLOOKUP($A105,zika!$1:$1048576,10,FALSE)</f>
        <v>0</v>
      </c>
      <c r="I105" s="11">
        <f t="shared" si="3"/>
        <v>2</v>
      </c>
      <c r="J105" s="10">
        <v>4074</v>
      </c>
      <c r="K105" s="57" t="s">
        <v>1109</v>
      </c>
      <c r="L105" s="7">
        <f t="shared" si="4"/>
        <v>49.091801669121253</v>
      </c>
      <c r="M105" s="6" t="str">
        <f t="shared" si="5"/>
        <v>Baixa</v>
      </c>
      <c r="N105" s="6" t="str">
        <f>VLOOKUP($B105,LIRAa!$1:$1048576,3,FALSE)</f>
        <v>Sem Informação</v>
      </c>
      <c r="O105" s="6" t="str">
        <f>VLOOKUP($B105,LIRAa!$1:$1048576,4,FALSE)</f>
        <v>Sem Informação</v>
      </c>
      <c r="P105" s="6" t="str">
        <f>VLOOKUP($B105,LIRAa!$1:$1048576,5,FALSE)</f>
        <v>Sem Informação</v>
      </c>
      <c r="S105" s="76"/>
      <c r="T105" s="76"/>
      <c r="U105" s="76"/>
    </row>
    <row r="106" spans="1:21" ht="15.75" x14ac:dyDescent="0.25">
      <c r="A106" s="41">
        <v>101</v>
      </c>
      <c r="B106" s="6">
        <v>310930</v>
      </c>
      <c r="C106" s="16" t="str">
        <f>VLOOKUP(B106,'Tabela de Macros'!$1:$1048576,2,FALSE)</f>
        <v>Noroeste</v>
      </c>
      <c r="D106" s="35" t="str">
        <f>VLOOKUP(B106,'Tabela de Macros'!$1:$1048576,3,FALSE)</f>
        <v>Unaí</v>
      </c>
      <c r="E106" s="35" t="s">
        <v>134</v>
      </c>
      <c r="F106" s="11">
        <f>VLOOKUP(A106,Dengue!$1:$1048576,10,FALSE)</f>
        <v>18</v>
      </c>
      <c r="G106" s="11">
        <f>VLOOKUP($A106,Chik!$1:$1048576,10,FALSE)</f>
        <v>0</v>
      </c>
      <c r="H106" s="11">
        <f>VLOOKUP($A106,zika!$1:$1048576,10,FALSE)</f>
        <v>0</v>
      </c>
      <c r="I106" s="11">
        <f t="shared" si="3"/>
        <v>18</v>
      </c>
      <c r="J106" s="10">
        <v>24663</v>
      </c>
      <c r="K106" s="57" t="s">
        <v>1109</v>
      </c>
      <c r="L106" s="7">
        <f t="shared" si="4"/>
        <v>72.983821919474522</v>
      </c>
      <c r="M106" s="6" t="str">
        <f t="shared" si="5"/>
        <v>Baixa</v>
      </c>
      <c r="N106" s="6" t="str">
        <f>VLOOKUP($B106,LIRAa!$1:$1048576,3,FALSE)</f>
        <v>Sem Informação</v>
      </c>
      <c r="O106" s="6" t="str">
        <f>VLOOKUP($B106,LIRAa!$1:$1048576,4,FALSE)</f>
        <v>Sem Informação</v>
      </c>
      <c r="P106" s="6" t="str">
        <f>VLOOKUP($B106,LIRAa!$1:$1048576,5,FALSE)</f>
        <v>Sem Informação</v>
      </c>
      <c r="S106" s="37"/>
    </row>
    <row r="107" spans="1:21" ht="15.75" x14ac:dyDescent="0.25">
      <c r="A107" s="41">
        <v>102</v>
      </c>
      <c r="B107" s="6">
        <v>310940</v>
      </c>
      <c r="C107" s="16" t="str">
        <f>VLOOKUP(B107,'Tabela de Macros'!$1:$1048576,2,FALSE)</f>
        <v>Norte</v>
      </c>
      <c r="D107" s="35" t="str">
        <f>VLOOKUP(B107,'Tabela de Macros'!$1:$1048576,3,FALSE)</f>
        <v>Pirapora</v>
      </c>
      <c r="E107" s="35" t="s">
        <v>136</v>
      </c>
      <c r="F107" s="11">
        <f>VLOOKUP(A107,Dengue!$1:$1048576,10,FALSE)</f>
        <v>2</v>
      </c>
      <c r="G107" s="11">
        <f>VLOOKUP($A107,Chik!$1:$1048576,10,FALSE)</f>
        <v>1</v>
      </c>
      <c r="H107" s="11">
        <f>VLOOKUP($A107,zika!$1:$1048576,10,FALSE)</f>
        <v>0</v>
      </c>
      <c r="I107" s="11">
        <f t="shared" si="3"/>
        <v>3</v>
      </c>
      <c r="J107" s="10">
        <v>27988</v>
      </c>
      <c r="K107" s="57" t="s">
        <v>1110</v>
      </c>
      <c r="L107" s="7">
        <f t="shared" si="4"/>
        <v>10.718879519794198</v>
      </c>
      <c r="M107" s="6" t="str">
        <f t="shared" si="5"/>
        <v>Baixa</v>
      </c>
      <c r="N107" s="6" t="str">
        <f>VLOOKUP($B107,LIRAa!$1:$1048576,3,FALSE)</f>
        <v>Sem Informação</v>
      </c>
      <c r="O107" s="6" t="str">
        <f>VLOOKUP($B107,LIRAa!$1:$1048576,4,FALSE)</f>
        <v>Sem Informação</v>
      </c>
      <c r="P107" s="6" t="str">
        <f>VLOOKUP($B107,LIRAa!$1:$1048576,5,FALSE)</f>
        <v>Sem Informação</v>
      </c>
      <c r="S107" s="76"/>
      <c r="T107" s="76"/>
      <c r="U107" s="76"/>
    </row>
    <row r="108" spans="1:21" ht="15.75" x14ac:dyDescent="0.25">
      <c r="A108" s="41">
        <v>103</v>
      </c>
      <c r="B108" s="6">
        <v>310945</v>
      </c>
      <c r="C108" s="16" t="str">
        <f>VLOOKUP(B108,'Tabela de Macros'!$1:$1048576,2,FALSE)</f>
        <v>Noroeste</v>
      </c>
      <c r="D108" s="35" t="str">
        <f>VLOOKUP(B108,'Tabela de Macros'!$1:$1048576,3,FALSE)</f>
        <v>Unaí</v>
      </c>
      <c r="E108" s="35" t="s">
        <v>137</v>
      </c>
      <c r="F108" s="11">
        <f>VLOOKUP(A108,Dengue!$1:$1048576,10,FALSE)</f>
        <v>8</v>
      </c>
      <c r="G108" s="11">
        <f>VLOOKUP($A108,Chik!$1:$1048576,10,FALSE)</f>
        <v>0</v>
      </c>
      <c r="H108" s="11">
        <f>VLOOKUP($A108,zika!$1:$1048576,10,FALSE)</f>
        <v>0</v>
      </c>
      <c r="I108" s="11">
        <f t="shared" si="3"/>
        <v>8</v>
      </c>
      <c r="J108" s="10">
        <v>6909</v>
      </c>
      <c r="K108" s="57" t="s">
        <v>1109</v>
      </c>
      <c r="L108" s="7">
        <f t="shared" si="4"/>
        <v>115.79099724996381</v>
      </c>
      <c r="M108" s="6" t="str">
        <f t="shared" si="5"/>
        <v>Média</v>
      </c>
      <c r="N108" s="6" t="str">
        <f>VLOOKUP($B108,LIRAa!$1:$1048576,3,FALSE)</f>
        <v>Sem Informação</v>
      </c>
      <c r="O108" s="6" t="str">
        <f>VLOOKUP($B108,LIRAa!$1:$1048576,4,FALSE)</f>
        <v>Sem Informação</v>
      </c>
      <c r="P108" s="6" t="str">
        <f>VLOOKUP($B108,LIRAa!$1:$1048576,5,FALSE)</f>
        <v>Sem Informação</v>
      </c>
      <c r="S108" s="37"/>
    </row>
    <row r="109" spans="1:21" ht="15.75" x14ac:dyDescent="0.25">
      <c r="A109" s="41">
        <v>104</v>
      </c>
      <c r="B109" s="6">
        <v>310950</v>
      </c>
      <c r="C109" s="16" t="str">
        <f>VLOOKUP(B109,'Tabela de Macros'!$1:$1048576,2,FALSE)</f>
        <v>Sul</v>
      </c>
      <c r="D109" s="35" t="str">
        <f>VLOOKUP(B109,'Tabela de Macros'!$1:$1048576,3,FALSE)</f>
        <v>Alfenas</v>
      </c>
      <c r="E109" s="35" t="s">
        <v>138</v>
      </c>
      <c r="F109" s="11">
        <f>VLOOKUP(A109,Dengue!$1:$1048576,10,FALSE)</f>
        <v>3</v>
      </c>
      <c r="G109" s="11">
        <f>VLOOKUP($A109,Chik!$1:$1048576,10,FALSE)</f>
        <v>0</v>
      </c>
      <c r="H109" s="11">
        <f>VLOOKUP($A109,zika!$1:$1048576,10,FALSE)</f>
        <v>0</v>
      </c>
      <c r="I109" s="11">
        <f t="shared" si="3"/>
        <v>3</v>
      </c>
      <c r="J109" s="10">
        <v>14075</v>
      </c>
      <c r="K109" s="57" t="s">
        <v>1109</v>
      </c>
      <c r="L109" s="7">
        <f t="shared" si="4"/>
        <v>21.314387211367674</v>
      </c>
      <c r="M109" s="6" t="str">
        <f t="shared" si="5"/>
        <v>Baixa</v>
      </c>
      <c r="N109" s="6" t="str">
        <f>VLOOKUP($B109,LIRAa!$1:$1048576,3,FALSE)</f>
        <v>Sem Informação</v>
      </c>
      <c r="O109" s="6" t="str">
        <f>VLOOKUP($B109,LIRAa!$1:$1048576,4,FALSE)</f>
        <v>Sem Informação</v>
      </c>
      <c r="P109" s="6" t="str">
        <f>VLOOKUP($B109,LIRAa!$1:$1048576,5,FALSE)</f>
        <v>Sem Informação</v>
      </c>
      <c r="S109" s="37"/>
    </row>
    <row r="110" spans="1:21" ht="15.75" x14ac:dyDescent="0.25">
      <c r="A110" s="41">
        <v>105</v>
      </c>
      <c r="B110" s="6">
        <v>310960</v>
      </c>
      <c r="C110" s="16" t="str">
        <f>VLOOKUP(B110,'Tabela de Macros'!$1:$1048576,2,FALSE)</f>
        <v>Centro</v>
      </c>
      <c r="D110" s="35" t="str">
        <f>VLOOKUP(B110,'Tabela de Macros'!$1:$1048576,3,FALSE)</f>
        <v>Sete Lagoas</v>
      </c>
      <c r="E110" s="35" t="s">
        <v>139</v>
      </c>
      <c r="F110" s="11">
        <f>VLOOKUP(A110,Dengue!$1:$1048576,10,FALSE)</f>
        <v>3</v>
      </c>
      <c r="G110" s="11">
        <f>VLOOKUP($A110,Chik!$1:$1048576,10,FALSE)</f>
        <v>0</v>
      </c>
      <c r="H110" s="11">
        <f>VLOOKUP($A110,zika!$1:$1048576,10,FALSE)</f>
        <v>0</v>
      </c>
      <c r="I110" s="11">
        <f t="shared" si="3"/>
        <v>3</v>
      </c>
      <c r="J110" s="10">
        <v>3616</v>
      </c>
      <c r="K110" s="57" t="s">
        <v>1109</v>
      </c>
      <c r="L110" s="7">
        <f t="shared" si="4"/>
        <v>82.964601769911496</v>
      </c>
      <c r="M110" s="6" t="str">
        <f t="shared" si="5"/>
        <v>Baixa</v>
      </c>
      <c r="N110" s="6" t="str">
        <f>VLOOKUP($B110,LIRAa!$1:$1048576,3,FALSE)</f>
        <v>Sem Informação</v>
      </c>
      <c r="O110" s="6" t="str">
        <f>VLOOKUP($B110,LIRAa!$1:$1048576,4,FALSE)</f>
        <v>Sem Informação</v>
      </c>
      <c r="P110" s="6" t="str">
        <f>VLOOKUP($B110,LIRAa!$1:$1048576,5,FALSE)</f>
        <v>Sem Informação</v>
      </c>
      <c r="S110" s="37"/>
    </row>
    <row r="111" spans="1:21" ht="15.75" x14ac:dyDescent="0.25">
      <c r="A111" s="41">
        <v>106</v>
      </c>
      <c r="B111" s="6">
        <v>310970</v>
      </c>
      <c r="C111" s="16" t="str">
        <f>VLOOKUP(B111,'Tabela de Macros'!$1:$1048576,2,FALSE)</f>
        <v>Sul</v>
      </c>
      <c r="D111" s="35" t="str">
        <f>VLOOKUP(B111,'Tabela de Macros'!$1:$1048576,3,FALSE)</f>
        <v>Pouso Alegre</v>
      </c>
      <c r="E111" s="35" t="s">
        <v>140</v>
      </c>
      <c r="F111" s="11">
        <f>VLOOKUP(A111,Dengue!$1:$1048576,10,FALSE)</f>
        <v>0</v>
      </c>
      <c r="G111" s="11">
        <f>VLOOKUP($A111,Chik!$1:$1048576,10,FALSE)</f>
        <v>0</v>
      </c>
      <c r="H111" s="11">
        <f>VLOOKUP($A111,zika!$1:$1048576,10,FALSE)</f>
        <v>0</v>
      </c>
      <c r="I111" s="11">
        <f t="shared" si="3"/>
        <v>0</v>
      </c>
      <c r="J111" s="10">
        <v>11514</v>
      </c>
      <c r="K111" s="57" t="s">
        <v>1109</v>
      </c>
      <c r="L111" s="7">
        <f t="shared" si="4"/>
        <v>0</v>
      </c>
      <c r="M111" s="6" t="str">
        <f t="shared" si="5"/>
        <v>Silencioso</v>
      </c>
      <c r="N111" s="6" t="str">
        <f>VLOOKUP($B111,LIRAa!$1:$1048576,3,FALSE)</f>
        <v>Sem Informação</v>
      </c>
      <c r="O111" s="6" t="str">
        <f>VLOOKUP($B111,LIRAa!$1:$1048576,4,FALSE)</f>
        <v>Sem Informação</v>
      </c>
      <c r="P111" s="6" t="str">
        <f>VLOOKUP($B111,LIRAa!$1:$1048576,5,FALSE)</f>
        <v>Sem Informação</v>
      </c>
      <c r="S111" s="76"/>
      <c r="T111" s="76"/>
      <c r="U111" s="76"/>
    </row>
    <row r="112" spans="1:21" ht="15.75" x14ac:dyDescent="0.25">
      <c r="A112" s="41">
        <v>107</v>
      </c>
      <c r="B112" s="6">
        <v>310270</v>
      </c>
      <c r="C112" s="16" t="str">
        <f>VLOOKUP(B112,'Tabela de Macros'!$1:$1048576,2,FALSE)</f>
        <v>Nordeste</v>
      </c>
      <c r="D112" s="35" t="str">
        <f>VLOOKUP(B112,'Tabela de Macros'!$1:$1048576,3,FALSE)</f>
        <v>Pedra Azul</v>
      </c>
      <c r="E112" s="35" t="s">
        <v>141</v>
      </c>
      <c r="F112" s="11">
        <f>VLOOKUP(A112,Dengue!$1:$1048576,10,FALSE)</f>
        <v>5</v>
      </c>
      <c r="G112" s="11">
        <f>VLOOKUP($A112,Chik!$1:$1048576,10,FALSE)</f>
        <v>0</v>
      </c>
      <c r="H112" s="11">
        <f>VLOOKUP($A112,zika!$1:$1048576,10,FALSE)</f>
        <v>0</v>
      </c>
      <c r="I112" s="11">
        <f t="shared" si="3"/>
        <v>5</v>
      </c>
      <c r="J112" s="10">
        <v>9382</v>
      </c>
      <c r="K112" s="57" t="s">
        <v>1109</v>
      </c>
      <c r="L112" s="7">
        <f t="shared" si="4"/>
        <v>53.293540822852272</v>
      </c>
      <c r="M112" s="6" t="str">
        <f t="shared" si="5"/>
        <v>Baixa</v>
      </c>
      <c r="N112" s="6" t="str">
        <f>VLOOKUP($B112,LIRAa!$1:$1048576,3,FALSE)</f>
        <v>Sem Informação</v>
      </c>
      <c r="O112" s="6" t="str">
        <f>VLOOKUP($B112,LIRAa!$1:$1048576,4,FALSE)</f>
        <v>Sem Informação</v>
      </c>
      <c r="P112" s="6" t="str">
        <f>VLOOKUP($B112,LIRAa!$1:$1048576,5,FALSE)</f>
        <v>Sem Informação</v>
      </c>
      <c r="S112" s="37"/>
    </row>
    <row r="113" spans="1:21" ht="15.75" x14ac:dyDescent="0.25">
      <c r="A113" s="41">
        <v>108</v>
      </c>
      <c r="B113" s="6">
        <v>310980</v>
      </c>
      <c r="C113" s="16" t="str">
        <f>VLOOKUP(B113,'Tabela de Macros'!$1:$1048576,2,FALSE)</f>
        <v>Triângulo do Norte</v>
      </c>
      <c r="D113" s="35" t="str">
        <f>VLOOKUP(B113,'Tabela de Macros'!$1:$1048576,3,FALSE)</f>
        <v>Ituiutaba</v>
      </c>
      <c r="E113" s="35" t="s">
        <v>143</v>
      </c>
      <c r="F113" s="11">
        <f>VLOOKUP(A113,Dengue!$1:$1048576,10,FALSE)</f>
        <v>0</v>
      </c>
      <c r="G113" s="11">
        <f>VLOOKUP($A113,Chik!$1:$1048576,10,FALSE)</f>
        <v>0</v>
      </c>
      <c r="H113" s="11">
        <f>VLOOKUP($A113,zika!$1:$1048576,10,FALSE)</f>
        <v>0</v>
      </c>
      <c r="I113" s="11">
        <f t="shared" si="3"/>
        <v>0</v>
      </c>
      <c r="J113" s="10">
        <v>2677</v>
      </c>
      <c r="K113" s="57" t="s">
        <v>1109</v>
      </c>
      <c r="L113" s="7">
        <f t="shared" si="4"/>
        <v>0</v>
      </c>
      <c r="M113" s="6" t="str">
        <f t="shared" si="5"/>
        <v>Silencioso</v>
      </c>
      <c r="N113" s="6" t="str">
        <f>VLOOKUP($B113,LIRAa!$1:$1048576,3,FALSE)</f>
        <v>Sem Informação</v>
      </c>
      <c r="O113" s="6" t="str">
        <f>VLOOKUP($B113,LIRAa!$1:$1048576,4,FALSE)</f>
        <v>Sem Informação</v>
      </c>
      <c r="P113" s="6" t="str">
        <f>VLOOKUP($B113,LIRAa!$1:$1048576,5,FALSE)</f>
        <v>Sem Informação</v>
      </c>
      <c r="S113" s="76"/>
      <c r="T113" s="76"/>
      <c r="U113" s="76"/>
    </row>
    <row r="114" spans="1:21" ht="15.75" x14ac:dyDescent="0.25">
      <c r="A114" s="41">
        <v>109</v>
      </c>
      <c r="B114" s="6">
        <v>310990</v>
      </c>
      <c r="C114" s="16" t="str">
        <f>VLOOKUP(B114,'Tabela de Macros'!$1:$1048576,2,FALSE)</f>
        <v>Centro</v>
      </c>
      <c r="D114" s="35" t="str">
        <f>VLOOKUP(B114,'Tabela de Macros'!$1:$1048576,3,FALSE)</f>
        <v>Sete Lagoas</v>
      </c>
      <c r="E114" s="35" t="s">
        <v>144</v>
      </c>
      <c r="F114" s="11">
        <f>VLOOKUP(A114,Dengue!$1:$1048576,10,FALSE)</f>
        <v>16</v>
      </c>
      <c r="G114" s="11">
        <f>VLOOKUP($A114,Chik!$1:$1048576,10,FALSE)</f>
        <v>0</v>
      </c>
      <c r="H114" s="11">
        <f>VLOOKUP($A114,zika!$1:$1048576,10,FALSE)</f>
        <v>0</v>
      </c>
      <c r="I114" s="11">
        <f t="shared" si="3"/>
        <v>16</v>
      </c>
      <c r="J114" s="10">
        <v>11495</v>
      </c>
      <c r="K114" s="57" t="s">
        <v>1109</v>
      </c>
      <c r="L114" s="7">
        <f t="shared" si="4"/>
        <v>139.19095258808179</v>
      </c>
      <c r="M114" s="6" t="str">
        <f t="shared" si="5"/>
        <v>Média</v>
      </c>
      <c r="N114" s="6" t="str">
        <f>VLOOKUP($B114,LIRAa!$1:$1048576,3,FALSE)</f>
        <v>Sem Informação</v>
      </c>
      <c r="O114" s="6" t="str">
        <f>VLOOKUP($B114,LIRAa!$1:$1048576,4,FALSE)</f>
        <v>Sem Informação</v>
      </c>
      <c r="P114" s="6" t="str">
        <f>VLOOKUP($B114,LIRAa!$1:$1048576,5,FALSE)</f>
        <v>Sem Informação</v>
      </c>
      <c r="S114" s="76"/>
      <c r="T114" s="76"/>
      <c r="U114" s="76"/>
    </row>
    <row r="115" spans="1:21" ht="15.75" x14ac:dyDescent="0.25">
      <c r="A115" s="41">
        <v>110</v>
      </c>
      <c r="B115" s="6">
        <v>311000</v>
      </c>
      <c r="C115" s="16" t="str">
        <f>VLOOKUP(B115,'Tabela de Macros'!$1:$1048576,2,FALSE)</f>
        <v>Centro</v>
      </c>
      <c r="D115" s="35" t="str">
        <f>VLOOKUP(B115,'Tabela de Macros'!$1:$1048576,3,FALSE)</f>
        <v>Belo Horizonte</v>
      </c>
      <c r="E115" s="35" t="s">
        <v>145</v>
      </c>
      <c r="F115" s="11">
        <f>VLOOKUP(A115,Dengue!$1:$1048576,10,FALSE)</f>
        <v>24</v>
      </c>
      <c r="G115" s="11">
        <f>VLOOKUP($A115,Chik!$1:$1048576,10,FALSE)</f>
        <v>0</v>
      </c>
      <c r="H115" s="11">
        <f>VLOOKUP($A115,zika!$1:$1048576,10,FALSE)</f>
        <v>1</v>
      </c>
      <c r="I115" s="11">
        <f t="shared" si="3"/>
        <v>25</v>
      </c>
      <c r="J115" s="10">
        <v>44377</v>
      </c>
      <c r="K115" s="57" t="s">
        <v>1110</v>
      </c>
      <c r="L115" s="7">
        <f t="shared" si="4"/>
        <v>56.335489104716409</v>
      </c>
      <c r="M115" s="6" t="str">
        <f t="shared" si="5"/>
        <v>Baixa</v>
      </c>
      <c r="N115" s="6">
        <f>VLOOKUP($B115,LIRAa!$1:$1048576,3,FALSE)</f>
        <v>0.9</v>
      </c>
      <c r="O115" s="6">
        <f>VLOOKUP($B115,LIRAa!$1:$1048576,4,FALSE)</f>
        <v>1.8</v>
      </c>
      <c r="P115" s="6">
        <f>VLOOKUP($B115,LIRAa!$1:$1048576,5,FALSE)</f>
        <v>1.8</v>
      </c>
      <c r="S115" s="76"/>
      <c r="T115" s="76"/>
      <c r="U115" s="76"/>
    </row>
    <row r="116" spans="1:21" ht="15.75" x14ac:dyDescent="0.25">
      <c r="A116" s="41">
        <v>111</v>
      </c>
      <c r="B116" s="6">
        <v>311010</v>
      </c>
      <c r="C116" s="16" t="str">
        <f>VLOOKUP(B116,'Tabela de Macros'!$1:$1048576,2,FALSE)</f>
        <v>Sudeste</v>
      </c>
      <c r="D116" s="35" t="str">
        <f>VLOOKUP(B116,'Tabela de Macros'!$1:$1048576,3,FALSE)</f>
        <v>Manhuaçu</v>
      </c>
      <c r="E116" s="35" t="s">
        <v>146</v>
      </c>
      <c r="F116" s="11">
        <f>VLOOKUP(A116,Dengue!$1:$1048576,10,FALSE)</f>
        <v>0</v>
      </c>
      <c r="G116" s="11">
        <f>VLOOKUP($A116,Chik!$1:$1048576,10,FALSE)</f>
        <v>0</v>
      </c>
      <c r="H116" s="11">
        <f>VLOOKUP($A116,zika!$1:$1048576,10,FALSE)</f>
        <v>0</v>
      </c>
      <c r="I116" s="11">
        <f t="shared" si="3"/>
        <v>0</v>
      </c>
      <c r="J116" s="10">
        <v>5450</v>
      </c>
      <c r="K116" s="57" t="s">
        <v>1109</v>
      </c>
      <c r="L116" s="7">
        <f t="shared" si="4"/>
        <v>0</v>
      </c>
      <c r="M116" s="6" t="str">
        <f t="shared" si="5"/>
        <v>Silencioso</v>
      </c>
      <c r="N116" s="6" t="str">
        <f>VLOOKUP($B116,LIRAa!$1:$1048576,3,FALSE)</f>
        <v>Sem Informação</v>
      </c>
      <c r="O116" s="6" t="str">
        <f>VLOOKUP($B116,LIRAa!$1:$1048576,4,FALSE)</f>
        <v>Sem Informação</v>
      </c>
      <c r="P116" s="6" t="str">
        <f>VLOOKUP($B116,LIRAa!$1:$1048576,5,FALSE)</f>
        <v>Sem Informação</v>
      </c>
      <c r="S116" s="76"/>
      <c r="T116" s="76"/>
      <c r="U116" s="76"/>
    </row>
    <row r="117" spans="1:21" ht="15.75" x14ac:dyDescent="0.25">
      <c r="A117" s="41">
        <v>112</v>
      </c>
      <c r="B117" s="6">
        <v>311020</v>
      </c>
      <c r="C117" s="16" t="str">
        <f>VLOOKUP(B117,'Tabela de Macros'!$1:$1048576,2,FALSE)</f>
        <v>Leste do Sul</v>
      </c>
      <c r="D117" s="35" t="str">
        <f>VLOOKUP(B117,'Tabela de Macros'!$1:$1048576,3,FALSE)</f>
        <v>Ponte Nova</v>
      </c>
      <c r="E117" s="35" t="s">
        <v>147</v>
      </c>
      <c r="F117" s="11">
        <f>VLOOKUP(A117,Dengue!$1:$1048576,10,FALSE)</f>
        <v>0</v>
      </c>
      <c r="G117" s="11">
        <f>VLOOKUP($A117,Chik!$1:$1048576,10,FALSE)</f>
        <v>0</v>
      </c>
      <c r="H117" s="11">
        <f>VLOOKUP($A117,zika!$1:$1048576,10,FALSE)</f>
        <v>0</v>
      </c>
      <c r="I117" s="11">
        <f t="shared" si="3"/>
        <v>0</v>
      </c>
      <c r="J117" s="10">
        <v>4002</v>
      </c>
      <c r="K117" s="57" t="s">
        <v>1109</v>
      </c>
      <c r="L117" s="7">
        <f t="shared" si="4"/>
        <v>0</v>
      </c>
      <c r="M117" s="6" t="str">
        <f t="shared" si="5"/>
        <v>Silencioso</v>
      </c>
      <c r="N117" s="6" t="str">
        <f>VLOOKUP($B117,LIRAa!$1:$1048576,3,FALSE)</f>
        <v>Sem Informação</v>
      </c>
      <c r="O117" s="6" t="str">
        <f>VLOOKUP($B117,LIRAa!$1:$1048576,4,FALSE)</f>
        <v>Sem Informação</v>
      </c>
      <c r="P117" s="6" t="str">
        <f>VLOOKUP($B117,LIRAa!$1:$1048576,5,FALSE)</f>
        <v>Sem Informação</v>
      </c>
      <c r="S117" s="76"/>
      <c r="T117" s="76"/>
      <c r="U117" s="76"/>
    </row>
    <row r="118" spans="1:21" ht="15.75" x14ac:dyDescent="0.25">
      <c r="A118" s="41">
        <v>113</v>
      </c>
      <c r="B118" s="6">
        <v>311030</v>
      </c>
      <c r="C118" s="16" t="str">
        <f>VLOOKUP(B118,'Tabela de Macros'!$1:$1048576,2,FALSE)</f>
        <v>Sul</v>
      </c>
      <c r="D118" s="35" t="str">
        <f>VLOOKUP(B118,'Tabela de Macros'!$1:$1048576,3,FALSE)</f>
        <v>Pouso Alegre</v>
      </c>
      <c r="E118" s="35" t="s">
        <v>148</v>
      </c>
      <c r="F118" s="11">
        <f>VLOOKUP(A118,Dengue!$1:$1048576,10,FALSE)</f>
        <v>0</v>
      </c>
      <c r="G118" s="11">
        <f>VLOOKUP($A118,Chik!$1:$1048576,10,FALSE)</f>
        <v>0</v>
      </c>
      <c r="H118" s="11">
        <f>VLOOKUP($A118,zika!$1:$1048576,10,FALSE)</f>
        <v>0</v>
      </c>
      <c r="I118" s="11">
        <f t="shared" si="3"/>
        <v>0</v>
      </c>
      <c r="J118" s="10">
        <v>14417</v>
      </c>
      <c r="K118" s="57" t="s">
        <v>1109</v>
      </c>
      <c r="L118" s="7">
        <f t="shared" si="4"/>
        <v>0</v>
      </c>
      <c r="M118" s="6" t="str">
        <f t="shared" si="5"/>
        <v>Silencioso</v>
      </c>
      <c r="N118" s="6" t="str">
        <f>VLOOKUP($B118,LIRAa!$1:$1048576,3,FALSE)</f>
        <v>Sem Informação</v>
      </c>
      <c r="O118" s="6" t="str">
        <f>VLOOKUP($B118,LIRAa!$1:$1048576,4,FALSE)</f>
        <v>Sem Informação</v>
      </c>
      <c r="P118" s="6" t="str">
        <f>VLOOKUP($B118,LIRAa!$1:$1048576,5,FALSE)</f>
        <v>Sem Informação</v>
      </c>
      <c r="S118" s="37"/>
    </row>
    <row r="119" spans="1:21" ht="15.75" x14ac:dyDescent="0.25">
      <c r="A119" s="41">
        <v>114</v>
      </c>
      <c r="B119" s="6">
        <v>311040</v>
      </c>
      <c r="C119" s="16" t="str">
        <f>VLOOKUP(B119,'Tabela de Macros'!$1:$1048576,2,FALSE)</f>
        <v>Oeste</v>
      </c>
      <c r="D119" s="35" t="str">
        <f>VLOOKUP(B119,'Tabela de Macros'!$1:$1048576,3,FALSE)</f>
        <v>Divinópolis</v>
      </c>
      <c r="E119" s="35" t="s">
        <v>149</v>
      </c>
      <c r="F119" s="11">
        <f>VLOOKUP(A119,Dengue!$1:$1048576,10,FALSE)</f>
        <v>0</v>
      </c>
      <c r="G119" s="11">
        <f>VLOOKUP($A119,Chik!$1:$1048576,10,FALSE)</f>
        <v>0</v>
      </c>
      <c r="H119" s="11">
        <f>VLOOKUP($A119,zika!$1:$1048576,10,FALSE)</f>
        <v>0</v>
      </c>
      <c r="I119" s="11">
        <f t="shared" si="3"/>
        <v>0</v>
      </c>
      <c r="J119" s="10">
        <v>2934</v>
      </c>
      <c r="K119" s="57" t="s">
        <v>1109</v>
      </c>
      <c r="L119" s="7">
        <f t="shared" si="4"/>
        <v>0</v>
      </c>
      <c r="M119" s="6" t="str">
        <f t="shared" si="5"/>
        <v>Silencioso</v>
      </c>
      <c r="N119" s="6" t="str">
        <f>VLOOKUP($B119,LIRAa!$1:$1048576,3,FALSE)</f>
        <v>Sem Informação</v>
      </c>
      <c r="O119" s="6" t="str">
        <f>VLOOKUP($B119,LIRAa!$1:$1048576,4,FALSE)</f>
        <v>Sem Informação</v>
      </c>
      <c r="P119" s="6" t="str">
        <f>VLOOKUP($B119,LIRAa!$1:$1048576,5,FALSE)</f>
        <v>Sem Informação</v>
      </c>
      <c r="S119" s="76"/>
      <c r="T119" s="76"/>
      <c r="U119" s="76"/>
    </row>
    <row r="120" spans="1:21" ht="15.75" x14ac:dyDescent="0.25">
      <c r="A120" s="41">
        <v>115</v>
      </c>
      <c r="B120" s="6">
        <v>311050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150</v>
      </c>
      <c r="F120" s="11">
        <f>VLOOKUP(A120,Dengue!$1:$1048576,10,FALSE)</f>
        <v>0</v>
      </c>
      <c r="G120" s="11">
        <f>VLOOKUP($A120,Chik!$1:$1048576,10,FALSE)</f>
        <v>0</v>
      </c>
      <c r="H120" s="11">
        <f>VLOOKUP($A120,zika!$1:$1048576,10,FALSE)</f>
        <v>0</v>
      </c>
      <c r="I120" s="11">
        <f t="shared" si="3"/>
        <v>0</v>
      </c>
      <c r="J120" s="10">
        <v>21738</v>
      </c>
      <c r="K120" s="57" t="s">
        <v>1109</v>
      </c>
      <c r="L120" s="7">
        <f t="shared" si="4"/>
        <v>0</v>
      </c>
      <c r="M120" s="6" t="str">
        <f t="shared" si="5"/>
        <v>Silencioso</v>
      </c>
      <c r="N120" s="6" t="str">
        <f>VLOOKUP($B120,LIRAa!$1:$1048576,3,FALSE)</f>
        <v>Sem Informação</v>
      </c>
      <c r="O120" s="6" t="str">
        <f>VLOOKUP($B120,LIRAa!$1:$1048576,4,FALSE)</f>
        <v>Sem Informação</v>
      </c>
      <c r="P120" s="6" t="str">
        <f>VLOOKUP($B120,LIRAa!$1:$1048576,5,FALSE)</f>
        <v>Sem Informação</v>
      </c>
      <c r="S120" s="76"/>
      <c r="T120" s="76"/>
      <c r="U120" s="76"/>
    </row>
    <row r="121" spans="1:21" ht="15.75" x14ac:dyDescent="0.25">
      <c r="A121" s="41">
        <v>116</v>
      </c>
      <c r="B121" s="6">
        <v>311060</v>
      </c>
      <c r="C121" s="16" t="str">
        <f>VLOOKUP(B121,'Tabela de Macros'!$1:$1048576,2,FALSE)</f>
        <v>Sul</v>
      </c>
      <c r="D121" s="35" t="str">
        <f>VLOOKUP(B121,'Tabela de Macros'!$1:$1048576,3,FALSE)</f>
        <v>Pouso Alegre</v>
      </c>
      <c r="E121" s="35" t="s">
        <v>151</v>
      </c>
      <c r="F121" s="11">
        <f>VLOOKUP(A121,Dengue!$1:$1048576,10,FALSE)</f>
        <v>0</v>
      </c>
      <c r="G121" s="11">
        <f>VLOOKUP($A121,Chik!$1:$1048576,10,FALSE)</f>
        <v>0</v>
      </c>
      <c r="H121" s="11">
        <f>VLOOKUP($A121,zika!$1:$1048576,10,FALSE)</f>
        <v>0</v>
      </c>
      <c r="I121" s="11">
        <f t="shared" si="3"/>
        <v>0</v>
      </c>
      <c r="J121" s="10">
        <v>29278</v>
      </c>
      <c r="K121" s="57" t="s">
        <v>1110</v>
      </c>
      <c r="L121" s="7">
        <f t="shared" si="4"/>
        <v>0</v>
      </c>
      <c r="M121" s="6" t="str">
        <f t="shared" si="5"/>
        <v>Silencioso</v>
      </c>
      <c r="N121" s="6">
        <f>VLOOKUP($B121,LIRAa!$1:$1048576,3,FALSE)</f>
        <v>0.4</v>
      </c>
      <c r="O121" s="6" t="str">
        <f>VLOOKUP($B121,LIRAa!$1:$1048576,4,FALSE)</f>
        <v>Sem Informação</v>
      </c>
      <c r="P121" s="6" t="str">
        <f>VLOOKUP($B121,LIRAa!$1:$1048576,5,FALSE)</f>
        <v>Sem Informação</v>
      </c>
      <c r="S121" s="76"/>
      <c r="T121" s="76"/>
      <c r="U121" s="76"/>
    </row>
    <row r="122" spans="1:21" ht="15.75" x14ac:dyDescent="0.25">
      <c r="A122" s="41">
        <v>117</v>
      </c>
      <c r="B122" s="6">
        <v>311070</v>
      </c>
      <c r="C122" s="16" t="str">
        <f>VLOOKUP(B122,'Tabela de Macros'!$1:$1048576,2,FALSE)</f>
        <v>Sul</v>
      </c>
      <c r="D122" s="35" t="str">
        <f>VLOOKUP(B122,'Tabela de Macros'!$1:$1048576,3,FALSE)</f>
        <v>Varginha</v>
      </c>
      <c r="E122" s="35" t="s">
        <v>152</v>
      </c>
      <c r="F122" s="11">
        <f>VLOOKUP(A122,Dengue!$1:$1048576,10,FALSE)</f>
        <v>0</v>
      </c>
      <c r="G122" s="11">
        <f>VLOOKUP($A122,Chik!$1:$1048576,10,FALSE)</f>
        <v>0</v>
      </c>
      <c r="H122" s="11">
        <f>VLOOKUP($A122,zika!$1:$1048576,10,FALSE)</f>
        <v>0</v>
      </c>
      <c r="I122" s="11">
        <f t="shared" si="3"/>
        <v>0</v>
      </c>
      <c r="J122" s="10">
        <v>12816</v>
      </c>
      <c r="K122" s="57" t="s">
        <v>1109</v>
      </c>
      <c r="L122" s="7">
        <f t="shared" si="4"/>
        <v>0</v>
      </c>
      <c r="M122" s="6" t="str">
        <f t="shared" si="5"/>
        <v>Silencioso</v>
      </c>
      <c r="N122" s="6" t="str">
        <f>VLOOKUP($B122,LIRAa!$1:$1048576,3,FALSE)</f>
        <v>Sem Informação</v>
      </c>
      <c r="O122" s="6" t="str">
        <f>VLOOKUP($B122,LIRAa!$1:$1048576,4,FALSE)</f>
        <v>Sem Informação</v>
      </c>
      <c r="P122" s="6" t="str">
        <f>VLOOKUP($B122,LIRAa!$1:$1048576,5,FALSE)</f>
        <v>Sem Informação</v>
      </c>
      <c r="S122" s="76"/>
      <c r="T122" s="76"/>
      <c r="U122" s="76"/>
    </row>
    <row r="123" spans="1:21" ht="15.75" x14ac:dyDescent="0.25">
      <c r="A123" s="41">
        <v>118</v>
      </c>
      <c r="B123" s="6">
        <v>311080</v>
      </c>
      <c r="C123" s="16" t="str">
        <f>VLOOKUP(B123,'Tabela de Macros'!$1:$1048576,2,FALSE)</f>
        <v>Nordeste</v>
      </c>
      <c r="D123" s="35" t="str">
        <f>VLOOKUP(B123,'Tabela de Macros'!$1:$1048576,3,FALSE)</f>
        <v>Teófilo Otoni</v>
      </c>
      <c r="E123" s="35" t="s">
        <v>153</v>
      </c>
      <c r="F123" s="11">
        <f>VLOOKUP(A123,Dengue!$1:$1048576,10,FALSE)</f>
        <v>0</v>
      </c>
      <c r="G123" s="11">
        <f>VLOOKUP($A123,Chik!$1:$1048576,10,FALSE)</f>
        <v>0</v>
      </c>
      <c r="H123" s="11">
        <f>VLOOKUP($A123,zika!$1:$1048576,10,FALSE)</f>
        <v>0</v>
      </c>
      <c r="I123" s="11">
        <f t="shared" si="3"/>
        <v>0</v>
      </c>
      <c r="J123" s="10">
        <v>3711</v>
      </c>
      <c r="K123" s="57" t="s">
        <v>1109</v>
      </c>
      <c r="L123" s="7">
        <f t="shared" si="4"/>
        <v>0</v>
      </c>
      <c r="M123" s="6" t="str">
        <f t="shared" si="5"/>
        <v>Silencioso</v>
      </c>
      <c r="N123" s="6" t="str">
        <f>VLOOKUP($B123,LIRAa!$1:$1048576,3,FALSE)</f>
        <v>Sem Informação</v>
      </c>
      <c r="O123" s="6" t="str">
        <f>VLOOKUP($B123,LIRAa!$1:$1048576,4,FALSE)</f>
        <v>Sem Informação</v>
      </c>
      <c r="P123" s="6" t="str">
        <f>VLOOKUP($B123,LIRAa!$1:$1048576,5,FALSE)</f>
        <v>Sem Informação</v>
      </c>
      <c r="S123" s="76"/>
      <c r="T123" s="76"/>
      <c r="U123" s="76"/>
    </row>
    <row r="124" spans="1:21" ht="15.75" x14ac:dyDescent="0.25">
      <c r="A124" s="41">
        <v>119</v>
      </c>
      <c r="B124" s="6">
        <v>311090</v>
      </c>
      <c r="C124" s="16" t="str">
        <f>VLOOKUP(B124,'Tabela de Macros'!$1:$1048576,2,FALSE)</f>
        <v>Sul</v>
      </c>
      <c r="D124" s="35" t="str">
        <f>VLOOKUP(B124,'Tabela de Macros'!$1:$1048576,3,FALSE)</f>
        <v>Varginha</v>
      </c>
      <c r="E124" s="35" t="s">
        <v>154</v>
      </c>
      <c r="F124" s="11">
        <f>VLOOKUP(A124,Dengue!$1:$1048576,10,FALSE)</f>
        <v>5</v>
      </c>
      <c r="G124" s="11">
        <f>VLOOKUP($A124,Chik!$1:$1048576,10,FALSE)</f>
        <v>0</v>
      </c>
      <c r="H124" s="11">
        <f>VLOOKUP($A124,zika!$1:$1048576,10,FALSE)</f>
        <v>0</v>
      </c>
      <c r="I124" s="11">
        <f t="shared" si="3"/>
        <v>5</v>
      </c>
      <c r="J124" s="10">
        <v>16565</v>
      </c>
      <c r="K124" s="57" t="s">
        <v>1109</v>
      </c>
      <c r="L124" s="7">
        <f t="shared" si="4"/>
        <v>30.184123151222455</v>
      </c>
      <c r="M124" s="6" t="str">
        <f t="shared" si="5"/>
        <v>Baixa</v>
      </c>
      <c r="N124" s="6" t="str">
        <f>VLOOKUP($B124,LIRAa!$1:$1048576,3,FALSE)</f>
        <v>Sem Informação</v>
      </c>
      <c r="O124" s="6" t="str">
        <f>VLOOKUP($B124,LIRAa!$1:$1048576,4,FALSE)</f>
        <v>Sem Informação</v>
      </c>
      <c r="P124" s="6" t="str">
        <f>VLOOKUP($B124,LIRAa!$1:$1048576,5,FALSE)</f>
        <v>Sem Informação</v>
      </c>
      <c r="S124" s="37"/>
    </row>
    <row r="125" spans="1:21" ht="15.75" x14ac:dyDescent="0.25">
      <c r="A125" s="41">
        <v>120</v>
      </c>
      <c r="B125" s="6">
        <v>311100</v>
      </c>
      <c r="C125" s="16" t="str">
        <f>VLOOKUP(B125,'Tabela de Macros'!$1:$1048576,2,FALSE)</f>
        <v>Sul</v>
      </c>
      <c r="D125" s="35" t="str">
        <f>VLOOKUP(B125,'Tabela de Macros'!$1:$1048576,3,FALSE)</f>
        <v>Alfenas</v>
      </c>
      <c r="E125" s="35" t="s">
        <v>155</v>
      </c>
      <c r="F125" s="11">
        <f>VLOOKUP(A125,Dengue!$1:$1048576,10,FALSE)</f>
        <v>0</v>
      </c>
      <c r="G125" s="11">
        <f>VLOOKUP($A125,Chik!$1:$1048576,10,FALSE)</f>
        <v>0</v>
      </c>
      <c r="H125" s="11">
        <f>VLOOKUP($A125,zika!$1:$1048576,10,FALSE)</f>
        <v>0</v>
      </c>
      <c r="I125" s="11">
        <f t="shared" si="3"/>
        <v>0</v>
      </c>
      <c r="J125" s="10">
        <v>21056</v>
      </c>
      <c r="K125" s="57" t="s">
        <v>1109</v>
      </c>
      <c r="L125" s="7">
        <f t="shared" si="4"/>
        <v>0</v>
      </c>
      <c r="M125" s="6" t="str">
        <f t="shared" si="5"/>
        <v>Silencioso</v>
      </c>
      <c r="N125" s="6" t="str">
        <f>VLOOKUP($B125,LIRAa!$1:$1048576,3,FALSE)</f>
        <v>Sem Informação</v>
      </c>
      <c r="O125" s="6" t="str">
        <f>VLOOKUP($B125,LIRAa!$1:$1048576,4,FALSE)</f>
        <v>Sem Informação</v>
      </c>
      <c r="P125" s="6" t="str">
        <f>VLOOKUP($B125,LIRAa!$1:$1048576,5,FALSE)</f>
        <v>Sem Informação</v>
      </c>
      <c r="S125" s="76"/>
      <c r="T125" s="76"/>
      <c r="U125" s="76"/>
    </row>
    <row r="126" spans="1:21" ht="15.75" x14ac:dyDescent="0.25">
      <c r="A126" s="41">
        <v>121</v>
      </c>
      <c r="B126" s="6">
        <v>311110</v>
      </c>
      <c r="C126" s="16" t="str">
        <f>VLOOKUP(B126,'Tabela de Macros'!$1:$1048576,2,FALSE)</f>
        <v>Triângulo do Norte</v>
      </c>
      <c r="D126" s="35" t="str">
        <f>VLOOKUP(B126,'Tabela de Macros'!$1:$1048576,3,FALSE)</f>
        <v>Ituiutaba</v>
      </c>
      <c r="E126" s="35" t="s">
        <v>156</v>
      </c>
      <c r="F126" s="11">
        <f>VLOOKUP(A126,Dengue!$1:$1048576,10,FALSE)</f>
        <v>4</v>
      </c>
      <c r="G126" s="11">
        <f>VLOOKUP($A126,Chik!$1:$1048576,10,FALSE)</f>
        <v>0</v>
      </c>
      <c r="H126" s="11">
        <f>VLOOKUP($A126,zika!$1:$1048576,10,FALSE)</f>
        <v>0</v>
      </c>
      <c r="I126" s="11">
        <f t="shared" si="3"/>
        <v>4</v>
      </c>
      <c r="J126" s="10">
        <v>19738</v>
      </c>
      <c r="K126" s="57" t="s">
        <v>1109</v>
      </c>
      <c r="L126" s="7">
        <f t="shared" si="4"/>
        <v>20.265477758638159</v>
      </c>
      <c r="M126" s="6" t="str">
        <f t="shared" si="5"/>
        <v>Baixa</v>
      </c>
      <c r="N126" s="6" t="str">
        <f>VLOOKUP($B126,LIRAa!$1:$1048576,3,FALSE)</f>
        <v>Sem Informação</v>
      </c>
      <c r="O126" s="6">
        <f>VLOOKUP($B126,LIRAa!$1:$1048576,4,FALSE)</f>
        <v>2.4</v>
      </c>
      <c r="P126" s="6">
        <f>VLOOKUP($B126,LIRAa!$1:$1048576,5,FALSE)</f>
        <v>2</v>
      </c>
      <c r="S126" s="37"/>
    </row>
    <row r="127" spans="1:21" ht="15.75" x14ac:dyDescent="0.25">
      <c r="A127" s="41">
        <v>122</v>
      </c>
      <c r="B127" s="6">
        <v>311115</v>
      </c>
      <c r="C127" s="16" t="str">
        <f>VLOOKUP(B127,'Tabela de Macros'!$1:$1048576,2,FALSE)</f>
        <v>Norte</v>
      </c>
      <c r="D127" s="35" t="str">
        <f>VLOOKUP(B127,'Tabela de Macros'!$1:$1048576,3,FALSE)</f>
        <v>Januária</v>
      </c>
      <c r="E127" s="35" t="s">
        <v>157</v>
      </c>
      <c r="F127" s="11">
        <f>VLOOKUP(A127,Dengue!$1:$1048576,10,FALSE)</f>
        <v>1</v>
      </c>
      <c r="G127" s="11">
        <f>VLOOKUP($A127,Chik!$1:$1048576,10,FALSE)</f>
        <v>0</v>
      </c>
      <c r="H127" s="11">
        <f>VLOOKUP($A127,zika!$1:$1048576,10,FALSE)</f>
        <v>0</v>
      </c>
      <c r="I127" s="11">
        <f t="shared" si="3"/>
        <v>1</v>
      </c>
      <c r="J127" s="10">
        <v>3810</v>
      </c>
      <c r="K127" s="57" t="s">
        <v>1109</v>
      </c>
      <c r="L127" s="7">
        <f t="shared" si="4"/>
        <v>26.246719160104988</v>
      </c>
      <c r="M127" s="6" t="str">
        <f t="shared" si="5"/>
        <v>Baixa</v>
      </c>
      <c r="N127" s="6" t="str">
        <f>VLOOKUP($B127,LIRAa!$1:$1048576,3,FALSE)</f>
        <v>Sem Informação</v>
      </c>
      <c r="O127" s="6" t="str">
        <f>VLOOKUP($B127,LIRAa!$1:$1048576,4,FALSE)</f>
        <v>Sem Informação</v>
      </c>
      <c r="P127" s="6" t="str">
        <f>VLOOKUP($B127,LIRAa!$1:$1048576,5,FALSE)</f>
        <v>Sem Informação</v>
      </c>
      <c r="S127" s="9"/>
      <c r="T127" s="9"/>
      <c r="U127" s="9"/>
    </row>
    <row r="128" spans="1:21" ht="15.75" x14ac:dyDescent="0.25">
      <c r="A128" s="41">
        <v>123</v>
      </c>
      <c r="B128" s="6">
        <v>311120</v>
      </c>
      <c r="C128" s="16" t="str">
        <f>VLOOKUP(B128,'Tabela de Macros'!$1:$1048576,2,FALSE)</f>
        <v>Oeste</v>
      </c>
      <c r="D128" s="35" t="str">
        <f>VLOOKUP(B128,'Tabela de Macros'!$1:$1048576,3,FALSE)</f>
        <v>Divinópolis</v>
      </c>
      <c r="E128" s="35" t="s">
        <v>158</v>
      </c>
      <c r="F128" s="11">
        <f>VLOOKUP(A128,Dengue!$1:$1048576,10,FALSE)</f>
        <v>2</v>
      </c>
      <c r="G128" s="11">
        <f>VLOOKUP($A128,Chik!$1:$1048576,10,FALSE)</f>
        <v>0</v>
      </c>
      <c r="H128" s="11">
        <f>VLOOKUP($A128,zika!$1:$1048576,10,FALSE)</f>
        <v>0</v>
      </c>
      <c r="I128" s="11">
        <f t="shared" si="3"/>
        <v>2</v>
      </c>
      <c r="J128" s="10">
        <v>53866</v>
      </c>
      <c r="K128" s="57" t="s">
        <v>1110</v>
      </c>
      <c r="L128" s="7">
        <f t="shared" si="4"/>
        <v>3.7129172390747414</v>
      </c>
      <c r="M128" s="6" t="str">
        <f t="shared" si="5"/>
        <v>Baixa</v>
      </c>
      <c r="N128" s="6">
        <f>VLOOKUP($B128,LIRAa!$1:$1048576,3,FALSE)</f>
        <v>2</v>
      </c>
      <c r="O128" s="6">
        <f>VLOOKUP($B128,LIRAa!$1:$1048576,4,FALSE)</f>
        <v>3.1</v>
      </c>
      <c r="P128" s="6">
        <f>VLOOKUP($B128,LIRAa!$1:$1048576,5,FALSE)</f>
        <v>4.5999999999999996</v>
      </c>
      <c r="S128" s="9"/>
      <c r="T128" s="9"/>
      <c r="U128" s="9"/>
    </row>
    <row r="129" spans="1:21" ht="15.75" x14ac:dyDescent="0.25">
      <c r="A129" s="41">
        <v>124</v>
      </c>
      <c r="B129" s="6">
        <v>311130</v>
      </c>
      <c r="C129" s="16" t="str">
        <f>VLOOKUP(B129,'Tabela de Macros'!$1:$1048576,2,FALSE)</f>
        <v>Sul</v>
      </c>
      <c r="D129" s="35" t="str">
        <f>VLOOKUP(B129,'Tabela de Macros'!$1:$1048576,3,FALSE)</f>
        <v>Alfenas</v>
      </c>
      <c r="E129" s="35" t="s">
        <v>159</v>
      </c>
      <c r="F129" s="11">
        <f>VLOOKUP(A129,Dengue!$1:$1048576,10,FALSE)</f>
        <v>0</v>
      </c>
      <c r="G129" s="11">
        <f>VLOOKUP($A129,Chik!$1:$1048576,10,FALSE)</f>
        <v>0</v>
      </c>
      <c r="H129" s="11">
        <f>VLOOKUP($A129,zika!$1:$1048576,10,FALSE)</f>
        <v>0</v>
      </c>
      <c r="I129" s="11">
        <f t="shared" si="3"/>
        <v>0</v>
      </c>
      <c r="J129" s="10">
        <v>11658</v>
      </c>
      <c r="K129" s="57" t="s">
        <v>1109</v>
      </c>
      <c r="L129" s="7">
        <f t="shared" si="4"/>
        <v>0</v>
      </c>
      <c r="M129" s="6" t="str">
        <f t="shared" si="5"/>
        <v>Silencioso</v>
      </c>
      <c r="N129" s="6" t="str">
        <f>VLOOKUP($B129,LIRAa!$1:$1048576,3,FALSE)</f>
        <v>Sem Informação</v>
      </c>
      <c r="O129" s="6" t="str">
        <f>VLOOKUP($B129,LIRAa!$1:$1048576,4,FALSE)</f>
        <v>Sem Informação</v>
      </c>
      <c r="P129" s="6" t="str">
        <f>VLOOKUP($B129,LIRAa!$1:$1048576,5,FALSE)</f>
        <v>Sem Informação</v>
      </c>
      <c r="S129" s="76"/>
      <c r="T129" s="76"/>
      <c r="U129" s="76"/>
    </row>
    <row r="130" spans="1:21" ht="15.75" x14ac:dyDescent="0.25">
      <c r="A130" s="41">
        <v>125</v>
      </c>
      <c r="B130" s="6">
        <v>311140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160</v>
      </c>
      <c r="F130" s="11">
        <f>VLOOKUP(A130,Dengue!$1:$1048576,10,FALSE)</f>
        <v>6</v>
      </c>
      <c r="G130" s="11">
        <f>VLOOKUP($A130,Chik!$1:$1048576,10,FALSE)</f>
        <v>0</v>
      </c>
      <c r="H130" s="11">
        <f>VLOOKUP($A130,zika!$1:$1048576,10,FALSE)</f>
        <v>0</v>
      </c>
      <c r="I130" s="11">
        <f t="shared" si="3"/>
        <v>6</v>
      </c>
      <c r="J130" s="10">
        <v>8029</v>
      </c>
      <c r="K130" s="57" t="s">
        <v>1109</v>
      </c>
      <c r="L130" s="7">
        <f t="shared" si="4"/>
        <v>74.729106987171505</v>
      </c>
      <c r="M130" s="6" t="str">
        <f t="shared" si="5"/>
        <v>Baixa</v>
      </c>
      <c r="N130" s="6" t="str">
        <f>VLOOKUP($B130,LIRAa!$1:$1048576,3,FALSE)</f>
        <v>Sem Informação</v>
      </c>
      <c r="O130" s="6" t="str">
        <f>VLOOKUP($B130,LIRAa!$1:$1048576,4,FALSE)</f>
        <v>Sem Informação</v>
      </c>
      <c r="P130" s="6" t="str">
        <f>VLOOKUP($B130,LIRAa!$1:$1048576,5,FALSE)</f>
        <v>Sem Informação</v>
      </c>
      <c r="S130" s="76"/>
      <c r="T130" s="76"/>
      <c r="U130" s="76"/>
    </row>
    <row r="131" spans="1:21" ht="15.75" x14ac:dyDescent="0.25">
      <c r="A131" s="41">
        <v>126</v>
      </c>
      <c r="B131" s="6">
        <v>311150</v>
      </c>
      <c r="C131" s="16" t="str">
        <f>VLOOKUP(B131,'Tabela de Macros'!$1:$1048576,2,FALSE)</f>
        <v>Triângulo do Sul</v>
      </c>
      <c r="D131" s="35" t="str">
        <f>VLOOKUP(B131,'Tabela de Macros'!$1:$1048576,3,FALSE)</f>
        <v>Uberaba</v>
      </c>
      <c r="E131" s="35" t="s">
        <v>161</v>
      </c>
      <c r="F131" s="11">
        <f>VLOOKUP(A131,Dengue!$1:$1048576,10,FALSE)</f>
        <v>1</v>
      </c>
      <c r="G131" s="11">
        <f>VLOOKUP($A131,Chik!$1:$1048576,10,FALSE)</f>
        <v>0</v>
      </c>
      <c r="H131" s="11">
        <f>VLOOKUP($A131,zika!$1:$1048576,10,FALSE)</f>
        <v>0</v>
      </c>
      <c r="I131" s="11">
        <f t="shared" si="3"/>
        <v>1</v>
      </c>
      <c r="J131" s="10">
        <v>15356</v>
      </c>
      <c r="K131" s="57" t="s">
        <v>1109</v>
      </c>
      <c r="L131" s="7">
        <f t="shared" si="4"/>
        <v>6.5121125293045061</v>
      </c>
      <c r="M131" s="6" t="str">
        <f t="shared" si="5"/>
        <v>Baixa</v>
      </c>
      <c r="N131" s="6" t="str">
        <f>VLOOKUP($B131,LIRAa!$1:$1048576,3,FALSE)</f>
        <v>Sem Informação</v>
      </c>
      <c r="O131" s="6" t="str">
        <f>VLOOKUP($B131,LIRAa!$1:$1048576,4,FALSE)</f>
        <v>Sem Informação</v>
      </c>
      <c r="P131" s="6" t="str">
        <f>VLOOKUP($B131,LIRAa!$1:$1048576,5,FALSE)</f>
        <v>Sem Informação</v>
      </c>
      <c r="S131" s="37"/>
    </row>
    <row r="132" spans="1:21" ht="15.75" x14ac:dyDescent="0.25">
      <c r="A132" s="41">
        <v>127</v>
      </c>
      <c r="B132" s="6">
        <v>311160</v>
      </c>
      <c r="C132" s="16" t="str">
        <f>VLOOKUP(B132,'Tabela de Macros'!$1:$1048576,2,FALSE)</f>
        <v>Sul</v>
      </c>
      <c r="D132" s="35" t="str">
        <f>VLOOKUP(B132,'Tabela de Macros'!$1:$1048576,3,FALSE)</f>
        <v>Alfenas</v>
      </c>
      <c r="E132" s="35" t="s">
        <v>162</v>
      </c>
      <c r="F132" s="11">
        <f>VLOOKUP(A132,Dengue!$1:$1048576,10,FALSE)</f>
        <v>1</v>
      </c>
      <c r="G132" s="11">
        <f>VLOOKUP($A132,Chik!$1:$1048576,10,FALSE)</f>
        <v>0</v>
      </c>
      <c r="H132" s="11">
        <f>VLOOKUP($A132,zika!$1:$1048576,10,FALSE)</f>
        <v>0</v>
      </c>
      <c r="I132" s="11">
        <f t="shared" si="3"/>
        <v>1</v>
      </c>
      <c r="J132" s="10">
        <v>28703</v>
      </c>
      <c r="K132" s="57" t="s">
        <v>1110</v>
      </c>
      <c r="L132" s="7">
        <f t="shared" si="4"/>
        <v>3.4839563808661116</v>
      </c>
      <c r="M132" s="6" t="str">
        <f t="shared" si="5"/>
        <v>Baixa</v>
      </c>
      <c r="N132" s="6">
        <f>VLOOKUP($B132,LIRAa!$1:$1048576,3,FALSE)</f>
        <v>0.8</v>
      </c>
      <c r="O132" s="6">
        <f>VLOOKUP($B132,LIRAa!$1:$1048576,4,FALSE)</f>
        <v>1.3</v>
      </c>
      <c r="P132" s="6">
        <f>VLOOKUP($B132,LIRAa!$1:$1048576,5,FALSE)</f>
        <v>1.6</v>
      </c>
      <c r="S132" s="37"/>
    </row>
    <row r="133" spans="1:21" ht="15.75" x14ac:dyDescent="0.25">
      <c r="A133" s="41">
        <v>128</v>
      </c>
      <c r="B133" s="6">
        <v>311190</v>
      </c>
      <c r="C133" s="16" t="str">
        <f>VLOOKUP(B133,'Tabela de Macros'!$1:$1048576,2,FALSE)</f>
        <v>Oeste</v>
      </c>
      <c r="D133" s="35" t="str">
        <f>VLOOKUP(B133,'Tabela de Macros'!$1:$1048576,3,FALSE)</f>
        <v>Divinópolis</v>
      </c>
      <c r="E133" s="35" t="s">
        <v>163</v>
      </c>
      <c r="F133" s="11">
        <f>VLOOKUP(A133,Dengue!$1:$1048576,10,FALSE)</f>
        <v>0</v>
      </c>
      <c r="G133" s="11">
        <f>VLOOKUP($A133,Chik!$1:$1048576,10,FALSE)</f>
        <v>0</v>
      </c>
      <c r="H133" s="11">
        <f>VLOOKUP($A133,zika!$1:$1048576,10,FALSE)</f>
        <v>0</v>
      </c>
      <c r="I133" s="11">
        <f t="shared" si="3"/>
        <v>0</v>
      </c>
      <c r="J133" s="10">
        <v>5612</v>
      </c>
      <c r="K133" s="57" t="s">
        <v>1109</v>
      </c>
      <c r="L133" s="7">
        <f t="shared" si="4"/>
        <v>0</v>
      </c>
      <c r="M133" s="6" t="str">
        <f t="shared" si="5"/>
        <v>Silencioso</v>
      </c>
      <c r="N133" s="6" t="str">
        <f>VLOOKUP($B133,LIRAa!$1:$1048576,3,FALSE)</f>
        <v>Sem Informação</v>
      </c>
      <c r="O133" s="6" t="str">
        <f>VLOOKUP($B133,LIRAa!$1:$1048576,4,FALSE)</f>
        <v>Sem Informação</v>
      </c>
      <c r="P133" s="6" t="str">
        <f>VLOOKUP($B133,LIRAa!$1:$1048576,5,FALSE)</f>
        <v>Sem Informação</v>
      </c>
      <c r="S133" s="76"/>
      <c r="T133" s="76"/>
      <c r="U133" s="76"/>
    </row>
    <row r="134" spans="1:21" ht="15.75" x14ac:dyDescent="0.25">
      <c r="A134" s="41">
        <v>129</v>
      </c>
      <c r="B134" s="6">
        <v>311170</v>
      </c>
      <c r="C134" s="16" t="str">
        <f>VLOOKUP(B134,'Tabela de Macros'!$1:$1048576,2,FALSE)</f>
        <v>Leste do Sul</v>
      </c>
      <c r="D134" s="35" t="str">
        <f>VLOOKUP(B134,'Tabela de Macros'!$1:$1048576,3,FALSE)</f>
        <v>Ponte Nova</v>
      </c>
      <c r="E134" s="35" t="s">
        <v>164</v>
      </c>
      <c r="F134" s="11">
        <f>VLOOKUP(A134,Dengue!$1:$1048576,10,FALSE)</f>
        <v>0</v>
      </c>
      <c r="G134" s="11">
        <f>VLOOKUP($A134,Chik!$1:$1048576,10,FALSE)</f>
        <v>0</v>
      </c>
      <c r="H134" s="11">
        <f>VLOOKUP($A134,zika!$1:$1048576,10,FALSE)</f>
        <v>0</v>
      </c>
      <c r="I134" s="11">
        <f t="shared" ref="I134:I197" si="6">H134+F134+G134</f>
        <v>0</v>
      </c>
      <c r="J134" s="10">
        <v>4579</v>
      </c>
      <c r="K134" s="57" t="s">
        <v>1109</v>
      </c>
      <c r="L134" s="7">
        <f t="shared" ref="L134:L197" si="7">I134/J134*100000</f>
        <v>0</v>
      </c>
      <c r="M134" s="6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6" t="str">
        <f>VLOOKUP($B134,LIRAa!$1:$1048576,3,FALSE)</f>
        <v>Sem Informação</v>
      </c>
      <c r="O134" s="6" t="str">
        <f>VLOOKUP($B134,LIRAa!$1:$1048576,4,FALSE)</f>
        <v>Sem Informação</v>
      </c>
      <c r="P134" s="6" t="str">
        <f>VLOOKUP($B134,LIRAa!$1:$1048576,5,FALSE)</f>
        <v>Sem Informação</v>
      </c>
      <c r="S134" s="76"/>
      <c r="T134" s="76"/>
      <c r="U134" s="76"/>
    </row>
    <row r="135" spans="1:21" ht="15.75" x14ac:dyDescent="0.25">
      <c r="A135" s="41">
        <v>130</v>
      </c>
      <c r="B135" s="6">
        <v>311180</v>
      </c>
      <c r="C135" s="16" t="str">
        <f>VLOOKUP(B135,'Tabela de Macros'!$1:$1048576,2,FALSE)</f>
        <v>Triângulo do Norte</v>
      </c>
      <c r="D135" s="35" t="str">
        <f>VLOOKUP(B135,'Tabela de Macros'!$1:$1048576,3,FALSE)</f>
        <v>Ituiutaba</v>
      </c>
      <c r="E135" s="35" t="s">
        <v>165</v>
      </c>
      <c r="F135" s="11">
        <f>VLOOKUP(A135,Dengue!$1:$1048576,10,FALSE)</f>
        <v>4</v>
      </c>
      <c r="G135" s="11">
        <f>VLOOKUP($A135,Chik!$1:$1048576,10,FALSE)</f>
        <v>0</v>
      </c>
      <c r="H135" s="11">
        <f>VLOOKUP($A135,zika!$1:$1048576,10,FALSE)</f>
        <v>0</v>
      </c>
      <c r="I135" s="11">
        <f t="shared" si="6"/>
        <v>4</v>
      </c>
      <c r="J135" s="10">
        <v>12025</v>
      </c>
      <c r="K135" s="57" t="s">
        <v>1109</v>
      </c>
      <c r="L135" s="7">
        <f t="shared" si="7"/>
        <v>33.264033264033266</v>
      </c>
      <c r="M135" s="6" t="str">
        <f t="shared" si="8"/>
        <v>Baixa</v>
      </c>
      <c r="N135" s="6" t="str">
        <f>VLOOKUP($B135,LIRAa!$1:$1048576,3,FALSE)</f>
        <v>Sem Informação</v>
      </c>
      <c r="O135" s="6" t="str">
        <f>VLOOKUP($B135,LIRAa!$1:$1048576,4,FALSE)</f>
        <v>Sem Informação</v>
      </c>
      <c r="P135" s="6" t="str">
        <f>VLOOKUP($B135,LIRAa!$1:$1048576,5,FALSE)</f>
        <v>Sem Informação</v>
      </c>
      <c r="S135" s="76"/>
      <c r="T135" s="76"/>
      <c r="U135" s="76"/>
    </row>
    <row r="136" spans="1:21" ht="15.75" x14ac:dyDescent="0.25">
      <c r="A136" s="41">
        <v>131</v>
      </c>
      <c r="B136" s="6">
        <v>311200</v>
      </c>
      <c r="C136" s="16" t="str">
        <f>VLOOKUP(B136,'Tabela de Macros'!$1:$1048576,2,FALSE)</f>
        <v>Oeste</v>
      </c>
      <c r="D136" s="35" t="str">
        <f>VLOOKUP(B136,'Tabela de Macros'!$1:$1048576,3,FALSE)</f>
        <v>Divinópolis</v>
      </c>
      <c r="E136" s="35" t="s">
        <v>166</v>
      </c>
      <c r="F136" s="11">
        <f>VLOOKUP(A136,Dengue!$1:$1048576,10,FALSE)</f>
        <v>3</v>
      </c>
      <c r="G136" s="11">
        <f>VLOOKUP($A136,Chik!$1:$1048576,10,FALSE)</f>
        <v>0</v>
      </c>
      <c r="H136" s="11">
        <f>VLOOKUP($A136,zika!$1:$1048576,10,FALSE)</f>
        <v>0</v>
      </c>
      <c r="I136" s="11">
        <f t="shared" si="6"/>
        <v>3</v>
      </c>
      <c r="J136" s="10">
        <v>14883</v>
      </c>
      <c r="K136" s="57" t="s">
        <v>1109</v>
      </c>
      <c r="L136" s="7">
        <f t="shared" si="7"/>
        <v>20.157226365652086</v>
      </c>
      <c r="M136" s="6" t="str">
        <f t="shared" si="8"/>
        <v>Baixa</v>
      </c>
      <c r="N136" s="6" t="str">
        <f>VLOOKUP($B136,LIRAa!$1:$1048576,3,FALSE)</f>
        <v>Sem Informação</v>
      </c>
      <c r="O136" s="6" t="str">
        <f>VLOOKUP($B136,LIRAa!$1:$1048576,4,FALSE)</f>
        <v>Sem Informação</v>
      </c>
      <c r="P136" s="6" t="str">
        <f>VLOOKUP($B136,LIRAa!$1:$1048576,5,FALSE)</f>
        <v>Sem Informação</v>
      </c>
      <c r="S136" s="76"/>
      <c r="T136" s="76"/>
      <c r="U136" s="76"/>
    </row>
    <row r="137" spans="1:21" ht="15.75" x14ac:dyDescent="0.25">
      <c r="A137" s="41">
        <v>132</v>
      </c>
      <c r="B137" s="6">
        <v>311205</v>
      </c>
      <c r="C137" s="16" t="str">
        <f>VLOOKUP(B137,'Tabela de Macros'!$1:$1048576,2,FALSE)</f>
        <v>Leste</v>
      </c>
      <c r="D137" s="35" t="str">
        <f>VLOOKUP(B137,'Tabela de Macros'!$1:$1048576,3,FALSE)</f>
        <v>Gov. Valadares</v>
      </c>
      <c r="E137" s="35" t="s">
        <v>167</v>
      </c>
      <c r="F137" s="11">
        <f>VLOOKUP(A137,Dengue!$1:$1048576,10,FALSE)</f>
        <v>3</v>
      </c>
      <c r="G137" s="11">
        <f>VLOOKUP($A137,Chik!$1:$1048576,10,FALSE)</f>
        <v>0</v>
      </c>
      <c r="H137" s="11">
        <f>VLOOKUP($A137,zika!$1:$1048576,10,FALSE)</f>
        <v>0</v>
      </c>
      <c r="I137" s="11">
        <f t="shared" si="6"/>
        <v>3</v>
      </c>
      <c r="J137" s="10">
        <v>4498</v>
      </c>
      <c r="K137" s="57" t="s">
        <v>1109</v>
      </c>
      <c r="L137" s="7">
        <f t="shared" si="7"/>
        <v>66.696309470875946</v>
      </c>
      <c r="M137" s="6" t="str">
        <f t="shared" si="8"/>
        <v>Baixa</v>
      </c>
      <c r="N137" s="6" t="str">
        <f>VLOOKUP($B137,LIRAa!$1:$1048576,3,FALSE)</f>
        <v>Sem Informação</v>
      </c>
      <c r="O137" s="6" t="str">
        <f>VLOOKUP($B137,LIRAa!$1:$1048576,4,FALSE)</f>
        <v>Sem Informação</v>
      </c>
      <c r="P137" s="6" t="str">
        <f>VLOOKUP($B137,LIRAa!$1:$1048576,5,FALSE)</f>
        <v>Sem Informação</v>
      </c>
      <c r="S137" s="76"/>
      <c r="T137" s="76"/>
      <c r="U137" s="76"/>
    </row>
    <row r="138" spans="1:21" ht="15.75" x14ac:dyDescent="0.25">
      <c r="A138" s="41">
        <v>133</v>
      </c>
      <c r="B138" s="6">
        <v>311210</v>
      </c>
      <c r="C138" s="16" t="str">
        <f>VLOOKUP(B138,'Tabela de Macros'!$1:$1048576,2,FALSE)</f>
        <v>Sudeste</v>
      </c>
      <c r="D138" s="35" t="str">
        <f>VLOOKUP(B138,'Tabela de Macros'!$1:$1048576,3,FALSE)</f>
        <v>Manhuaçu</v>
      </c>
      <c r="E138" s="35" t="s">
        <v>168</v>
      </c>
      <c r="F138" s="11">
        <f>VLOOKUP(A138,Dengue!$1:$1048576,10,FALSE)</f>
        <v>0</v>
      </c>
      <c r="G138" s="11">
        <f>VLOOKUP($A138,Chik!$1:$1048576,10,FALSE)</f>
        <v>0</v>
      </c>
      <c r="H138" s="11">
        <f>VLOOKUP($A138,zika!$1:$1048576,10,FALSE)</f>
        <v>0</v>
      </c>
      <c r="I138" s="11">
        <f t="shared" si="6"/>
        <v>0</v>
      </c>
      <c r="J138" s="10">
        <v>5424</v>
      </c>
      <c r="K138" s="57" t="s">
        <v>1109</v>
      </c>
      <c r="L138" s="7">
        <f t="shared" si="7"/>
        <v>0</v>
      </c>
      <c r="M138" s="6" t="str">
        <f t="shared" si="8"/>
        <v>Silencioso</v>
      </c>
      <c r="N138" s="6" t="str">
        <f>VLOOKUP($B138,LIRAa!$1:$1048576,3,FALSE)</f>
        <v>Sem Informação</v>
      </c>
      <c r="O138" s="6" t="str">
        <f>VLOOKUP($B138,LIRAa!$1:$1048576,4,FALSE)</f>
        <v>Sem Informação</v>
      </c>
      <c r="P138" s="6" t="str">
        <f>VLOOKUP($B138,LIRAa!$1:$1048576,5,FALSE)</f>
        <v>Sem Informação</v>
      </c>
      <c r="S138" s="76"/>
      <c r="T138" s="76"/>
      <c r="U138" s="76"/>
    </row>
    <row r="139" spans="1:21" ht="15.75" x14ac:dyDescent="0.25">
      <c r="A139" s="41">
        <v>134</v>
      </c>
      <c r="B139" s="6">
        <v>311220</v>
      </c>
      <c r="C139" s="16" t="str">
        <f>VLOOKUP(B139,'Tabela de Macros'!$1:$1048576,2,FALSE)</f>
        <v>Centro Sul</v>
      </c>
      <c r="D139" s="35" t="str">
        <f>VLOOKUP(B139,'Tabela de Macros'!$1:$1048576,3,FALSE)</f>
        <v>Barbacena</v>
      </c>
      <c r="E139" s="35" t="s">
        <v>169</v>
      </c>
      <c r="F139" s="11">
        <f>VLOOKUP(A139,Dengue!$1:$1048576,10,FALSE)</f>
        <v>0</v>
      </c>
      <c r="G139" s="11">
        <f>VLOOKUP($A139,Chik!$1:$1048576,10,FALSE)</f>
        <v>0</v>
      </c>
      <c r="H139" s="11">
        <f>VLOOKUP($A139,zika!$1:$1048576,10,FALSE)</f>
        <v>0</v>
      </c>
      <c r="I139" s="11">
        <f t="shared" si="6"/>
        <v>0</v>
      </c>
      <c r="J139" s="10">
        <v>4673</v>
      </c>
      <c r="K139" s="57" t="s">
        <v>1109</v>
      </c>
      <c r="L139" s="7">
        <f t="shared" si="7"/>
        <v>0</v>
      </c>
      <c r="M139" s="6" t="str">
        <f t="shared" si="8"/>
        <v>Silencioso</v>
      </c>
      <c r="N139" s="6" t="str">
        <f>VLOOKUP($B139,LIRAa!$1:$1048576,3,FALSE)</f>
        <v>Sem Informação</v>
      </c>
      <c r="O139" s="6" t="str">
        <f>VLOOKUP($B139,LIRAa!$1:$1048576,4,FALSE)</f>
        <v>Sem Informação</v>
      </c>
      <c r="P139" s="6" t="str">
        <f>VLOOKUP($B139,LIRAa!$1:$1048576,5,FALSE)</f>
        <v>Sem Informação</v>
      </c>
      <c r="S139" s="37"/>
    </row>
    <row r="140" spans="1:21" ht="15.75" x14ac:dyDescent="0.25">
      <c r="A140" s="41">
        <v>135</v>
      </c>
      <c r="B140" s="6">
        <v>311230</v>
      </c>
      <c r="C140" s="16" t="str">
        <f>VLOOKUP(B140,'Tabela de Macros'!$1:$1048576,2,FALSE)</f>
        <v>Jequitinhonha</v>
      </c>
      <c r="D140" s="35" t="str">
        <f>VLOOKUP(B140,'Tabela de Macros'!$1:$1048576,3,FALSE)</f>
        <v>Diamantina</v>
      </c>
      <c r="E140" s="35" t="s">
        <v>170</v>
      </c>
      <c r="F140" s="11">
        <f>VLOOKUP(A140,Dengue!$1:$1048576,10,FALSE)</f>
        <v>0</v>
      </c>
      <c r="G140" s="11">
        <f>VLOOKUP($A140,Chik!$1:$1048576,10,FALSE)</f>
        <v>0</v>
      </c>
      <c r="H140" s="11">
        <f>VLOOKUP($A140,zika!$1:$1048576,10,FALSE)</f>
        <v>0</v>
      </c>
      <c r="I140" s="11">
        <f t="shared" si="6"/>
        <v>0</v>
      </c>
      <c r="J140" s="10">
        <v>37856</v>
      </c>
      <c r="K140" s="57" t="s">
        <v>1110</v>
      </c>
      <c r="L140" s="7">
        <f t="shared" si="7"/>
        <v>0</v>
      </c>
      <c r="M140" s="6" t="str">
        <f t="shared" si="8"/>
        <v>Silencioso</v>
      </c>
      <c r="N140" s="6" t="str">
        <f>VLOOKUP($B140,LIRAa!$1:$1048576,3,FALSE)</f>
        <v>Sem Informação</v>
      </c>
      <c r="O140" s="6" t="str">
        <f>VLOOKUP($B140,LIRAa!$1:$1048576,4,FALSE)</f>
        <v>Sem Informação</v>
      </c>
      <c r="P140" s="6" t="str">
        <f>VLOOKUP($B140,LIRAa!$1:$1048576,5,FALSE)</f>
        <v>Sem Informação</v>
      </c>
      <c r="S140" s="76"/>
      <c r="T140" s="76"/>
      <c r="U140" s="76"/>
    </row>
    <row r="141" spans="1:21" ht="15.75" x14ac:dyDescent="0.25">
      <c r="A141" s="41">
        <v>136</v>
      </c>
      <c r="B141" s="6">
        <v>311240</v>
      </c>
      <c r="C141" s="16" t="str">
        <f>VLOOKUP(B141,'Tabela de Macros'!$1:$1048576,2,FALSE)</f>
        <v>Sul</v>
      </c>
      <c r="D141" s="35" t="str">
        <f>VLOOKUP(B141,'Tabela de Macros'!$1:$1048576,3,FALSE)</f>
        <v>Passos</v>
      </c>
      <c r="E141" s="35" t="s">
        <v>171</v>
      </c>
      <c r="F141" s="11">
        <f>VLOOKUP(A141,Dengue!$1:$1048576,10,FALSE)</f>
        <v>2</v>
      </c>
      <c r="G141" s="11">
        <f>VLOOKUP($A141,Chik!$1:$1048576,10,FALSE)</f>
        <v>0</v>
      </c>
      <c r="H141" s="11">
        <f>VLOOKUP($A141,zika!$1:$1048576,10,FALSE)</f>
        <v>0</v>
      </c>
      <c r="I141" s="11">
        <f t="shared" si="6"/>
        <v>2</v>
      </c>
      <c r="J141" s="10">
        <v>6952</v>
      </c>
      <c r="K141" s="57" t="s">
        <v>1109</v>
      </c>
      <c r="L141" s="7">
        <f t="shared" si="7"/>
        <v>28.768699654775602</v>
      </c>
      <c r="M141" s="6" t="str">
        <f t="shared" si="8"/>
        <v>Baixa</v>
      </c>
      <c r="N141" s="6" t="str">
        <f>VLOOKUP($B141,LIRAa!$1:$1048576,3,FALSE)</f>
        <v>Sem Informação</v>
      </c>
      <c r="O141" s="6" t="str">
        <f>VLOOKUP($B141,LIRAa!$1:$1048576,4,FALSE)</f>
        <v>Sem Informação</v>
      </c>
      <c r="P141" s="6" t="str">
        <f>VLOOKUP($B141,LIRAa!$1:$1048576,5,FALSE)</f>
        <v>Sem Informação</v>
      </c>
      <c r="S141" s="37"/>
    </row>
    <row r="142" spans="1:21" ht="15.75" x14ac:dyDescent="0.25">
      <c r="A142" s="41">
        <v>137</v>
      </c>
      <c r="B142" s="6">
        <v>311250</v>
      </c>
      <c r="C142" s="16" t="str">
        <f>VLOOKUP(B142,'Tabela de Macros'!$1:$1048576,2,FALSE)</f>
        <v>Centro</v>
      </c>
      <c r="D142" s="35" t="str">
        <f>VLOOKUP(B142,'Tabela de Macros'!$1:$1048576,3,FALSE)</f>
        <v>Sete Lagoas</v>
      </c>
      <c r="E142" s="35" t="s">
        <v>172</v>
      </c>
      <c r="F142" s="11">
        <f>VLOOKUP(A142,Dengue!$1:$1048576,10,FALSE)</f>
        <v>19</v>
      </c>
      <c r="G142" s="11">
        <f>VLOOKUP($A142,Chik!$1:$1048576,10,FALSE)</f>
        <v>0</v>
      </c>
      <c r="H142" s="11">
        <f>VLOOKUP($A142,zika!$1:$1048576,10,FALSE)</f>
        <v>0</v>
      </c>
      <c r="I142" s="11">
        <f t="shared" si="6"/>
        <v>19</v>
      </c>
      <c r="J142" s="10">
        <v>9679</v>
      </c>
      <c r="K142" s="57" t="s">
        <v>1109</v>
      </c>
      <c r="L142" s="7">
        <f t="shared" si="7"/>
        <v>196.30127079243724</v>
      </c>
      <c r="M142" s="6" t="str">
        <f t="shared" si="8"/>
        <v>Média</v>
      </c>
      <c r="N142" s="6" t="str">
        <f>VLOOKUP($B142,LIRAa!$1:$1048576,3,FALSE)</f>
        <v>Sem Informação</v>
      </c>
      <c r="O142" s="6" t="str">
        <f>VLOOKUP($B142,LIRAa!$1:$1048576,4,FALSE)</f>
        <v>Sem Informação</v>
      </c>
      <c r="P142" s="6" t="str">
        <f>VLOOKUP($B142,LIRAa!$1:$1048576,5,FALSE)</f>
        <v>Sem Informação</v>
      </c>
      <c r="S142" s="76"/>
      <c r="T142" s="76"/>
      <c r="U142" s="76"/>
    </row>
    <row r="143" spans="1:21" ht="15.75" x14ac:dyDescent="0.25">
      <c r="A143" s="41">
        <v>138</v>
      </c>
      <c r="B143" s="6">
        <v>311260</v>
      </c>
      <c r="C143" s="16" t="str">
        <f>VLOOKUP(B143,'Tabela de Macros'!$1:$1048576,2,FALSE)</f>
        <v>Triângulo do Norte</v>
      </c>
      <c r="D143" s="35" t="str">
        <f>VLOOKUP(B143,'Tabela de Macros'!$1:$1048576,3,FALSE)</f>
        <v>Ituiutaba</v>
      </c>
      <c r="E143" s="35" t="s">
        <v>173</v>
      </c>
      <c r="F143" s="11">
        <f>VLOOKUP(A143,Dengue!$1:$1048576,10,FALSE)</f>
        <v>21</v>
      </c>
      <c r="G143" s="11">
        <f>VLOOKUP($A143,Chik!$1:$1048576,10,FALSE)</f>
        <v>0</v>
      </c>
      <c r="H143" s="11">
        <f>VLOOKUP($A143,zika!$1:$1048576,10,FALSE)</f>
        <v>1</v>
      </c>
      <c r="I143" s="11">
        <f t="shared" si="6"/>
        <v>22</v>
      </c>
      <c r="J143" s="10">
        <v>16109</v>
      </c>
      <c r="K143" s="57" t="s">
        <v>1109</v>
      </c>
      <c r="L143" s="7">
        <f t="shared" si="7"/>
        <v>136.56961946737849</v>
      </c>
      <c r="M143" s="6" t="str">
        <f t="shared" si="8"/>
        <v>Média</v>
      </c>
      <c r="N143" s="6" t="str">
        <f>VLOOKUP($B143,LIRAa!$1:$1048576,3,FALSE)</f>
        <v>Sem Informação</v>
      </c>
      <c r="O143" s="6" t="str">
        <f>VLOOKUP($B143,LIRAa!$1:$1048576,4,FALSE)</f>
        <v>Sem Informação</v>
      </c>
      <c r="P143" s="6" t="str">
        <f>VLOOKUP($B143,LIRAa!$1:$1048576,5,FALSE)</f>
        <v>Sem Informação</v>
      </c>
      <c r="S143" s="76"/>
      <c r="T143" s="76"/>
      <c r="U143" s="76"/>
    </row>
    <row r="144" spans="1:21" ht="15.75" x14ac:dyDescent="0.25">
      <c r="A144" s="41">
        <v>139</v>
      </c>
      <c r="B144" s="6">
        <v>311265</v>
      </c>
      <c r="C144" s="16" t="str">
        <f>VLOOKUP(B144,'Tabela de Macros'!$1:$1048576,2,FALSE)</f>
        <v>Leste</v>
      </c>
      <c r="D144" s="35" t="str">
        <f>VLOOKUP(B144,'Tabela de Macros'!$1:$1048576,3,FALSE)</f>
        <v>Gov. Valadares</v>
      </c>
      <c r="E144" s="35" t="s">
        <v>174</v>
      </c>
      <c r="F144" s="11">
        <f>VLOOKUP(A144,Dengue!$1:$1048576,10,FALSE)</f>
        <v>0</v>
      </c>
      <c r="G144" s="11">
        <f>VLOOKUP($A144,Chik!$1:$1048576,10,FALSE)</f>
        <v>0</v>
      </c>
      <c r="H144" s="11">
        <f>VLOOKUP($A144,zika!$1:$1048576,10,FALSE)</f>
        <v>0</v>
      </c>
      <c r="I144" s="11">
        <f t="shared" si="6"/>
        <v>0</v>
      </c>
      <c r="J144" s="10">
        <v>5420</v>
      </c>
      <c r="K144" s="57" t="s">
        <v>1109</v>
      </c>
      <c r="L144" s="7">
        <f t="shared" si="7"/>
        <v>0</v>
      </c>
      <c r="M144" s="6" t="str">
        <f t="shared" si="8"/>
        <v>Silencioso</v>
      </c>
      <c r="N144" s="6" t="str">
        <f>VLOOKUP($B144,LIRAa!$1:$1048576,3,FALSE)</f>
        <v>Sem Informação</v>
      </c>
      <c r="O144" s="6" t="str">
        <f>VLOOKUP($B144,LIRAa!$1:$1048576,4,FALSE)</f>
        <v>Sem Informação</v>
      </c>
      <c r="P144" s="6" t="str">
        <f>VLOOKUP($B144,LIRAa!$1:$1048576,5,FALSE)</f>
        <v>Sem Informação</v>
      </c>
      <c r="S144" s="76"/>
      <c r="T144" s="76"/>
      <c r="U144" s="76"/>
    </row>
    <row r="145" spans="1:21" ht="15.75" x14ac:dyDescent="0.25">
      <c r="A145" s="41">
        <v>140</v>
      </c>
      <c r="B145" s="6">
        <v>311270</v>
      </c>
      <c r="C145" s="16" t="str">
        <f>VLOOKUP(B145,'Tabela de Macros'!$1:$1048576,2,FALSE)</f>
        <v>Norte</v>
      </c>
      <c r="D145" s="35" t="str">
        <f>VLOOKUP(B145,'Tabela de Macros'!$1:$1048576,3,FALSE)</f>
        <v>Montes Claros</v>
      </c>
      <c r="E145" s="35" t="s">
        <v>175</v>
      </c>
      <c r="F145" s="11">
        <f>VLOOKUP(A145,Dengue!$1:$1048576,10,FALSE)</f>
        <v>1</v>
      </c>
      <c r="G145" s="11">
        <f>VLOOKUP($A145,Chik!$1:$1048576,10,FALSE)</f>
        <v>0</v>
      </c>
      <c r="H145" s="11">
        <f>VLOOKUP($A145,zika!$1:$1048576,10,FALSE)</f>
        <v>0</v>
      </c>
      <c r="I145" s="11">
        <f t="shared" si="6"/>
        <v>1</v>
      </c>
      <c r="J145" s="10">
        <v>15153</v>
      </c>
      <c r="K145" s="57" t="s">
        <v>1109</v>
      </c>
      <c r="L145" s="7">
        <f t="shared" si="7"/>
        <v>6.5993532633801877</v>
      </c>
      <c r="M145" s="6" t="str">
        <f t="shared" si="8"/>
        <v>Baixa</v>
      </c>
      <c r="N145" s="6" t="str">
        <f>VLOOKUP($B145,LIRAa!$1:$1048576,3,FALSE)</f>
        <v>Sem Informação</v>
      </c>
      <c r="O145" s="6" t="str">
        <f>VLOOKUP($B145,LIRAa!$1:$1048576,4,FALSE)</f>
        <v>Sem Informação</v>
      </c>
      <c r="P145" s="6">
        <f>VLOOKUP($B145,LIRAa!$1:$1048576,5,FALSE)</f>
        <v>7.6</v>
      </c>
      <c r="S145" s="76"/>
      <c r="T145" s="76"/>
      <c r="U145" s="76"/>
    </row>
    <row r="146" spans="1:21" ht="15.75" x14ac:dyDescent="0.25">
      <c r="A146" s="41">
        <v>141</v>
      </c>
      <c r="B146" s="6">
        <v>311280</v>
      </c>
      <c r="C146" s="16" t="str">
        <f>VLOOKUP(B146,'Tabela de Macros'!$1:$1048576,2,FALSE)</f>
        <v>Sul</v>
      </c>
      <c r="D146" s="35" t="str">
        <f>VLOOKUP(B146,'Tabela de Macros'!$1:$1048576,3,FALSE)</f>
        <v>Passos</v>
      </c>
      <c r="E146" s="35" t="s">
        <v>176</v>
      </c>
      <c r="F146" s="11">
        <f>VLOOKUP(A146,Dengue!$1:$1048576,10,FALSE)</f>
        <v>5</v>
      </c>
      <c r="G146" s="11">
        <f>VLOOKUP($A146,Chik!$1:$1048576,10,FALSE)</f>
        <v>0</v>
      </c>
      <c r="H146" s="11">
        <f>VLOOKUP($A146,zika!$1:$1048576,10,FALSE)</f>
        <v>0</v>
      </c>
      <c r="I146" s="11">
        <f t="shared" si="6"/>
        <v>5</v>
      </c>
      <c r="J146" s="10">
        <v>8601</v>
      </c>
      <c r="K146" s="57" t="s">
        <v>1109</v>
      </c>
      <c r="L146" s="7">
        <f t="shared" si="7"/>
        <v>58.132775258690849</v>
      </c>
      <c r="M146" s="6" t="str">
        <f t="shared" si="8"/>
        <v>Baixa</v>
      </c>
      <c r="N146" s="6" t="str">
        <f>VLOOKUP($B146,LIRAa!$1:$1048576,3,FALSE)</f>
        <v>Sem Informação</v>
      </c>
      <c r="O146" s="6" t="str">
        <f>VLOOKUP($B146,LIRAa!$1:$1048576,4,FALSE)</f>
        <v>Sem Informação</v>
      </c>
      <c r="P146" s="6" t="str">
        <f>VLOOKUP($B146,LIRAa!$1:$1048576,5,FALSE)</f>
        <v>Sem Informação</v>
      </c>
      <c r="S146" s="37"/>
    </row>
    <row r="147" spans="1:21" ht="15.75" x14ac:dyDescent="0.25">
      <c r="A147" s="41">
        <v>142</v>
      </c>
      <c r="B147" s="6">
        <v>311290</v>
      </c>
      <c r="C147" s="16" t="str">
        <f>VLOOKUP(B147,'Tabela de Macros'!$1:$1048576,2,FALSE)</f>
        <v>Leste do Sul</v>
      </c>
      <c r="D147" s="35" t="str">
        <f>VLOOKUP(B147,'Tabela de Macros'!$1:$1048576,3,FALSE)</f>
        <v>Manhuaçu</v>
      </c>
      <c r="E147" s="35" t="s">
        <v>177</v>
      </c>
      <c r="F147" s="11">
        <f>VLOOKUP(A147,Dengue!$1:$1048576,10,FALSE)</f>
        <v>0</v>
      </c>
      <c r="G147" s="11">
        <f>VLOOKUP($A147,Chik!$1:$1048576,10,FALSE)</f>
        <v>0</v>
      </c>
      <c r="H147" s="11">
        <f>VLOOKUP($A147,zika!$1:$1048576,10,FALSE)</f>
        <v>0</v>
      </c>
      <c r="I147" s="11">
        <f t="shared" si="6"/>
        <v>0</v>
      </c>
      <c r="J147" s="10">
        <v>9287</v>
      </c>
      <c r="K147" s="57" t="s">
        <v>1109</v>
      </c>
      <c r="L147" s="7">
        <f t="shared" si="7"/>
        <v>0</v>
      </c>
      <c r="M147" s="6" t="str">
        <f t="shared" si="8"/>
        <v>Silencioso</v>
      </c>
      <c r="N147" s="6" t="str">
        <f>VLOOKUP($B147,LIRAa!$1:$1048576,3,FALSE)</f>
        <v>Sem Informação</v>
      </c>
      <c r="O147" s="6" t="str">
        <f>VLOOKUP($B147,LIRAa!$1:$1048576,4,FALSE)</f>
        <v>Sem Informação</v>
      </c>
      <c r="P147" s="6" t="str">
        <f>VLOOKUP($B147,LIRAa!$1:$1048576,5,FALSE)</f>
        <v>Sem Informação</v>
      </c>
      <c r="S147" s="37"/>
    </row>
    <row r="148" spans="1:21" ht="15.75" x14ac:dyDescent="0.25">
      <c r="A148" s="41">
        <v>143</v>
      </c>
      <c r="B148" s="6">
        <v>311300</v>
      </c>
      <c r="C148" s="16" t="str">
        <f>VLOOKUP(B148,'Tabela de Macros'!$1:$1048576,2,FALSE)</f>
        <v>Nordeste</v>
      </c>
      <c r="D148" s="35" t="str">
        <f>VLOOKUP(B148,'Tabela de Macros'!$1:$1048576,3,FALSE)</f>
        <v>Teófilo Otoni</v>
      </c>
      <c r="E148" s="35" t="s">
        <v>178</v>
      </c>
      <c r="F148" s="11">
        <f>VLOOKUP(A148,Dengue!$1:$1048576,10,FALSE)</f>
        <v>8</v>
      </c>
      <c r="G148" s="11">
        <f>VLOOKUP($A148,Chik!$1:$1048576,10,FALSE)</f>
        <v>0</v>
      </c>
      <c r="H148" s="11">
        <f>VLOOKUP($A148,zika!$1:$1048576,10,FALSE)</f>
        <v>0</v>
      </c>
      <c r="I148" s="11">
        <f t="shared" si="6"/>
        <v>8</v>
      </c>
      <c r="J148" s="10">
        <v>23586</v>
      </c>
      <c r="K148" s="57" t="s">
        <v>1109</v>
      </c>
      <c r="L148" s="7">
        <f t="shared" si="7"/>
        <v>33.918426185025019</v>
      </c>
      <c r="M148" s="6" t="str">
        <f t="shared" si="8"/>
        <v>Baixa</v>
      </c>
      <c r="N148" s="6" t="str">
        <f>VLOOKUP($B148,LIRAa!$1:$1048576,3,FALSE)</f>
        <v>Sem Informação</v>
      </c>
      <c r="O148" s="6" t="str">
        <f>VLOOKUP($B148,LIRAa!$1:$1048576,4,FALSE)</f>
        <v>Sem Informação</v>
      </c>
      <c r="P148" s="6" t="str">
        <f>VLOOKUP($B148,LIRAa!$1:$1048576,5,FALSE)</f>
        <v>Sem Informação</v>
      </c>
      <c r="S148" s="76"/>
      <c r="T148" s="76"/>
      <c r="U148" s="76"/>
    </row>
    <row r="149" spans="1:21" ht="15.75" x14ac:dyDescent="0.25">
      <c r="A149" s="41">
        <v>144</v>
      </c>
      <c r="B149" s="6">
        <v>311310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179</v>
      </c>
      <c r="F149" s="11">
        <f>VLOOKUP(A149,Dengue!$1:$1048576,10,FALSE)</f>
        <v>0</v>
      </c>
      <c r="G149" s="11">
        <f>VLOOKUP($A149,Chik!$1:$1048576,10,FALSE)</f>
        <v>0</v>
      </c>
      <c r="H149" s="11">
        <f>VLOOKUP($A149,zika!$1:$1048576,10,FALSE)</f>
        <v>0</v>
      </c>
      <c r="I149" s="11">
        <f t="shared" si="6"/>
        <v>0</v>
      </c>
      <c r="J149" s="10">
        <v>3200</v>
      </c>
      <c r="K149" s="57" t="s">
        <v>1109</v>
      </c>
      <c r="L149" s="7">
        <f t="shared" si="7"/>
        <v>0</v>
      </c>
      <c r="M149" s="6" t="str">
        <f t="shared" si="8"/>
        <v>Silencioso</v>
      </c>
      <c r="N149" s="6" t="str">
        <f>VLOOKUP($B149,LIRAa!$1:$1048576,3,FALSE)</f>
        <v>Sem Informação</v>
      </c>
      <c r="O149" s="6" t="str">
        <f>VLOOKUP($B149,LIRAa!$1:$1048576,4,FALSE)</f>
        <v>Sem Informação</v>
      </c>
      <c r="P149" s="6" t="str">
        <f>VLOOKUP($B149,LIRAa!$1:$1048576,5,FALSE)</f>
        <v>Sem Informação</v>
      </c>
      <c r="S149" s="37"/>
    </row>
    <row r="150" spans="1:21" ht="15.75" x14ac:dyDescent="0.25">
      <c r="A150" s="41">
        <v>145</v>
      </c>
      <c r="B150" s="6">
        <v>311320</v>
      </c>
      <c r="C150" s="16" t="str">
        <f>VLOOKUP(B150,'Tabela de Macros'!$1:$1048576,2,FALSE)</f>
        <v>Centro Sul</v>
      </c>
      <c r="D150" s="35" t="str">
        <f>VLOOKUP(B150,'Tabela de Macros'!$1:$1048576,3,FALSE)</f>
        <v>Barbacena</v>
      </c>
      <c r="E150" s="35" t="s">
        <v>180</v>
      </c>
      <c r="F150" s="11">
        <f>VLOOKUP(A150,Dengue!$1:$1048576,10,FALSE)</f>
        <v>0</v>
      </c>
      <c r="G150" s="11">
        <f>VLOOKUP($A150,Chik!$1:$1048576,10,FALSE)</f>
        <v>0</v>
      </c>
      <c r="H150" s="11">
        <f>VLOOKUP($A150,zika!$1:$1048576,10,FALSE)</f>
        <v>0</v>
      </c>
      <c r="I150" s="11">
        <f t="shared" si="6"/>
        <v>0</v>
      </c>
      <c r="J150" s="10">
        <v>25327</v>
      </c>
      <c r="K150" s="57" t="s">
        <v>1110</v>
      </c>
      <c r="L150" s="7">
        <f t="shared" si="7"/>
        <v>0</v>
      </c>
      <c r="M150" s="6" t="str">
        <f t="shared" si="8"/>
        <v>Silencioso</v>
      </c>
      <c r="N150" s="6" t="str">
        <f>VLOOKUP($B150,LIRAa!$1:$1048576,3,FALSE)</f>
        <v>Sem Informação</v>
      </c>
      <c r="O150" s="6" t="str">
        <f>VLOOKUP($B150,LIRAa!$1:$1048576,4,FALSE)</f>
        <v>Sem Informação</v>
      </c>
      <c r="P150" s="6" t="str">
        <f>VLOOKUP($B150,LIRAa!$1:$1048576,5,FALSE)</f>
        <v>Sem Informação</v>
      </c>
      <c r="S150" s="76"/>
      <c r="T150" s="76"/>
      <c r="U150" s="76"/>
    </row>
    <row r="151" spans="1:21" ht="15.75" x14ac:dyDescent="0.25">
      <c r="A151" s="41">
        <v>146</v>
      </c>
      <c r="B151" s="6">
        <v>311330</v>
      </c>
      <c r="C151" s="16" t="str">
        <f>VLOOKUP(B151,'Tabela de Macros'!$1:$1048576,2,FALSE)</f>
        <v>Sudeste</v>
      </c>
      <c r="D151" s="35" t="str">
        <f>VLOOKUP(B151,'Tabela de Macros'!$1:$1048576,3,FALSE)</f>
        <v>Manhuaçu</v>
      </c>
      <c r="E151" s="35" t="s">
        <v>181</v>
      </c>
      <c r="F151" s="11">
        <f>VLOOKUP(A151,Dengue!$1:$1048576,10,FALSE)</f>
        <v>5</v>
      </c>
      <c r="G151" s="11">
        <f>VLOOKUP($A151,Chik!$1:$1048576,10,FALSE)</f>
        <v>0</v>
      </c>
      <c r="H151" s="11">
        <f>VLOOKUP($A151,zika!$1:$1048576,10,FALSE)</f>
        <v>0</v>
      </c>
      <c r="I151" s="11">
        <f t="shared" si="6"/>
        <v>5</v>
      </c>
      <c r="J151" s="10">
        <v>32988</v>
      </c>
      <c r="K151" s="57" t="s">
        <v>1110</v>
      </c>
      <c r="L151" s="7">
        <f t="shared" si="7"/>
        <v>15.157026797623377</v>
      </c>
      <c r="M151" s="6" t="str">
        <f t="shared" si="8"/>
        <v>Baixa</v>
      </c>
      <c r="N151" s="6">
        <f>VLOOKUP($B151,LIRAa!$1:$1048576,3,FALSE)</f>
        <v>0</v>
      </c>
      <c r="O151" s="6" t="str">
        <f>VLOOKUP($B151,LIRAa!$1:$1048576,4,FALSE)</f>
        <v>Sem Informação</v>
      </c>
      <c r="P151" s="6">
        <f>VLOOKUP($B151,LIRAa!$1:$1048576,5,FALSE)</f>
        <v>0</v>
      </c>
      <c r="S151" s="76"/>
      <c r="T151" s="76"/>
      <c r="U151" s="76"/>
    </row>
    <row r="152" spans="1:21" ht="15.75" x14ac:dyDescent="0.25">
      <c r="A152" s="41">
        <v>147</v>
      </c>
      <c r="B152" s="6">
        <v>311340</v>
      </c>
      <c r="C152" s="16" t="str">
        <f>VLOOKUP(B152,'Tabela de Macros'!$1:$1048576,2,FALSE)</f>
        <v>Vale do Aço</v>
      </c>
      <c r="D152" s="35" t="str">
        <f>VLOOKUP(B152,'Tabela de Macros'!$1:$1048576,3,FALSE)</f>
        <v>Cel. Fabriciano</v>
      </c>
      <c r="E152" s="35" t="s">
        <v>182</v>
      </c>
      <c r="F152" s="11">
        <f>VLOOKUP(A152,Dengue!$1:$1048576,10,FALSE)</f>
        <v>117</v>
      </c>
      <c r="G152" s="11">
        <f>VLOOKUP($A152,Chik!$1:$1048576,10,FALSE)</f>
        <v>0</v>
      </c>
      <c r="H152" s="11">
        <f>VLOOKUP($A152,zika!$1:$1048576,10,FALSE)</f>
        <v>1</v>
      </c>
      <c r="I152" s="11">
        <f t="shared" si="6"/>
        <v>118</v>
      </c>
      <c r="J152" s="10">
        <v>91503</v>
      </c>
      <c r="K152" s="57" t="s">
        <v>1111</v>
      </c>
      <c r="L152" s="7">
        <f t="shared" si="7"/>
        <v>128.95752051845295</v>
      </c>
      <c r="M152" s="6" t="str">
        <f t="shared" si="8"/>
        <v>Média</v>
      </c>
      <c r="N152" s="6">
        <f>VLOOKUP($B152,LIRAa!$1:$1048576,3,FALSE)</f>
        <v>1.1000000000000001</v>
      </c>
      <c r="O152" s="6">
        <f>VLOOKUP($B152,LIRAa!$1:$1048576,4,FALSE)</f>
        <v>4.5999999999999996</v>
      </c>
      <c r="P152" s="6">
        <f>VLOOKUP($B152,LIRAa!$1:$1048576,5,FALSE)</f>
        <v>3.4</v>
      </c>
      <c r="S152" s="76"/>
      <c r="T152" s="76"/>
      <c r="U152" s="76"/>
    </row>
    <row r="153" spans="1:21" ht="15.75" x14ac:dyDescent="0.25">
      <c r="A153" s="41">
        <v>148</v>
      </c>
      <c r="B153" s="6">
        <v>311350</v>
      </c>
      <c r="C153" s="16" t="str">
        <f>VLOOKUP(B153,'Tabela de Macros'!$1:$1048576,2,FALSE)</f>
        <v>Jequitinhonha</v>
      </c>
      <c r="D153" s="35" t="str">
        <f>VLOOKUP(B153,'Tabela de Macros'!$1:$1048576,3,FALSE)</f>
        <v>Diamantina</v>
      </c>
      <c r="E153" s="35" t="s">
        <v>183</v>
      </c>
      <c r="F153" s="11">
        <f>VLOOKUP(A153,Dengue!$1:$1048576,10,FALSE)</f>
        <v>2</v>
      </c>
      <c r="G153" s="11">
        <f>VLOOKUP($A153,Chik!$1:$1048576,10,FALSE)</f>
        <v>0</v>
      </c>
      <c r="H153" s="11">
        <f>VLOOKUP($A153,zika!$1:$1048576,10,FALSE)</f>
        <v>0</v>
      </c>
      <c r="I153" s="11">
        <f t="shared" si="6"/>
        <v>2</v>
      </c>
      <c r="J153" s="10">
        <v>9396</v>
      </c>
      <c r="K153" s="57" t="s">
        <v>1109</v>
      </c>
      <c r="L153" s="7">
        <f t="shared" si="7"/>
        <v>21.285653469561517</v>
      </c>
      <c r="M153" s="6" t="str">
        <f t="shared" si="8"/>
        <v>Baixa</v>
      </c>
      <c r="N153" s="6" t="str">
        <f>VLOOKUP($B153,LIRAa!$1:$1048576,3,FALSE)</f>
        <v>Sem Informação</v>
      </c>
      <c r="O153" s="6" t="str">
        <f>VLOOKUP($B153,LIRAa!$1:$1048576,4,FALSE)</f>
        <v>Sem Informação</v>
      </c>
      <c r="P153" s="6" t="str">
        <f>VLOOKUP($B153,LIRAa!$1:$1048576,5,FALSE)</f>
        <v>Sem Informação</v>
      </c>
      <c r="S153" s="76"/>
      <c r="T153" s="76"/>
      <c r="U153" s="76"/>
    </row>
    <row r="154" spans="1:21" ht="15.75" x14ac:dyDescent="0.25">
      <c r="A154" s="41">
        <v>149</v>
      </c>
      <c r="B154" s="6">
        <v>311360</v>
      </c>
      <c r="C154" s="16" t="str">
        <f>VLOOKUP(B154,'Tabela de Macros'!$1:$1048576,2,FALSE)</f>
        <v>Sul</v>
      </c>
      <c r="D154" s="35" t="str">
        <f>VLOOKUP(B154,'Tabela de Macros'!$1:$1048576,3,FALSE)</f>
        <v>Pouso Alegre</v>
      </c>
      <c r="E154" s="35" t="s">
        <v>184</v>
      </c>
      <c r="F154" s="11">
        <f>VLOOKUP(A154,Dengue!$1:$1048576,10,FALSE)</f>
        <v>0</v>
      </c>
      <c r="G154" s="11">
        <f>VLOOKUP($A154,Chik!$1:$1048576,10,FALSE)</f>
        <v>0</v>
      </c>
      <c r="H154" s="11">
        <f>VLOOKUP($A154,zika!$1:$1048576,10,FALSE)</f>
        <v>0</v>
      </c>
      <c r="I154" s="11">
        <f t="shared" si="6"/>
        <v>0</v>
      </c>
      <c r="J154" s="10">
        <v>6721</v>
      </c>
      <c r="K154" s="57" t="s">
        <v>1109</v>
      </c>
      <c r="L154" s="7">
        <f t="shared" si="7"/>
        <v>0</v>
      </c>
      <c r="M154" s="6" t="str">
        <f t="shared" si="8"/>
        <v>Silencioso</v>
      </c>
      <c r="N154" s="6" t="str">
        <f>VLOOKUP($B154,LIRAa!$1:$1048576,3,FALSE)</f>
        <v>Sem Informação</v>
      </c>
      <c r="O154" s="6" t="str">
        <f>VLOOKUP($B154,LIRAa!$1:$1048576,4,FALSE)</f>
        <v>Sem Informação</v>
      </c>
      <c r="P154" s="6" t="str">
        <f>VLOOKUP($B154,LIRAa!$1:$1048576,5,FALSE)</f>
        <v>Sem Informação</v>
      </c>
      <c r="S154" s="37"/>
    </row>
    <row r="155" spans="1:21" ht="15.75" x14ac:dyDescent="0.25">
      <c r="A155" s="41">
        <v>150</v>
      </c>
      <c r="B155" s="6">
        <v>311370</v>
      </c>
      <c r="C155" s="16" t="str">
        <f>VLOOKUP(B155,'Tabela de Macros'!$1:$1048576,2,FALSE)</f>
        <v>Nordeste</v>
      </c>
      <c r="D155" s="35" t="str">
        <f>VLOOKUP(B155,'Tabela de Macros'!$1:$1048576,3,FALSE)</f>
        <v>Teófilo Otoni</v>
      </c>
      <c r="E155" s="35" t="s">
        <v>185</v>
      </c>
      <c r="F155" s="11">
        <f>VLOOKUP(A155,Dengue!$1:$1048576,10,FALSE)</f>
        <v>76</v>
      </c>
      <c r="G155" s="11">
        <f>VLOOKUP($A155,Chik!$1:$1048576,10,FALSE)</f>
        <v>25</v>
      </c>
      <c r="H155" s="11">
        <f>VLOOKUP($A155,zika!$1:$1048576,10,FALSE)</f>
        <v>3</v>
      </c>
      <c r="I155" s="11">
        <f t="shared" si="6"/>
        <v>104</v>
      </c>
      <c r="J155" s="10">
        <v>19007</v>
      </c>
      <c r="K155" s="57" t="s">
        <v>1109</v>
      </c>
      <c r="L155" s="7">
        <f t="shared" si="7"/>
        <v>547.16683327195244</v>
      </c>
      <c r="M155" s="6" t="str">
        <f t="shared" si="8"/>
        <v>Muito Alta</v>
      </c>
      <c r="N155" s="6" t="str">
        <f>VLOOKUP($B155,LIRAa!$1:$1048576,3,FALSE)</f>
        <v>Sem Informação</v>
      </c>
      <c r="O155" s="6" t="str">
        <f>VLOOKUP($B155,LIRAa!$1:$1048576,4,FALSE)</f>
        <v>Sem Informação</v>
      </c>
      <c r="P155" s="6" t="str">
        <f>VLOOKUP($B155,LIRAa!$1:$1048576,5,FALSE)</f>
        <v>Sem Informação</v>
      </c>
      <c r="S155" s="9"/>
      <c r="T155" s="9"/>
      <c r="U155" s="9"/>
    </row>
    <row r="156" spans="1:21" ht="15.75" x14ac:dyDescent="0.25">
      <c r="A156" s="41">
        <v>151</v>
      </c>
      <c r="B156" s="6">
        <v>311380</v>
      </c>
      <c r="C156" s="16" t="str">
        <f>VLOOKUP(B156,'Tabela de Macros'!$1:$1048576,2,FALSE)</f>
        <v>Centro</v>
      </c>
      <c r="D156" s="35" t="str">
        <f>VLOOKUP(B156,'Tabela de Macros'!$1:$1048576,3,FALSE)</f>
        <v>Itabira</v>
      </c>
      <c r="E156" s="35" t="s">
        <v>186</v>
      </c>
      <c r="F156" s="11">
        <f>VLOOKUP(A156,Dengue!$1:$1048576,10,FALSE)</f>
        <v>0</v>
      </c>
      <c r="G156" s="11">
        <f>VLOOKUP($A156,Chik!$1:$1048576,10,FALSE)</f>
        <v>0</v>
      </c>
      <c r="H156" s="11">
        <f>VLOOKUP($A156,zika!$1:$1048576,10,FALSE)</f>
        <v>0</v>
      </c>
      <c r="I156" s="11">
        <f t="shared" si="6"/>
        <v>0</v>
      </c>
      <c r="J156" s="10">
        <v>2617</v>
      </c>
      <c r="K156" s="57" t="s">
        <v>1109</v>
      </c>
      <c r="L156" s="7">
        <f t="shared" si="7"/>
        <v>0</v>
      </c>
      <c r="M156" s="6" t="str">
        <f t="shared" si="8"/>
        <v>Silencioso</v>
      </c>
      <c r="N156" s="6" t="str">
        <f>VLOOKUP($B156,LIRAa!$1:$1048576,3,FALSE)</f>
        <v>Sem Informação</v>
      </c>
      <c r="O156" s="6" t="str">
        <f>VLOOKUP($B156,LIRAa!$1:$1048576,4,FALSE)</f>
        <v>Sem Informação</v>
      </c>
      <c r="P156" s="6" t="str">
        <f>VLOOKUP($B156,LIRAa!$1:$1048576,5,FALSE)</f>
        <v>Sem Informação</v>
      </c>
      <c r="S156" s="76"/>
      <c r="T156" s="76"/>
      <c r="U156" s="76"/>
    </row>
    <row r="157" spans="1:21" ht="15.75" x14ac:dyDescent="0.25">
      <c r="A157" s="41">
        <v>152</v>
      </c>
      <c r="B157" s="6">
        <v>311390</v>
      </c>
      <c r="C157" s="16" t="str">
        <f>VLOOKUP(B157,'Tabela de Macros'!$1:$1048576,2,FALSE)</f>
        <v>Sul</v>
      </c>
      <c r="D157" s="35" t="str">
        <f>VLOOKUP(B157,'Tabela de Macros'!$1:$1048576,3,FALSE)</f>
        <v>Varginha</v>
      </c>
      <c r="E157" s="35" t="s">
        <v>187</v>
      </c>
      <c r="F157" s="11">
        <f>VLOOKUP(A157,Dengue!$1:$1048576,10,FALSE)</f>
        <v>0</v>
      </c>
      <c r="G157" s="11">
        <f>VLOOKUP($A157,Chik!$1:$1048576,10,FALSE)</f>
        <v>0</v>
      </c>
      <c r="H157" s="11">
        <f>VLOOKUP($A157,zika!$1:$1048576,10,FALSE)</f>
        <v>0</v>
      </c>
      <c r="I157" s="11">
        <f t="shared" si="6"/>
        <v>0</v>
      </c>
      <c r="J157" s="10">
        <v>12158</v>
      </c>
      <c r="K157" s="57" t="s">
        <v>1109</v>
      </c>
      <c r="L157" s="7">
        <f t="shared" si="7"/>
        <v>0</v>
      </c>
      <c r="M157" s="6" t="str">
        <f t="shared" si="8"/>
        <v>Silencioso</v>
      </c>
      <c r="N157" s="6" t="str">
        <f>VLOOKUP($B157,LIRAa!$1:$1048576,3,FALSE)</f>
        <v>Sem Informação</v>
      </c>
      <c r="O157" s="6" t="str">
        <f>VLOOKUP($B157,LIRAa!$1:$1048576,4,FALSE)</f>
        <v>Sem Informação</v>
      </c>
      <c r="P157" s="6" t="str">
        <f>VLOOKUP($B157,LIRAa!$1:$1048576,5,FALSE)</f>
        <v>Sem Informação</v>
      </c>
      <c r="S157" s="76"/>
      <c r="T157" s="76"/>
      <c r="U157" s="76"/>
    </row>
    <row r="158" spans="1:21" ht="15.75" x14ac:dyDescent="0.25">
      <c r="A158" s="41">
        <v>153</v>
      </c>
      <c r="B158" s="6">
        <v>311400</v>
      </c>
      <c r="C158" s="16" t="str">
        <f>VLOOKUP(B158,'Tabela de Macros'!$1:$1048576,2,FALSE)</f>
        <v>Oeste</v>
      </c>
      <c r="D158" s="35" t="str">
        <f>VLOOKUP(B158,'Tabela de Macros'!$1:$1048576,3,FALSE)</f>
        <v>Divinópolis</v>
      </c>
      <c r="E158" s="35" t="s">
        <v>188</v>
      </c>
      <c r="F158" s="11">
        <f>VLOOKUP(A158,Dengue!$1:$1048576,10,FALSE)</f>
        <v>14</v>
      </c>
      <c r="G158" s="11">
        <f>VLOOKUP($A158,Chik!$1:$1048576,10,FALSE)</f>
        <v>0</v>
      </c>
      <c r="H158" s="11">
        <f>VLOOKUP($A158,zika!$1:$1048576,10,FALSE)</f>
        <v>0</v>
      </c>
      <c r="I158" s="11">
        <f t="shared" si="6"/>
        <v>14</v>
      </c>
      <c r="J158" s="10">
        <v>11439</v>
      </c>
      <c r="K158" s="57" t="s">
        <v>1109</v>
      </c>
      <c r="L158" s="7">
        <f t="shared" si="7"/>
        <v>122.38832065740013</v>
      </c>
      <c r="M158" s="6" t="str">
        <f t="shared" si="8"/>
        <v>Média</v>
      </c>
      <c r="N158" s="6" t="str">
        <f>VLOOKUP($B158,LIRAa!$1:$1048576,3,FALSE)</f>
        <v>Sem Informação</v>
      </c>
      <c r="O158" s="6" t="str">
        <f>VLOOKUP($B158,LIRAa!$1:$1048576,4,FALSE)</f>
        <v>Sem Informação</v>
      </c>
      <c r="P158" s="6" t="str">
        <f>VLOOKUP($B158,LIRAa!$1:$1048576,5,FALSE)</f>
        <v>Sem Informação</v>
      </c>
      <c r="S158" s="37"/>
    </row>
    <row r="159" spans="1:21" ht="15.75" x14ac:dyDescent="0.25">
      <c r="A159" s="41">
        <v>154</v>
      </c>
      <c r="B159" s="6">
        <v>311410</v>
      </c>
      <c r="C159" s="16" t="str">
        <f>VLOOKUP(B159,'Tabela de Macros'!$1:$1048576,2,FALSE)</f>
        <v>Sul</v>
      </c>
      <c r="D159" s="35" t="str">
        <f>VLOOKUP(B159,'Tabela de Macros'!$1:$1048576,3,FALSE)</f>
        <v>Varginha</v>
      </c>
      <c r="E159" s="35" t="s">
        <v>189</v>
      </c>
      <c r="F159" s="11">
        <f>VLOOKUP(A159,Dengue!$1:$1048576,10,FALSE)</f>
        <v>0</v>
      </c>
      <c r="G159" s="11">
        <f>VLOOKUP($A159,Chik!$1:$1048576,10,FALSE)</f>
        <v>0</v>
      </c>
      <c r="H159" s="11">
        <f>VLOOKUP($A159,zika!$1:$1048576,10,FALSE)</f>
        <v>0</v>
      </c>
      <c r="I159" s="11">
        <f t="shared" si="6"/>
        <v>0</v>
      </c>
      <c r="J159" s="10">
        <v>14769</v>
      </c>
      <c r="K159" s="57" t="s">
        <v>1109</v>
      </c>
      <c r="L159" s="7">
        <f t="shared" si="7"/>
        <v>0</v>
      </c>
      <c r="M159" s="6" t="str">
        <f t="shared" si="8"/>
        <v>Silencioso</v>
      </c>
      <c r="N159" s="6" t="str">
        <f>VLOOKUP($B159,LIRAa!$1:$1048576,3,FALSE)</f>
        <v>Sem Informação</v>
      </c>
      <c r="O159" s="6" t="str">
        <f>VLOOKUP($B159,LIRAa!$1:$1048576,4,FALSE)</f>
        <v>Sem Informação</v>
      </c>
      <c r="P159" s="6" t="str">
        <f>VLOOKUP($B159,LIRAa!$1:$1048576,5,FALSE)</f>
        <v>Sem Informação</v>
      </c>
      <c r="S159" s="76"/>
      <c r="T159" s="76"/>
      <c r="U159" s="76"/>
    </row>
    <row r="160" spans="1:21" ht="15.75" x14ac:dyDescent="0.25">
      <c r="A160" s="41">
        <v>155</v>
      </c>
      <c r="B160" s="6">
        <v>311420</v>
      </c>
      <c r="C160" s="16" t="str">
        <f>VLOOKUP(B160,'Tabela de Macros'!$1:$1048576,2,FALSE)</f>
        <v>Oeste</v>
      </c>
      <c r="D160" s="35" t="str">
        <f>VLOOKUP(B160,'Tabela de Macros'!$1:$1048576,3,FALSE)</f>
        <v>Divinópolis</v>
      </c>
      <c r="E160" s="35" t="s">
        <v>190</v>
      </c>
      <c r="F160" s="11">
        <f>VLOOKUP(A160,Dengue!$1:$1048576,10,FALSE)</f>
        <v>2</v>
      </c>
      <c r="G160" s="11">
        <f>VLOOKUP($A160,Chik!$1:$1048576,10,FALSE)</f>
        <v>0</v>
      </c>
      <c r="H160" s="11">
        <f>VLOOKUP($A160,zika!$1:$1048576,10,FALSE)</f>
        <v>0</v>
      </c>
      <c r="I160" s="11">
        <f t="shared" si="6"/>
        <v>2</v>
      </c>
      <c r="J160" s="10">
        <v>22257</v>
      </c>
      <c r="K160" s="57" t="s">
        <v>1109</v>
      </c>
      <c r="L160" s="7">
        <f t="shared" si="7"/>
        <v>8.9859370085815691</v>
      </c>
      <c r="M160" s="6" t="str">
        <f t="shared" si="8"/>
        <v>Baixa</v>
      </c>
      <c r="N160" s="6" t="str">
        <f>VLOOKUP($B160,LIRAa!$1:$1048576,3,FALSE)</f>
        <v>Sem Informação</v>
      </c>
      <c r="O160" s="6" t="str">
        <f>VLOOKUP($B160,LIRAa!$1:$1048576,4,FALSE)</f>
        <v>Sem Informação</v>
      </c>
      <c r="P160" s="6" t="str">
        <f>VLOOKUP($B160,LIRAa!$1:$1048576,5,FALSE)</f>
        <v>Sem Informação</v>
      </c>
      <c r="S160" s="76"/>
      <c r="T160" s="76"/>
      <c r="U160" s="76"/>
    </row>
    <row r="161" spans="1:21" ht="15.75" x14ac:dyDescent="0.25">
      <c r="A161" s="41">
        <v>156</v>
      </c>
      <c r="B161" s="6">
        <v>311430</v>
      </c>
      <c r="C161" s="16" t="str">
        <f>VLOOKUP(B161,'Tabela de Macros'!$1:$1048576,2,FALSE)</f>
        <v>Noroeste</v>
      </c>
      <c r="D161" s="35" t="str">
        <f>VLOOKUP(B161,'Tabela de Macros'!$1:$1048576,3,FALSE)</f>
        <v>Patos de Minas</v>
      </c>
      <c r="E161" s="35" t="s">
        <v>191</v>
      </c>
      <c r="F161" s="11">
        <f>VLOOKUP(A161,Dengue!$1:$1048576,10,FALSE)</f>
        <v>55</v>
      </c>
      <c r="G161" s="11">
        <f>VLOOKUP($A161,Chik!$1:$1048576,10,FALSE)</f>
        <v>0</v>
      </c>
      <c r="H161" s="11">
        <f>VLOOKUP($A161,zika!$1:$1048576,10,FALSE)</f>
        <v>0</v>
      </c>
      <c r="I161" s="11">
        <f t="shared" si="6"/>
        <v>55</v>
      </c>
      <c r="J161" s="10">
        <v>30324</v>
      </c>
      <c r="K161" s="57" t="s">
        <v>1110</v>
      </c>
      <c r="L161" s="7">
        <f t="shared" si="7"/>
        <v>181.37448885371322</v>
      </c>
      <c r="M161" s="6" t="str">
        <f t="shared" si="8"/>
        <v>Média</v>
      </c>
      <c r="N161" s="6">
        <f>VLOOKUP($B161,LIRAa!$1:$1048576,3,FALSE)</f>
        <v>0.6</v>
      </c>
      <c r="O161" s="6">
        <f>VLOOKUP($B161,LIRAa!$1:$1048576,4,FALSE)</f>
        <v>1.1000000000000001</v>
      </c>
      <c r="P161" s="6">
        <f>VLOOKUP($B161,LIRAa!$1:$1048576,5,FALSE)</f>
        <v>1.2</v>
      </c>
      <c r="S161" s="37"/>
    </row>
    <row r="162" spans="1:21" ht="15.75" x14ac:dyDescent="0.25">
      <c r="A162" s="41">
        <v>157</v>
      </c>
      <c r="B162" s="6">
        <v>311440</v>
      </c>
      <c r="C162" s="16" t="str">
        <f>VLOOKUP(B162,'Tabela de Macros'!$1:$1048576,2,FALSE)</f>
        <v>Sul</v>
      </c>
      <c r="D162" s="35" t="str">
        <f>VLOOKUP(B162,'Tabela de Macros'!$1:$1048576,3,FALSE)</f>
        <v>Passos</v>
      </c>
      <c r="E162" s="35" t="s">
        <v>192</v>
      </c>
      <c r="F162" s="11">
        <f>VLOOKUP(A162,Dengue!$1:$1048576,10,FALSE)</f>
        <v>0</v>
      </c>
      <c r="G162" s="11">
        <f>VLOOKUP($A162,Chik!$1:$1048576,10,FALSE)</f>
        <v>0</v>
      </c>
      <c r="H162" s="11">
        <f>VLOOKUP($A162,zika!$1:$1048576,10,FALSE)</f>
        <v>0</v>
      </c>
      <c r="I162" s="11">
        <f t="shared" si="6"/>
        <v>0</v>
      </c>
      <c r="J162" s="10">
        <v>21180</v>
      </c>
      <c r="K162" s="57" t="s">
        <v>1109</v>
      </c>
      <c r="L162" s="7">
        <f t="shared" si="7"/>
        <v>0</v>
      </c>
      <c r="M162" s="6" t="str">
        <f t="shared" si="8"/>
        <v>Silencioso</v>
      </c>
      <c r="N162" s="6" t="str">
        <f>VLOOKUP($B162,LIRAa!$1:$1048576,3,FALSE)</f>
        <v>Sem Informação</v>
      </c>
      <c r="O162" s="6" t="str">
        <f>VLOOKUP($B162,LIRAa!$1:$1048576,4,FALSE)</f>
        <v>Sem Informação</v>
      </c>
      <c r="P162" s="6" t="str">
        <f>VLOOKUP($B162,LIRAa!$1:$1048576,5,FALSE)</f>
        <v>Sem Informação</v>
      </c>
      <c r="S162" s="76"/>
      <c r="T162" s="76"/>
      <c r="U162" s="76"/>
    </row>
    <row r="163" spans="1:21" ht="15.75" x14ac:dyDescent="0.25">
      <c r="A163" s="41">
        <v>158</v>
      </c>
      <c r="B163" s="6">
        <v>311450</v>
      </c>
      <c r="C163" s="16" t="str">
        <f>VLOOKUP(B163,'Tabela de Macros'!$1:$1048576,2,FALSE)</f>
        <v>Oeste</v>
      </c>
      <c r="D163" s="35" t="str">
        <f>VLOOKUP(B163,'Tabela de Macros'!$1:$1048576,3,FALSE)</f>
        <v>Divinópolis</v>
      </c>
      <c r="E163" s="35" t="s">
        <v>193</v>
      </c>
      <c r="F163" s="11">
        <f>VLOOKUP(A163,Dengue!$1:$1048576,10,FALSE)</f>
        <v>0</v>
      </c>
      <c r="G163" s="11">
        <f>VLOOKUP($A163,Chik!$1:$1048576,10,FALSE)</f>
        <v>0</v>
      </c>
      <c r="H163" s="11">
        <f>VLOOKUP($A163,zika!$1:$1048576,10,FALSE)</f>
        <v>0</v>
      </c>
      <c r="I163" s="11">
        <f t="shared" si="6"/>
        <v>0</v>
      </c>
      <c r="J163" s="10">
        <v>19144</v>
      </c>
      <c r="K163" s="57" t="s">
        <v>1109</v>
      </c>
      <c r="L163" s="7">
        <f t="shared" si="7"/>
        <v>0</v>
      </c>
      <c r="M163" s="6" t="str">
        <f t="shared" si="8"/>
        <v>Silencioso</v>
      </c>
      <c r="N163" s="6" t="str">
        <f>VLOOKUP($B163,LIRAa!$1:$1048576,3,FALSE)</f>
        <v>Sem Informação</v>
      </c>
      <c r="O163" s="6" t="str">
        <f>VLOOKUP($B163,LIRAa!$1:$1048576,4,FALSE)</f>
        <v>Sem Informação</v>
      </c>
      <c r="P163" s="6" t="str">
        <f>VLOOKUP($B163,LIRAa!$1:$1048576,5,FALSE)</f>
        <v>Sem Informação</v>
      </c>
      <c r="S163" s="76"/>
      <c r="T163" s="76"/>
      <c r="U163" s="76"/>
    </row>
    <row r="164" spans="1:21" ht="15.75" x14ac:dyDescent="0.25">
      <c r="A164" s="41">
        <v>159</v>
      </c>
      <c r="B164" s="6">
        <v>311455</v>
      </c>
      <c r="C164" s="16" t="str">
        <f>VLOOKUP(B164,'Tabela de Macros'!$1:$1048576,2,FALSE)</f>
        <v>Triângulo do Sul</v>
      </c>
      <c r="D164" s="35" t="str">
        <f>VLOOKUP(B164,'Tabela de Macros'!$1:$1048576,3,FALSE)</f>
        <v>Uberaba</v>
      </c>
      <c r="E164" s="35" t="s">
        <v>194</v>
      </c>
      <c r="F164" s="11">
        <f>VLOOKUP(A164,Dengue!$1:$1048576,10,FALSE)</f>
        <v>5</v>
      </c>
      <c r="G164" s="11">
        <f>VLOOKUP($A164,Chik!$1:$1048576,10,FALSE)</f>
        <v>0</v>
      </c>
      <c r="H164" s="11">
        <f>VLOOKUP($A164,zika!$1:$1048576,10,FALSE)</f>
        <v>0</v>
      </c>
      <c r="I164" s="11">
        <f t="shared" si="6"/>
        <v>5</v>
      </c>
      <c r="J164" s="10">
        <v>9986</v>
      </c>
      <c r="K164" s="57" t="s">
        <v>1109</v>
      </c>
      <c r="L164" s="7">
        <f t="shared" si="7"/>
        <v>50.07009813739235</v>
      </c>
      <c r="M164" s="6" t="str">
        <f t="shared" si="8"/>
        <v>Baixa</v>
      </c>
      <c r="N164" s="6" t="str">
        <f>VLOOKUP($B164,LIRAa!$1:$1048576,3,FALSE)</f>
        <v>Sem Informação</v>
      </c>
      <c r="O164" s="6" t="str">
        <f>VLOOKUP($B164,LIRAa!$1:$1048576,4,FALSE)</f>
        <v>Sem Informação</v>
      </c>
      <c r="P164" s="6" t="str">
        <f>VLOOKUP($B164,LIRAa!$1:$1048576,5,FALSE)</f>
        <v>Sem Informação</v>
      </c>
      <c r="S164" s="76"/>
      <c r="T164" s="76"/>
      <c r="U164" s="76"/>
    </row>
    <row r="165" spans="1:21" ht="15.75" x14ac:dyDescent="0.25">
      <c r="A165" s="41">
        <v>160</v>
      </c>
      <c r="B165" s="6">
        <v>311460</v>
      </c>
      <c r="C165" s="16" t="str">
        <f>VLOOKUP(B165,'Tabela de Macros'!$1:$1048576,2,FALSE)</f>
        <v>Sul</v>
      </c>
      <c r="D165" s="35" t="str">
        <f>VLOOKUP(B165,'Tabela de Macros'!$1:$1048576,3,FALSE)</f>
        <v>Varginha</v>
      </c>
      <c r="E165" s="35" t="s">
        <v>195</v>
      </c>
      <c r="F165" s="11">
        <f>VLOOKUP(A165,Dengue!$1:$1048576,10,FALSE)</f>
        <v>0</v>
      </c>
      <c r="G165" s="11">
        <f>VLOOKUP($A165,Chik!$1:$1048576,10,FALSE)</f>
        <v>0</v>
      </c>
      <c r="H165" s="11">
        <f>VLOOKUP($A165,zika!$1:$1048576,10,FALSE)</f>
        <v>0</v>
      </c>
      <c r="I165" s="11">
        <f t="shared" si="6"/>
        <v>0</v>
      </c>
      <c r="J165" s="10">
        <v>4044</v>
      </c>
      <c r="K165" s="57" t="s">
        <v>1109</v>
      </c>
      <c r="L165" s="7">
        <f t="shared" si="7"/>
        <v>0</v>
      </c>
      <c r="M165" s="6" t="str">
        <f t="shared" si="8"/>
        <v>Silencioso</v>
      </c>
      <c r="N165" s="6" t="str">
        <f>VLOOKUP($B165,LIRAa!$1:$1048576,3,FALSE)</f>
        <v>Sem Informação</v>
      </c>
      <c r="O165" s="6" t="str">
        <f>VLOOKUP($B165,LIRAa!$1:$1048576,4,FALSE)</f>
        <v>Sem Informação</v>
      </c>
      <c r="P165" s="6" t="str">
        <f>VLOOKUP($B165,LIRAa!$1:$1048576,5,FALSE)</f>
        <v>Sem Informação</v>
      </c>
      <c r="S165" s="76"/>
      <c r="T165" s="76"/>
      <c r="U165" s="76"/>
    </row>
    <row r="166" spans="1:21" ht="15.75" x14ac:dyDescent="0.25">
      <c r="A166" s="41">
        <v>161</v>
      </c>
      <c r="B166" s="6">
        <v>311470</v>
      </c>
      <c r="C166" s="16" t="str">
        <f>VLOOKUP(B166,'Tabela de Macros'!$1:$1048576,2,FALSE)</f>
        <v>Sul</v>
      </c>
      <c r="D166" s="35" t="str">
        <f>VLOOKUP(B166,'Tabela de Macros'!$1:$1048576,3,FALSE)</f>
        <v>Alfenas</v>
      </c>
      <c r="E166" s="35" t="s">
        <v>196</v>
      </c>
      <c r="F166" s="11">
        <f>VLOOKUP(A166,Dengue!$1:$1048576,10,FALSE)</f>
        <v>0</v>
      </c>
      <c r="G166" s="11">
        <f>VLOOKUP($A166,Chik!$1:$1048576,10,FALSE)</f>
        <v>0</v>
      </c>
      <c r="H166" s="11">
        <f>VLOOKUP($A166,zika!$1:$1048576,10,FALSE)</f>
        <v>0</v>
      </c>
      <c r="I166" s="11">
        <f t="shared" si="6"/>
        <v>0</v>
      </c>
      <c r="J166" s="10">
        <v>3560</v>
      </c>
      <c r="K166" s="57" t="s">
        <v>1109</v>
      </c>
      <c r="L166" s="7">
        <f t="shared" si="7"/>
        <v>0</v>
      </c>
      <c r="M166" s="6" t="str">
        <f t="shared" si="8"/>
        <v>Silencioso</v>
      </c>
      <c r="N166" s="6" t="str">
        <f>VLOOKUP($B166,LIRAa!$1:$1048576,3,FALSE)</f>
        <v>Sem Informação</v>
      </c>
      <c r="O166" s="6" t="str">
        <f>VLOOKUP($B166,LIRAa!$1:$1048576,4,FALSE)</f>
        <v>Sem Informação</v>
      </c>
      <c r="P166" s="6" t="str">
        <f>VLOOKUP($B166,LIRAa!$1:$1048576,5,FALSE)</f>
        <v>Sem Informação</v>
      </c>
      <c r="S166" s="37"/>
    </row>
    <row r="167" spans="1:21" ht="15.75" x14ac:dyDescent="0.25">
      <c r="A167" s="41">
        <v>162</v>
      </c>
      <c r="B167" s="6">
        <v>311480</v>
      </c>
      <c r="C167" s="16" t="str">
        <f>VLOOKUP(B167,'Tabela de Macros'!$1:$1048576,2,FALSE)</f>
        <v>Sul</v>
      </c>
      <c r="D167" s="35" t="str">
        <f>VLOOKUP(B167,'Tabela de Macros'!$1:$1048576,3,FALSE)</f>
        <v>Varginha</v>
      </c>
      <c r="E167" s="35" t="s">
        <v>197</v>
      </c>
      <c r="F167" s="11">
        <f>VLOOKUP(A167,Dengue!$1:$1048576,10,FALSE)</f>
        <v>0</v>
      </c>
      <c r="G167" s="11">
        <f>VLOOKUP($A167,Chik!$1:$1048576,10,FALSE)</f>
        <v>0</v>
      </c>
      <c r="H167" s="11">
        <f>VLOOKUP($A167,zika!$1:$1048576,10,FALSE)</f>
        <v>0</v>
      </c>
      <c r="I167" s="11">
        <f t="shared" si="6"/>
        <v>0</v>
      </c>
      <c r="J167" s="10">
        <v>4495</v>
      </c>
      <c r="K167" s="57" t="s">
        <v>1109</v>
      </c>
      <c r="L167" s="7">
        <f t="shared" si="7"/>
        <v>0</v>
      </c>
      <c r="M167" s="6" t="str">
        <f t="shared" si="8"/>
        <v>Silencioso</v>
      </c>
      <c r="N167" s="6" t="str">
        <f>VLOOKUP($B167,LIRAa!$1:$1048576,3,FALSE)</f>
        <v>Sem Informação</v>
      </c>
      <c r="O167" s="6" t="str">
        <f>VLOOKUP($B167,LIRAa!$1:$1048576,4,FALSE)</f>
        <v>Sem Informação</v>
      </c>
      <c r="P167" s="6" t="str">
        <f>VLOOKUP($B167,LIRAa!$1:$1048576,5,FALSE)</f>
        <v>Sem Informação</v>
      </c>
      <c r="S167" s="76"/>
      <c r="T167" s="76"/>
      <c r="U167" s="76"/>
    </row>
    <row r="168" spans="1:21" ht="15.75" x14ac:dyDescent="0.25">
      <c r="A168" s="41">
        <v>163</v>
      </c>
      <c r="B168" s="6">
        <v>311490</v>
      </c>
      <c r="C168" s="16" t="str">
        <f>VLOOKUP(B168,'Tabela de Macros'!$1:$1048576,2,FALSE)</f>
        <v>Centro Sul</v>
      </c>
      <c r="D168" s="35" t="str">
        <f>VLOOKUP(B168,'Tabela de Macros'!$1:$1048576,3,FALSE)</f>
        <v>Barbacena</v>
      </c>
      <c r="E168" s="35" t="s">
        <v>198</v>
      </c>
      <c r="F168" s="11">
        <f>VLOOKUP(A168,Dengue!$1:$1048576,10,FALSE)</f>
        <v>0</v>
      </c>
      <c r="G168" s="11">
        <f>VLOOKUP($A168,Chik!$1:$1048576,10,FALSE)</f>
        <v>0</v>
      </c>
      <c r="H168" s="11">
        <f>VLOOKUP($A168,zika!$1:$1048576,10,FALSE)</f>
        <v>0</v>
      </c>
      <c r="I168" s="11">
        <f t="shared" si="6"/>
        <v>0</v>
      </c>
      <c r="J168" s="10">
        <v>2260</v>
      </c>
      <c r="K168" s="57" t="s">
        <v>1109</v>
      </c>
      <c r="L168" s="7">
        <f t="shared" si="7"/>
        <v>0</v>
      </c>
      <c r="M168" s="6" t="str">
        <f t="shared" si="8"/>
        <v>Silencioso</v>
      </c>
      <c r="N168" s="6" t="str">
        <f>VLOOKUP($B168,LIRAa!$1:$1048576,3,FALSE)</f>
        <v>Sem Informação</v>
      </c>
      <c r="O168" s="6" t="str">
        <f>VLOOKUP($B168,LIRAa!$1:$1048576,4,FALSE)</f>
        <v>Sem Informação</v>
      </c>
      <c r="P168" s="6" t="str">
        <f>VLOOKUP($B168,LIRAa!$1:$1048576,5,FALSE)</f>
        <v>Sem Informação</v>
      </c>
      <c r="S168" s="37"/>
    </row>
    <row r="169" spans="1:21" ht="15.75" x14ac:dyDescent="0.25">
      <c r="A169" s="41">
        <v>164</v>
      </c>
      <c r="B169" s="6">
        <v>311500</v>
      </c>
      <c r="C169" s="16" t="str">
        <f>VLOOKUP(B169,'Tabela de Macros'!$1:$1048576,2,FALSE)</f>
        <v>Triângulo do Norte</v>
      </c>
      <c r="D169" s="35" t="str">
        <f>VLOOKUP(B169,'Tabela de Macros'!$1:$1048576,3,FALSE)</f>
        <v>Uberlândia</v>
      </c>
      <c r="E169" s="35" t="s">
        <v>199</v>
      </c>
      <c r="F169" s="11">
        <f>VLOOKUP(A169,Dengue!$1:$1048576,10,FALSE)</f>
        <v>0</v>
      </c>
      <c r="G169" s="11">
        <f>VLOOKUP($A169,Chik!$1:$1048576,10,FALSE)</f>
        <v>0</v>
      </c>
      <c r="H169" s="11">
        <f>VLOOKUP($A169,zika!$1:$1048576,10,FALSE)</f>
        <v>0</v>
      </c>
      <c r="I169" s="11">
        <f t="shared" si="6"/>
        <v>0</v>
      </c>
      <c r="J169" s="10">
        <v>3057</v>
      </c>
      <c r="K169" s="57" t="s">
        <v>1109</v>
      </c>
      <c r="L169" s="7">
        <f t="shared" si="7"/>
        <v>0</v>
      </c>
      <c r="M169" s="6" t="str">
        <f t="shared" si="8"/>
        <v>Silencioso</v>
      </c>
      <c r="N169" s="6" t="str">
        <f>VLOOKUP($B169,LIRAa!$1:$1048576,3,FALSE)</f>
        <v>Sem Informação</v>
      </c>
      <c r="O169" s="6" t="str">
        <f>VLOOKUP($B169,LIRAa!$1:$1048576,4,FALSE)</f>
        <v>Sem Informação</v>
      </c>
      <c r="P169" s="6" t="str">
        <f>VLOOKUP($B169,LIRAa!$1:$1048576,5,FALSE)</f>
        <v>Sem Informação</v>
      </c>
      <c r="S169" s="76"/>
      <c r="T169" s="76"/>
      <c r="U169" s="76"/>
    </row>
    <row r="170" spans="1:21" ht="15.75" x14ac:dyDescent="0.25">
      <c r="A170" s="41">
        <v>165</v>
      </c>
      <c r="B170" s="6">
        <v>311510</v>
      </c>
      <c r="C170" s="16" t="str">
        <f>VLOOKUP(B170,'Tabela de Macros'!$1:$1048576,2,FALSE)</f>
        <v>Sul</v>
      </c>
      <c r="D170" s="35" t="str">
        <f>VLOOKUP(B170,'Tabela de Macros'!$1:$1048576,3,FALSE)</f>
        <v>Passos</v>
      </c>
      <c r="E170" s="35" t="s">
        <v>200</v>
      </c>
      <c r="F170" s="11">
        <f>VLOOKUP(A170,Dengue!$1:$1048576,10,FALSE)</f>
        <v>21</v>
      </c>
      <c r="G170" s="11">
        <f>VLOOKUP($A170,Chik!$1:$1048576,10,FALSE)</f>
        <v>0</v>
      </c>
      <c r="H170" s="11">
        <f>VLOOKUP($A170,zika!$1:$1048576,10,FALSE)</f>
        <v>0</v>
      </c>
      <c r="I170" s="11">
        <f t="shared" si="6"/>
        <v>21</v>
      </c>
      <c r="J170" s="10">
        <v>17739</v>
      </c>
      <c r="K170" s="57" t="s">
        <v>1109</v>
      </c>
      <c r="L170" s="7">
        <f t="shared" si="7"/>
        <v>118.38322340605446</v>
      </c>
      <c r="M170" s="6" t="str">
        <f t="shared" si="8"/>
        <v>Média</v>
      </c>
      <c r="N170" s="6" t="str">
        <f>VLOOKUP($B170,LIRAa!$1:$1048576,3,FALSE)</f>
        <v>Sem Informação</v>
      </c>
      <c r="O170" s="6" t="str">
        <f>VLOOKUP($B170,LIRAa!$1:$1048576,4,FALSE)</f>
        <v>Sem Informação</v>
      </c>
      <c r="P170" s="6" t="str">
        <f>VLOOKUP($B170,LIRAa!$1:$1048576,5,FALSE)</f>
        <v>Sem Informação</v>
      </c>
      <c r="S170" s="37"/>
    </row>
    <row r="171" spans="1:21" ht="15.75" x14ac:dyDescent="0.25">
      <c r="A171" s="41">
        <v>166</v>
      </c>
      <c r="B171" s="6">
        <v>311530</v>
      </c>
      <c r="C171" s="16" t="str">
        <f>VLOOKUP(B171,'Tabela de Macros'!$1:$1048576,2,FALSE)</f>
        <v>Sudeste</v>
      </c>
      <c r="D171" s="35" t="str">
        <f>VLOOKUP(B171,'Tabela de Macros'!$1:$1048576,3,FALSE)</f>
        <v>Leopoldina</v>
      </c>
      <c r="E171" s="35" t="s">
        <v>201</v>
      </c>
      <c r="F171" s="11">
        <f>VLOOKUP(A171,Dengue!$1:$1048576,10,FALSE)</f>
        <v>102</v>
      </c>
      <c r="G171" s="11">
        <f>VLOOKUP($A171,Chik!$1:$1048576,10,FALSE)</f>
        <v>1</v>
      </c>
      <c r="H171" s="11">
        <f>VLOOKUP($A171,zika!$1:$1048576,10,FALSE)</f>
        <v>0</v>
      </c>
      <c r="I171" s="11">
        <f t="shared" si="6"/>
        <v>103</v>
      </c>
      <c r="J171" s="10">
        <v>74691</v>
      </c>
      <c r="K171" s="57" t="s">
        <v>1111</v>
      </c>
      <c r="L171" s="7">
        <f t="shared" si="7"/>
        <v>137.90148746167543</v>
      </c>
      <c r="M171" s="6" t="str">
        <f t="shared" si="8"/>
        <v>Média</v>
      </c>
      <c r="N171" s="6">
        <f>VLOOKUP($B171,LIRAa!$1:$1048576,3,FALSE)</f>
        <v>1.1000000000000001</v>
      </c>
      <c r="O171" s="6">
        <f>VLOOKUP($B171,LIRAa!$1:$1048576,4,FALSE)</f>
        <v>1.5</v>
      </c>
      <c r="P171" s="6">
        <f>VLOOKUP($B171,LIRAa!$1:$1048576,5,FALSE)</f>
        <v>2</v>
      </c>
      <c r="S171" s="37"/>
    </row>
    <row r="172" spans="1:21" ht="15.75" x14ac:dyDescent="0.25">
      <c r="A172" s="41">
        <v>167</v>
      </c>
      <c r="B172" s="6">
        <v>311535</v>
      </c>
      <c r="C172" s="16" t="str">
        <f>VLOOKUP(B172,'Tabela de Macros'!$1:$1048576,2,FALSE)</f>
        <v>Centro</v>
      </c>
      <c r="D172" s="35" t="str">
        <f>VLOOKUP(B172,'Tabela de Macros'!$1:$1048576,3,FALSE)</f>
        <v>Itabira</v>
      </c>
      <c r="E172" s="35" t="s">
        <v>202</v>
      </c>
      <c r="F172" s="11">
        <f>VLOOKUP(A172,Dengue!$1:$1048576,10,FALSE)</f>
        <v>0</v>
      </c>
      <c r="G172" s="11">
        <f>VLOOKUP($A172,Chik!$1:$1048576,10,FALSE)</f>
        <v>0</v>
      </c>
      <c r="H172" s="11">
        <f>VLOOKUP($A172,zika!$1:$1048576,10,FALSE)</f>
        <v>0</v>
      </c>
      <c r="I172" s="11">
        <f t="shared" si="6"/>
        <v>0</v>
      </c>
      <c r="J172" s="10">
        <v>5330</v>
      </c>
      <c r="K172" s="57" t="s">
        <v>1109</v>
      </c>
      <c r="L172" s="7">
        <f t="shared" si="7"/>
        <v>0</v>
      </c>
      <c r="M172" s="6" t="str">
        <f t="shared" si="8"/>
        <v>Silencioso</v>
      </c>
      <c r="N172" s="6" t="str">
        <f>VLOOKUP($B172,LIRAa!$1:$1048576,3,FALSE)</f>
        <v>Sem Informação</v>
      </c>
      <c r="O172" s="6" t="str">
        <f>VLOOKUP($B172,LIRAa!$1:$1048576,4,FALSE)</f>
        <v>Sem Informação</v>
      </c>
      <c r="P172" s="6" t="str">
        <f>VLOOKUP($B172,LIRAa!$1:$1048576,5,FALSE)</f>
        <v>Sem Informação</v>
      </c>
      <c r="S172" s="76"/>
      <c r="T172" s="76"/>
      <c r="U172" s="76"/>
    </row>
    <row r="173" spans="1:21" ht="15.75" x14ac:dyDescent="0.25">
      <c r="A173" s="41">
        <v>168</v>
      </c>
      <c r="B173" s="6">
        <v>311540</v>
      </c>
      <c r="C173" s="16" t="str">
        <f>VLOOKUP(B173,'Tabela de Macros'!$1:$1048576,2,FALSE)</f>
        <v>Centro Sul</v>
      </c>
      <c r="D173" s="35" t="str">
        <f>VLOOKUP(B173,'Tabela de Macros'!$1:$1048576,3,FALSE)</f>
        <v>Barbacena</v>
      </c>
      <c r="E173" s="35" t="s">
        <v>203</v>
      </c>
      <c r="F173" s="11">
        <f>VLOOKUP(A173,Dengue!$1:$1048576,10,FALSE)</f>
        <v>0</v>
      </c>
      <c r="G173" s="11">
        <f>VLOOKUP($A173,Chik!$1:$1048576,10,FALSE)</f>
        <v>0</v>
      </c>
      <c r="H173" s="11">
        <f>VLOOKUP($A173,zika!$1:$1048576,10,FALSE)</f>
        <v>0</v>
      </c>
      <c r="I173" s="11">
        <f t="shared" si="6"/>
        <v>0</v>
      </c>
      <c r="J173" s="10">
        <v>3629</v>
      </c>
      <c r="K173" s="57" t="s">
        <v>1109</v>
      </c>
      <c r="L173" s="7">
        <f t="shared" si="7"/>
        <v>0</v>
      </c>
      <c r="M173" s="6" t="str">
        <f t="shared" si="8"/>
        <v>Silencioso</v>
      </c>
      <c r="N173" s="6" t="str">
        <f>VLOOKUP($B173,LIRAa!$1:$1048576,3,FALSE)</f>
        <v>Sem Informação</v>
      </c>
      <c r="O173" s="6" t="str">
        <f>VLOOKUP($B173,LIRAa!$1:$1048576,4,FALSE)</f>
        <v>Sem Informação</v>
      </c>
      <c r="P173" s="6" t="str">
        <f>VLOOKUP($B173,LIRAa!$1:$1048576,5,FALSE)</f>
        <v>Sem Informação</v>
      </c>
      <c r="S173" s="37"/>
    </row>
    <row r="174" spans="1:21" ht="15.75" x14ac:dyDescent="0.25">
      <c r="A174" s="41">
        <v>169</v>
      </c>
      <c r="B174" s="6">
        <v>311545</v>
      </c>
      <c r="C174" s="16" t="str">
        <f>VLOOKUP(B174,'Tabela de Macros'!$1:$1048576,2,FALSE)</f>
        <v>Nordeste</v>
      </c>
      <c r="D174" s="35" t="str">
        <f>VLOOKUP(B174,'Tabela de Macros'!$1:$1048576,3,FALSE)</f>
        <v>Teófilo Otoni</v>
      </c>
      <c r="E174" s="35" t="s">
        <v>204</v>
      </c>
      <c r="F174" s="11">
        <f>VLOOKUP(A174,Dengue!$1:$1048576,10,FALSE)</f>
        <v>5</v>
      </c>
      <c r="G174" s="11">
        <f>VLOOKUP($A174,Chik!$1:$1048576,10,FALSE)</f>
        <v>0</v>
      </c>
      <c r="H174" s="11">
        <f>VLOOKUP($A174,zika!$1:$1048576,10,FALSE)</f>
        <v>0</v>
      </c>
      <c r="I174" s="11">
        <f t="shared" si="6"/>
        <v>5</v>
      </c>
      <c r="J174" s="10">
        <v>6366</v>
      </c>
      <c r="K174" s="57" t="s">
        <v>1109</v>
      </c>
      <c r="L174" s="7">
        <f t="shared" si="7"/>
        <v>78.542255733584668</v>
      </c>
      <c r="M174" s="6" t="str">
        <f t="shared" si="8"/>
        <v>Baixa</v>
      </c>
      <c r="N174" s="6" t="str">
        <f>VLOOKUP($B174,LIRAa!$1:$1048576,3,FALSE)</f>
        <v>Sem Informação</v>
      </c>
      <c r="O174" s="6" t="str">
        <f>VLOOKUP($B174,LIRAa!$1:$1048576,4,FALSE)</f>
        <v>Sem Informação</v>
      </c>
      <c r="P174" s="6" t="str">
        <f>VLOOKUP($B174,LIRAa!$1:$1048576,5,FALSE)</f>
        <v>Sem Informação</v>
      </c>
      <c r="S174" s="37"/>
    </row>
    <row r="175" spans="1:21" ht="15.75" x14ac:dyDescent="0.25">
      <c r="A175" s="41">
        <v>170</v>
      </c>
      <c r="B175" s="6">
        <v>311547</v>
      </c>
      <c r="C175" s="16" t="str">
        <f>VLOOKUP(B175,'Tabela de Macros'!$1:$1048576,2,FALSE)</f>
        <v>Norte</v>
      </c>
      <c r="D175" s="35" t="str">
        <f>VLOOKUP(B175,'Tabela de Macros'!$1:$1048576,3,FALSE)</f>
        <v>Montes Claros</v>
      </c>
      <c r="E175" s="35" t="s">
        <v>205</v>
      </c>
      <c r="F175" s="11">
        <f>VLOOKUP(A175,Dengue!$1:$1048576,10,FALSE)</f>
        <v>1</v>
      </c>
      <c r="G175" s="11">
        <f>VLOOKUP($A175,Chik!$1:$1048576,10,FALSE)</f>
        <v>0</v>
      </c>
      <c r="H175" s="11">
        <f>VLOOKUP($A175,zika!$1:$1048576,10,FALSE)</f>
        <v>0</v>
      </c>
      <c r="I175" s="11">
        <f t="shared" si="6"/>
        <v>1</v>
      </c>
      <c r="J175" s="10">
        <v>5008</v>
      </c>
      <c r="K175" s="57" t="s">
        <v>1109</v>
      </c>
      <c r="L175" s="7">
        <f t="shared" si="7"/>
        <v>19.968051118210862</v>
      </c>
      <c r="M175" s="6" t="str">
        <f t="shared" si="8"/>
        <v>Baixa</v>
      </c>
      <c r="N175" s="6" t="str">
        <f>VLOOKUP($B175,LIRAa!$1:$1048576,3,FALSE)</f>
        <v>Sem Informação</v>
      </c>
      <c r="O175" s="6" t="str">
        <f>VLOOKUP($B175,LIRAa!$1:$1048576,4,FALSE)</f>
        <v>Sem Informação</v>
      </c>
      <c r="P175" s="6" t="str">
        <f>VLOOKUP($B175,LIRAa!$1:$1048576,5,FALSE)</f>
        <v>Sem Informação</v>
      </c>
      <c r="S175" s="37"/>
    </row>
    <row r="176" spans="1:21" ht="15.75" x14ac:dyDescent="0.25">
      <c r="A176" s="41">
        <v>171</v>
      </c>
      <c r="B176" s="6">
        <v>311550</v>
      </c>
      <c r="C176" s="16" t="str">
        <f>VLOOKUP(B176,'Tabela de Macros'!$1:$1048576,2,FALSE)</f>
        <v>Sul</v>
      </c>
      <c r="D176" s="35" t="str">
        <f>VLOOKUP(B176,'Tabela de Macros'!$1:$1048576,3,FALSE)</f>
        <v>Varginha</v>
      </c>
      <c r="E176" s="35" t="s">
        <v>206</v>
      </c>
      <c r="F176" s="11">
        <f>VLOOKUP(A176,Dengue!$1:$1048576,10,FALSE)</f>
        <v>16</v>
      </c>
      <c r="G176" s="11">
        <f>VLOOKUP($A176,Chik!$1:$1048576,10,FALSE)</f>
        <v>0</v>
      </c>
      <c r="H176" s="11">
        <f>VLOOKUP($A176,zika!$1:$1048576,10,FALSE)</f>
        <v>0</v>
      </c>
      <c r="I176" s="11">
        <f t="shared" si="6"/>
        <v>16</v>
      </c>
      <c r="J176" s="10">
        <v>21703</v>
      </c>
      <c r="K176" s="57" t="s">
        <v>1109</v>
      </c>
      <c r="L176" s="7">
        <f t="shared" si="7"/>
        <v>73.722526839607426</v>
      </c>
      <c r="M176" s="6" t="str">
        <f t="shared" si="8"/>
        <v>Baixa</v>
      </c>
      <c r="N176" s="6" t="str">
        <f>VLOOKUP($B176,LIRAa!$1:$1048576,3,FALSE)</f>
        <v>Sem Informação</v>
      </c>
      <c r="O176" s="6" t="str">
        <f>VLOOKUP($B176,LIRAa!$1:$1048576,4,FALSE)</f>
        <v>Sem Informação</v>
      </c>
      <c r="P176" s="6" t="str">
        <f>VLOOKUP($B176,LIRAa!$1:$1048576,5,FALSE)</f>
        <v>Sem Informação</v>
      </c>
      <c r="S176" s="76"/>
      <c r="T176" s="76"/>
      <c r="U176" s="76"/>
    </row>
    <row r="177" spans="1:21" ht="15.75" x14ac:dyDescent="0.25">
      <c r="A177" s="41">
        <v>172</v>
      </c>
      <c r="B177" s="6">
        <v>311560</v>
      </c>
      <c r="C177" s="16" t="str">
        <f>VLOOKUP(B177,'Tabela de Macros'!$1:$1048576,2,FALSE)</f>
        <v>Centro</v>
      </c>
      <c r="D177" s="35" t="str">
        <f>VLOOKUP(B177,'Tabela de Macros'!$1:$1048576,3,FALSE)</f>
        <v>Sete Lagoas</v>
      </c>
      <c r="E177" s="35" t="s">
        <v>207</v>
      </c>
      <c r="F177" s="11">
        <f>VLOOKUP(A177,Dengue!$1:$1048576,10,FALSE)</f>
        <v>0</v>
      </c>
      <c r="G177" s="11">
        <f>VLOOKUP($A177,Chik!$1:$1048576,10,FALSE)</f>
        <v>0</v>
      </c>
      <c r="H177" s="11">
        <f>VLOOKUP($A177,zika!$1:$1048576,10,FALSE)</f>
        <v>0</v>
      </c>
      <c r="I177" s="11">
        <f t="shared" si="6"/>
        <v>0</v>
      </c>
      <c r="J177" s="10">
        <v>1171</v>
      </c>
      <c r="K177" s="57" t="s">
        <v>1109</v>
      </c>
      <c r="L177" s="7">
        <f t="shared" si="7"/>
        <v>0</v>
      </c>
      <c r="M177" s="6" t="str">
        <f t="shared" si="8"/>
        <v>Silencioso</v>
      </c>
      <c r="N177" s="6" t="str">
        <f>VLOOKUP($B177,LIRAa!$1:$1048576,3,FALSE)</f>
        <v>Sem Informação</v>
      </c>
      <c r="O177" s="6" t="str">
        <f>VLOOKUP($B177,LIRAa!$1:$1048576,4,FALSE)</f>
        <v>Sem Informação</v>
      </c>
      <c r="P177" s="6" t="str">
        <f>VLOOKUP($B177,LIRAa!$1:$1048576,5,FALSE)</f>
        <v>Sem Informação</v>
      </c>
      <c r="S177" s="76"/>
      <c r="T177" s="76"/>
      <c r="U177" s="76"/>
    </row>
    <row r="178" spans="1:21" ht="15.75" x14ac:dyDescent="0.25">
      <c r="A178" s="41">
        <v>173</v>
      </c>
      <c r="B178" s="6">
        <v>311570</v>
      </c>
      <c r="C178" s="16" t="str">
        <f>VLOOKUP(B178,'Tabela de Macros'!$1:$1048576,2,FALSE)</f>
        <v>Leste</v>
      </c>
      <c r="D178" s="35" t="str">
        <f>VLOOKUP(B178,'Tabela de Macros'!$1:$1048576,3,FALSE)</f>
        <v>Gov. Valadares</v>
      </c>
      <c r="E178" s="35" t="s">
        <v>208</v>
      </c>
      <c r="F178" s="11">
        <f>VLOOKUP(A178,Dengue!$1:$1048576,10,FALSE)</f>
        <v>5</v>
      </c>
      <c r="G178" s="11">
        <f>VLOOKUP($A178,Chik!$1:$1048576,10,FALSE)</f>
        <v>0</v>
      </c>
      <c r="H178" s="11">
        <f>VLOOKUP($A178,zika!$1:$1048576,10,FALSE)</f>
        <v>2</v>
      </c>
      <c r="I178" s="11">
        <f t="shared" si="6"/>
        <v>7</v>
      </c>
      <c r="J178" s="10">
        <v>7017</v>
      </c>
      <c r="K178" s="57" t="s">
        <v>1109</v>
      </c>
      <c r="L178" s="7">
        <f t="shared" si="7"/>
        <v>99.757731224169873</v>
      </c>
      <c r="M178" s="6" t="str">
        <f t="shared" si="8"/>
        <v>Baixa</v>
      </c>
      <c r="N178" s="6" t="str">
        <f>VLOOKUP($B178,LIRAa!$1:$1048576,3,FALSE)</f>
        <v>Sem Informação</v>
      </c>
      <c r="O178" s="6" t="str">
        <f>VLOOKUP($B178,LIRAa!$1:$1048576,4,FALSE)</f>
        <v>Sem Informação</v>
      </c>
      <c r="P178" s="6" t="str">
        <f>VLOOKUP($B178,LIRAa!$1:$1048576,5,FALSE)</f>
        <v>Sem Informação</v>
      </c>
      <c r="S178" s="76"/>
      <c r="T178" s="76"/>
      <c r="U178" s="76"/>
    </row>
    <row r="179" spans="1:21" ht="15.75" x14ac:dyDescent="0.25">
      <c r="A179" s="41">
        <v>174</v>
      </c>
      <c r="B179" s="6">
        <v>311580</v>
      </c>
      <c r="C179" s="16" t="str">
        <f>VLOOKUP(B179,'Tabela de Macros'!$1:$1048576,2,FALSE)</f>
        <v>Triângulo do Norte</v>
      </c>
      <c r="D179" s="35" t="str">
        <f>VLOOKUP(B179,'Tabela de Macros'!$1:$1048576,3,FALSE)</f>
        <v>Ituiutaba</v>
      </c>
      <c r="E179" s="35" t="s">
        <v>209</v>
      </c>
      <c r="F179" s="11">
        <f>VLOOKUP(A179,Dengue!$1:$1048576,10,FALSE)</f>
        <v>27</v>
      </c>
      <c r="G179" s="11">
        <f>VLOOKUP($A179,Chik!$1:$1048576,10,FALSE)</f>
        <v>0</v>
      </c>
      <c r="H179" s="11">
        <f>VLOOKUP($A179,zika!$1:$1048576,10,FALSE)</f>
        <v>0</v>
      </c>
      <c r="I179" s="11">
        <f t="shared" si="6"/>
        <v>27</v>
      </c>
      <c r="J179" s="10">
        <v>10425</v>
      </c>
      <c r="K179" s="57" t="s">
        <v>1109</v>
      </c>
      <c r="L179" s="7">
        <f t="shared" si="7"/>
        <v>258.99280575539569</v>
      </c>
      <c r="M179" s="6" t="str">
        <f t="shared" si="8"/>
        <v>Média</v>
      </c>
      <c r="N179" s="6" t="str">
        <f>VLOOKUP($B179,LIRAa!$1:$1048576,3,FALSE)</f>
        <v>Sem Informação</v>
      </c>
      <c r="O179" s="6" t="str">
        <f>VLOOKUP($B179,LIRAa!$1:$1048576,4,FALSE)</f>
        <v>Sem Informação</v>
      </c>
      <c r="P179" s="6" t="str">
        <f>VLOOKUP($B179,LIRAa!$1:$1048576,5,FALSE)</f>
        <v>Sem Informação</v>
      </c>
      <c r="S179" s="37"/>
    </row>
    <row r="180" spans="1:21" ht="15.75" x14ac:dyDescent="0.25">
      <c r="A180" s="41">
        <v>175</v>
      </c>
      <c r="B180" s="6">
        <v>311590</v>
      </c>
      <c r="C180" s="16" t="str">
        <f>VLOOKUP(B180,'Tabela de Macros'!$1:$1048576,2,FALSE)</f>
        <v>Sudeste</v>
      </c>
      <c r="D180" s="35" t="str">
        <f>VLOOKUP(B180,'Tabela de Macros'!$1:$1048576,3,FALSE)</f>
        <v>Juiz de Fora</v>
      </c>
      <c r="E180" s="35" t="s">
        <v>210</v>
      </c>
      <c r="F180" s="11">
        <f>VLOOKUP(A180,Dengue!$1:$1048576,10,FALSE)</f>
        <v>0</v>
      </c>
      <c r="G180" s="11">
        <f>VLOOKUP($A180,Chik!$1:$1048576,10,FALSE)</f>
        <v>0</v>
      </c>
      <c r="H180" s="11">
        <f>VLOOKUP($A180,zika!$1:$1048576,10,FALSE)</f>
        <v>0</v>
      </c>
      <c r="I180" s="11">
        <f t="shared" si="6"/>
        <v>0</v>
      </c>
      <c r="J180" s="10">
        <v>3121</v>
      </c>
      <c r="K180" s="57" t="s">
        <v>1109</v>
      </c>
      <c r="L180" s="7">
        <f t="shared" si="7"/>
        <v>0</v>
      </c>
      <c r="M180" s="6" t="str">
        <f t="shared" si="8"/>
        <v>Silencioso</v>
      </c>
      <c r="N180" s="6" t="str">
        <f>VLOOKUP($B180,LIRAa!$1:$1048576,3,FALSE)</f>
        <v>Sem Informação</v>
      </c>
      <c r="O180" s="6" t="str">
        <f>VLOOKUP($B180,LIRAa!$1:$1048576,4,FALSE)</f>
        <v>Sem Informação</v>
      </c>
      <c r="P180" s="6" t="str">
        <f>VLOOKUP($B180,LIRAa!$1:$1048576,5,FALSE)</f>
        <v>Sem Informação</v>
      </c>
      <c r="S180" s="37"/>
    </row>
    <row r="181" spans="1:21" ht="15.75" x14ac:dyDescent="0.25">
      <c r="A181" s="41">
        <v>176</v>
      </c>
      <c r="B181" s="6">
        <v>311600</v>
      </c>
      <c r="C181" s="16" t="str">
        <f>VLOOKUP(B181,'Tabela de Macros'!$1:$1048576,2,FALSE)</f>
        <v>Leste do Sul</v>
      </c>
      <c r="D181" s="35" t="str">
        <f>VLOOKUP(B181,'Tabela de Macros'!$1:$1048576,3,FALSE)</f>
        <v>Manhuaçu</v>
      </c>
      <c r="E181" s="35" t="s">
        <v>211</v>
      </c>
      <c r="F181" s="11">
        <f>VLOOKUP(A181,Dengue!$1:$1048576,10,FALSE)</f>
        <v>0</v>
      </c>
      <c r="G181" s="11">
        <f>VLOOKUP($A181,Chik!$1:$1048576,10,FALSE)</f>
        <v>0</v>
      </c>
      <c r="H181" s="11">
        <f>VLOOKUP($A181,zika!$1:$1048576,10,FALSE)</f>
        <v>0</v>
      </c>
      <c r="I181" s="11">
        <f t="shared" si="6"/>
        <v>0</v>
      </c>
      <c r="J181" s="10">
        <v>5709</v>
      </c>
      <c r="K181" s="57" t="s">
        <v>1109</v>
      </c>
      <c r="L181" s="7">
        <f t="shared" si="7"/>
        <v>0</v>
      </c>
      <c r="M181" s="6" t="str">
        <f t="shared" si="8"/>
        <v>Silencioso</v>
      </c>
      <c r="N181" s="6" t="str">
        <f>VLOOKUP($B181,LIRAa!$1:$1048576,3,FALSE)</f>
        <v>Sem Informação</v>
      </c>
      <c r="O181" s="6" t="str">
        <f>VLOOKUP($B181,LIRAa!$1:$1048576,4,FALSE)</f>
        <v>Sem Informação</v>
      </c>
      <c r="P181" s="6" t="str">
        <f>VLOOKUP($B181,LIRAa!$1:$1048576,5,FALSE)</f>
        <v>Sem Informação</v>
      </c>
      <c r="S181" s="76"/>
      <c r="T181" s="76"/>
      <c r="U181" s="76"/>
    </row>
    <row r="182" spans="1:21" ht="15.75" x14ac:dyDescent="0.25">
      <c r="A182" s="41">
        <v>177</v>
      </c>
      <c r="B182" s="6">
        <v>311610</v>
      </c>
      <c r="C182" s="16" t="str">
        <f>VLOOKUP(B182,'Tabela de Macros'!$1:$1048576,2,FALSE)</f>
        <v>Jequitinhonha</v>
      </c>
      <c r="D182" s="35" t="str">
        <f>VLOOKUP(B182,'Tabela de Macros'!$1:$1048576,3,FALSE)</f>
        <v>Diamantina</v>
      </c>
      <c r="E182" s="35" t="s">
        <v>212</v>
      </c>
      <c r="F182" s="11">
        <f>VLOOKUP(A182,Dengue!$1:$1048576,10,FALSE)</f>
        <v>19</v>
      </c>
      <c r="G182" s="11">
        <f>VLOOKUP($A182,Chik!$1:$1048576,10,FALSE)</f>
        <v>0</v>
      </c>
      <c r="H182" s="11">
        <f>VLOOKUP($A182,zika!$1:$1048576,10,FALSE)</f>
        <v>0</v>
      </c>
      <c r="I182" s="11">
        <f t="shared" si="6"/>
        <v>19</v>
      </c>
      <c r="J182" s="10">
        <v>15368</v>
      </c>
      <c r="K182" s="57" t="s">
        <v>1109</v>
      </c>
      <c r="L182" s="7">
        <f t="shared" si="7"/>
        <v>123.63352420614264</v>
      </c>
      <c r="M182" s="6" t="str">
        <f t="shared" si="8"/>
        <v>Média</v>
      </c>
      <c r="N182" s="6" t="str">
        <f>VLOOKUP($B182,LIRAa!$1:$1048576,3,FALSE)</f>
        <v>Sem Informação</v>
      </c>
      <c r="O182" s="6" t="str">
        <f>VLOOKUP($B182,LIRAa!$1:$1048576,4,FALSE)</f>
        <v>Sem Informação</v>
      </c>
      <c r="P182" s="6" t="str">
        <f>VLOOKUP($B182,LIRAa!$1:$1048576,5,FALSE)</f>
        <v>Sem Informação</v>
      </c>
      <c r="S182" s="76"/>
      <c r="T182" s="76"/>
      <c r="U182" s="76"/>
    </row>
    <row r="183" spans="1:21" ht="15.75" x14ac:dyDescent="0.25">
      <c r="A183" s="41">
        <v>178</v>
      </c>
      <c r="B183" s="6">
        <v>311615</v>
      </c>
      <c r="C183" s="16" t="str">
        <f>VLOOKUP(B183,'Tabela de Macros'!$1:$1048576,2,FALSE)</f>
        <v>Noroeste</v>
      </c>
      <c r="D183" s="35" t="str">
        <f>VLOOKUP(B183,'Tabela de Macros'!$1:$1048576,3,FALSE)</f>
        <v>Unaí</v>
      </c>
      <c r="E183" s="35" t="s">
        <v>213</v>
      </c>
      <c r="F183" s="11">
        <f>VLOOKUP(A183,Dengue!$1:$1048576,10,FALSE)</f>
        <v>30</v>
      </c>
      <c r="G183" s="11">
        <f>VLOOKUP($A183,Chik!$1:$1048576,10,FALSE)</f>
        <v>0</v>
      </c>
      <c r="H183" s="11">
        <f>VLOOKUP($A183,zika!$1:$1048576,10,FALSE)</f>
        <v>0</v>
      </c>
      <c r="I183" s="11">
        <f t="shared" si="6"/>
        <v>30</v>
      </c>
      <c r="J183" s="10">
        <v>13397</v>
      </c>
      <c r="K183" s="57" t="s">
        <v>1109</v>
      </c>
      <c r="L183" s="7">
        <f t="shared" si="7"/>
        <v>223.93073076061805</v>
      </c>
      <c r="M183" s="6" t="str">
        <f t="shared" si="8"/>
        <v>Média</v>
      </c>
      <c r="N183" s="6" t="str">
        <f>VLOOKUP($B183,LIRAa!$1:$1048576,3,FALSE)</f>
        <v>Sem Informação</v>
      </c>
      <c r="O183" s="6" t="str">
        <f>VLOOKUP($B183,LIRAa!$1:$1048576,4,FALSE)</f>
        <v>Sem Informação</v>
      </c>
      <c r="P183" s="6" t="str">
        <f>VLOOKUP($B183,LIRAa!$1:$1048576,5,FALSE)</f>
        <v>Sem Informação</v>
      </c>
      <c r="S183" s="37"/>
    </row>
    <row r="184" spans="1:21" ht="15.75" x14ac:dyDescent="0.25">
      <c r="A184" s="41">
        <v>179</v>
      </c>
      <c r="B184" s="6">
        <v>311620</v>
      </c>
      <c r="C184" s="16" t="str">
        <f>VLOOKUP(B184,'Tabela de Macros'!$1:$1048576,2,FALSE)</f>
        <v>Sudeste</v>
      </c>
      <c r="D184" s="35" t="str">
        <f>VLOOKUP(B184,'Tabela de Macros'!$1:$1048576,3,FALSE)</f>
        <v>Juiz de Fora</v>
      </c>
      <c r="E184" s="35" t="s">
        <v>214</v>
      </c>
      <c r="F184" s="11">
        <f>VLOOKUP(A184,Dengue!$1:$1048576,10,FALSE)</f>
        <v>0</v>
      </c>
      <c r="G184" s="11">
        <f>VLOOKUP($A184,Chik!$1:$1048576,10,FALSE)</f>
        <v>0</v>
      </c>
      <c r="H184" s="11">
        <f>VLOOKUP($A184,zika!$1:$1048576,10,FALSE)</f>
        <v>0</v>
      </c>
      <c r="I184" s="11">
        <f t="shared" si="6"/>
        <v>0</v>
      </c>
      <c r="J184" s="10">
        <v>2702</v>
      </c>
      <c r="K184" s="57" t="s">
        <v>1109</v>
      </c>
      <c r="L184" s="7">
        <f t="shared" si="7"/>
        <v>0</v>
      </c>
      <c r="M184" s="6" t="str">
        <f t="shared" si="8"/>
        <v>Silencioso</v>
      </c>
      <c r="N184" s="6" t="str">
        <f>VLOOKUP($B184,LIRAa!$1:$1048576,3,FALSE)</f>
        <v>Sem Informação</v>
      </c>
      <c r="O184" s="6" t="str">
        <f>VLOOKUP($B184,LIRAa!$1:$1048576,4,FALSE)</f>
        <v>Sem Informação</v>
      </c>
      <c r="P184" s="6" t="str">
        <f>VLOOKUP($B184,LIRAa!$1:$1048576,5,FALSE)</f>
        <v>Sem Informação</v>
      </c>
      <c r="S184" s="76"/>
      <c r="T184" s="76"/>
      <c r="U184" s="76"/>
    </row>
    <row r="185" spans="1:21" ht="15.75" x14ac:dyDescent="0.25">
      <c r="A185" s="41">
        <v>180</v>
      </c>
      <c r="B185" s="6">
        <v>311630</v>
      </c>
      <c r="C185" s="16" t="str">
        <f>VLOOKUP(B185,'Tabela de Macros'!$1:$1048576,2,FALSE)</f>
        <v>Centro Sul</v>
      </c>
      <c r="D185" s="35" t="str">
        <f>VLOOKUP(B185,'Tabela de Macros'!$1:$1048576,3,FALSE)</f>
        <v>Barbacena</v>
      </c>
      <c r="E185" s="35" t="s">
        <v>215</v>
      </c>
      <c r="F185" s="11">
        <f>VLOOKUP(A185,Dengue!$1:$1048576,10,FALSE)</f>
        <v>0</v>
      </c>
      <c r="G185" s="11">
        <f>VLOOKUP($A185,Chik!$1:$1048576,10,FALSE)</f>
        <v>0</v>
      </c>
      <c r="H185" s="11">
        <f>VLOOKUP($A185,zika!$1:$1048576,10,FALSE)</f>
        <v>0</v>
      </c>
      <c r="I185" s="11">
        <f t="shared" si="6"/>
        <v>0</v>
      </c>
      <c r="J185" s="10">
        <v>6774</v>
      </c>
      <c r="K185" s="57" t="s">
        <v>1109</v>
      </c>
      <c r="L185" s="7">
        <f t="shared" si="7"/>
        <v>0</v>
      </c>
      <c r="M185" s="6" t="str">
        <f t="shared" si="8"/>
        <v>Silencioso</v>
      </c>
      <c r="N185" s="6" t="str">
        <f>VLOOKUP($B185,LIRAa!$1:$1048576,3,FALSE)</f>
        <v>Sem Informação</v>
      </c>
      <c r="O185" s="6" t="str">
        <f>VLOOKUP($B185,LIRAa!$1:$1048576,4,FALSE)</f>
        <v>Sem Informação</v>
      </c>
      <c r="P185" s="6" t="str">
        <f>VLOOKUP($B185,LIRAa!$1:$1048576,5,FALSE)</f>
        <v>Sem Informação</v>
      </c>
      <c r="S185" s="76"/>
      <c r="T185" s="76"/>
      <c r="U185" s="76"/>
    </row>
    <row r="186" spans="1:21" ht="15.75" x14ac:dyDescent="0.25">
      <c r="A186" s="41">
        <v>181</v>
      </c>
      <c r="B186" s="6">
        <v>311640</v>
      </c>
      <c r="C186" s="16" t="str">
        <f>VLOOKUP(B186,'Tabela de Macros'!$1:$1048576,2,FALSE)</f>
        <v>Sul</v>
      </c>
      <c r="D186" s="35" t="str">
        <f>VLOOKUP(B186,'Tabela de Macros'!$1:$1048576,3,FALSE)</f>
        <v>Passos</v>
      </c>
      <c r="E186" s="35" t="s">
        <v>216</v>
      </c>
      <c r="F186" s="11">
        <f>VLOOKUP(A186,Dengue!$1:$1048576,10,FALSE)</f>
        <v>1</v>
      </c>
      <c r="G186" s="11">
        <f>VLOOKUP($A186,Chik!$1:$1048576,10,FALSE)</f>
        <v>0</v>
      </c>
      <c r="H186" s="11">
        <f>VLOOKUP($A186,zika!$1:$1048576,10,FALSE)</f>
        <v>0</v>
      </c>
      <c r="I186" s="11">
        <f t="shared" si="6"/>
        <v>1</v>
      </c>
      <c r="J186" s="10">
        <v>4810</v>
      </c>
      <c r="K186" s="57" t="s">
        <v>1109</v>
      </c>
      <c r="L186" s="7">
        <f t="shared" si="7"/>
        <v>20.79002079002079</v>
      </c>
      <c r="M186" s="6" t="str">
        <f t="shared" si="8"/>
        <v>Baixa</v>
      </c>
      <c r="N186" s="6" t="str">
        <f>VLOOKUP($B186,LIRAa!$1:$1048576,3,FALSE)</f>
        <v>Sem Informação</v>
      </c>
      <c r="O186" s="6" t="str">
        <f>VLOOKUP($B186,LIRAa!$1:$1048576,4,FALSE)</f>
        <v>Sem Informação</v>
      </c>
      <c r="P186" s="6" t="str">
        <f>VLOOKUP($B186,LIRAa!$1:$1048576,5,FALSE)</f>
        <v>Sem Informação</v>
      </c>
      <c r="S186" s="76"/>
      <c r="T186" s="76"/>
      <c r="U186" s="76"/>
    </row>
    <row r="187" spans="1:21" ht="15.75" x14ac:dyDescent="0.25">
      <c r="A187" s="41">
        <v>182</v>
      </c>
      <c r="B187" s="6">
        <v>311650</v>
      </c>
      <c r="C187" s="16" t="str">
        <f>VLOOKUP(B187,'Tabela de Macros'!$1:$1048576,2,FALSE)</f>
        <v>Norte</v>
      </c>
      <c r="D187" s="35" t="str">
        <f>VLOOKUP(B187,'Tabela de Macros'!$1:$1048576,3,FALSE)</f>
        <v>Montes Claros</v>
      </c>
      <c r="E187" s="35" t="s">
        <v>217</v>
      </c>
      <c r="F187" s="11">
        <f>VLOOKUP(A187,Dengue!$1:$1048576,10,FALSE)</f>
        <v>0</v>
      </c>
      <c r="G187" s="11">
        <f>VLOOKUP($A187,Chik!$1:$1048576,10,FALSE)</f>
        <v>0</v>
      </c>
      <c r="H187" s="11">
        <f>VLOOKUP($A187,zika!$1:$1048576,10,FALSE)</f>
        <v>0</v>
      </c>
      <c r="I187" s="11">
        <f t="shared" si="6"/>
        <v>0</v>
      </c>
      <c r="J187" s="10">
        <v>7590</v>
      </c>
      <c r="K187" s="57" t="s">
        <v>1109</v>
      </c>
      <c r="L187" s="7">
        <f t="shared" si="7"/>
        <v>0</v>
      </c>
      <c r="M187" s="6" t="str">
        <f t="shared" si="8"/>
        <v>Silencioso</v>
      </c>
      <c r="N187" s="6" t="str">
        <f>VLOOKUP($B187,LIRAa!$1:$1048576,3,FALSE)</f>
        <v>Sem Informação</v>
      </c>
      <c r="O187" s="6" t="str">
        <f>VLOOKUP($B187,LIRAa!$1:$1048576,4,FALSE)</f>
        <v>Sem Informação</v>
      </c>
      <c r="P187" s="6">
        <f>VLOOKUP($B187,LIRAa!$1:$1048576,5,FALSE)</f>
        <v>2.1</v>
      </c>
      <c r="S187" s="76"/>
      <c r="T187" s="76"/>
      <c r="U187" s="76"/>
    </row>
    <row r="188" spans="1:21" ht="15.75" x14ac:dyDescent="0.25">
      <c r="A188" s="41">
        <v>183</v>
      </c>
      <c r="B188" s="6">
        <v>311660</v>
      </c>
      <c r="C188" s="16" t="str">
        <f>VLOOKUP(B188,'Tabela de Macros'!$1:$1048576,2,FALSE)</f>
        <v>Oeste</v>
      </c>
      <c r="D188" s="35" t="str">
        <f>VLOOKUP(B188,'Tabela de Macros'!$1:$1048576,3,FALSE)</f>
        <v>Divinópolis</v>
      </c>
      <c r="E188" s="35" t="s">
        <v>218</v>
      </c>
      <c r="F188" s="11">
        <f>VLOOKUP(A188,Dengue!$1:$1048576,10,FALSE)</f>
        <v>0</v>
      </c>
      <c r="G188" s="11">
        <f>VLOOKUP($A188,Chik!$1:$1048576,10,FALSE)</f>
        <v>0</v>
      </c>
      <c r="H188" s="11">
        <f>VLOOKUP($A188,zika!$1:$1048576,10,FALSE)</f>
        <v>0</v>
      </c>
      <c r="I188" s="11">
        <f t="shared" si="6"/>
        <v>0</v>
      </c>
      <c r="J188" s="10">
        <v>28366</v>
      </c>
      <c r="K188" s="57" t="s">
        <v>1110</v>
      </c>
      <c r="L188" s="7">
        <f t="shared" si="7"/>
        <v>0</v>
      </c>
      <c r="M188" s="6" t="str">
        <f t="shared" si="8"/>
        <v>Silencioso</v>
      </c>
      <c r="N188" s="6">
        <f>VLOOKUP($B188,LIRAa!$1:$1048576,3,FALSE)</f>
        <v>1.3</v>
      </c>
      <c r="O188" s="6">
        <f>VLOOKUP($B188,LIRAa!$1:$1048576,4,FALSE)</f>
        <v>3.6</v>
      </c>
      <c r="P188" s="6">
        <f>VLOOKUP($B188,LIRAa!$1:$1048576,5,FALSE)</f>
        <v>3.8</v>
      </c>
      <c r="S188" s="76"/>
      <c r="T188" s="76"/>
      <c r="U188" s="76"/>
    </row>
    <row r="189" spans="1:21" ht="15.75" x14ac:dyDescent="0.25">
      <c r="A189" s="41">
        <v>184</v>
      </c>
      <c r="B189" s="6">
        <v>311670</v>
      </c>
      <c r="C189" s="16" t="str">
        <f>VLOOKUP(B189,'Tabela de Macros'!$1:$1048576,2,FALSE)</f>
        <v>Sudeste</v>
      </c>
      <c r="D189" s="35" t="str">
        <f>VLOOKUP(B189,'Tabela de Macros'!$1:$1048576,3,FALSE)</f>
        <v>Ubá</v>
      </c>
      <c r="E189" s="35" t="s">
        <v>219</v>
      </c>
      <c r="F189" s="11">
        <f>VLOOKUP(A189,Dengue!$1:$1048576,10,FALSE)</f>
        <v>0</v>
      </c>
      <c r="G189" s="11">
        <f>VLOOKUP($A189,Chik!$1:$1048576,10,FALSE)</f>
        <v>0</v>
      </c>
      <c r="H189" s="11">
        <f>VLOOKUP($A189,zika!$1:$1048576,10,FALSE)</f>
        <v>0</v>
      </c>
      <c r="I189" s="11">
        <f t="shared" si="6"/>
        <v>0</v>
      </c>
      <c r="J189" s="10">
        <v>7517</v>
      </c>
      <c r="K189" s="57" t="s">
        <v>1109</v>
      </c>
      <c r="L189" s="7">
        <f t="shared" si="7"/>
        <v>0</v>
      </c>
      <c r="M189" s="6" t="str">
        <f t="shared" si="8"/>
        <v>Silencioso</v>
      </c>
      <c r="N189" s="6" t="str">
        <f>VLOOKUP($B189,LIRAa!$1:$1048576,3,FALSE)</f>
        <v>Sem Informação</v>
      </c>
      <c r="O189" s="6" t="str">
        <f>VLOOKUP($B189,LIRAa!$1:$1048576,4,FALSE)</f>
        <v>Sem Informação</v>
      </c>
      <c r="P189" s="6" t="str">
        <f>VLOOKUP($B189,LIRAa!$1:$1048576,5,FALSE)</f>
        <v>Sem Informação</v>
      </c>
      <c r="S189" s="76"/>
      <c r="T189" s="76"/>
      <c r="U189" s="76"/>
    </row>
    <row r="190" spans="1:21" ht="15.75" x14ac:dyDescent="0.25">
      <c r="A190" s="41">
        <v>185</v>
      </c>
      <c r="B190" s="6">
        <v>311680</v>
      </c>
      <c r="C190" s="16" t="str">
        <f>VLOOKUP(B190,'Tabela de Macros'!$1:$1048576,2,FALSE)</f>
        <v>Jequitinhonha</v>
      </c>
      <c r="D190" s="35" t="str">
        <f>VLOOKUP(B190,'Tabela de Macros'!$1:$1048576,3,FALSE)</f>
        <v>Diamantina</v>
      </c>
      <c r="E190" s="35" t="s">
        <v>220</v>
      </c>
      <c r="F190" s="11">
        <f>VLOOKUP(A190,Dengue!$1:$1048576,10,FALSE)</f>
        <v>0</v>
      </c>
      <c r="G190" s="11">
        <f>VLOOKUP($A190,Chik!$1:$1048576,10,FALSE)</f>
        <v>0</v>
      </c>
      <c r="H190" s="11">
        <f>VLOOKUP($A190,zika!$1:$1048576,10,FALSE)</f>
        <v>0</v>
      </c>
      <c r="I190" s="11">
        <f t="shared" si="6"/>
        <v>0</v>
      </c>
      <c r="J190" s="10">
        <v>8907</v>
      </c>
      <c r="K190" s="57" t="s">
        <v>1109</v>
      </c>
      <c r="L190" s="7">
        <f t="shared" si="7"/>
        <v>0</v>
      </c>
      <c r="M190" s="6" t="str">
        <f t="shared" si="8"/>
        <v>Silencioso</v>
      </c>
      <c r="N190" s="6" t="str">
        <f>VLOOKUP($B190,LIRAa!$1:$1048576,3,FALSE)</f>
        <v>Sem Informação</v>
      </c>
      <c r="O190" s="6" t="str">
        <f>VLOOKUP($B190,LIRAa!$1:$1048576,4,FALSE)</f>
        <v>Sem Informação</v>
      </c>
      <c r="P190" s="6" t="str">
        <f>VLOOKUP($B190,LIRAa!$1:$1048576,5,FALSE)</f>
        <v>Sem Informação</v>
      </c>
      <c r="S190" s="76"/>
      <c r="T190" s="76"/>
      <c r="U190" s="76"/>
    </row>
    <row r="191" spans="1:21" ht="15.75" x14ac:dyDescent="0.25">
      <c r="A191" s="41">
        <v>186</v>
      </c>
      <c r="B191" s="6">
        <v>311690</v>
      </c>
      <c r="C191" s="16" t="str">
        <f>VLOOKUP(B191,'Tabela de Macros'!$1:$1048576,2,FALSE)</f>
        <v>Triângulo do Sul</v>
      </c>
      <c r="D191" s="35" t="str">
        <f>VLOOKUP(B191,'Tabela de Macros'!$1:$1048576,3,FALSE)</f>
        <v>Uberaba</v>
      </c>
      <c r="E191" s="35" t="s">
        <v>221</v>
      </c>
      <c r="F191" s="11">
        <f>VLOOKUP(A191,Dengue!$1:$1048576,10,FALSE)</f>
        <v>7</v>
      </c>
      <c r="G191" s="11">
        <f>VLOOKUP($A191,Chik!$1:$1048576,10,FALSE)</f>
        <v>0</v>
      </c>
      <c r="H191" s="11">
        <f>VLOOKUP($A191,zika!$1:$1048576,10,FALSE)</f>
        <v>0</v>
      </c>
      <c r="I191" s="11">
        <f t="shared" si="6"/>
        <v>7</v>
      </c>
      <c r="J191" s="10">
        <v>3103</v>
      </c>
      <c r="K191" s="57" t="s">
        <v>1109</v>
      </c>
      <c r="L191" s="7">
        <f t="shared" si="7"/>
        <v>225.58814050918468</v>
      </c>
      <c r="M191" s="6" t="str">
        <f t="shared" si="8"/>
        <v>Média</v>
      </c>
      <c r="N191" s="6" t="str">
        <f>VLOOKUP($B191,LIRAa!$1:$1048576,3,FALSE)</f>
        <v>Sem Informação</v>
      </c>
      <c r="O191" s="6" t="str">
        <f>VLOOKUP($B191,LIRAa!$1:$1048576,4,FALSE)</f>
        <v>Sem Informação</v>
      </c>
      <c r="P191" s="6" t="str">
        <f>VLOOKUP($B191,LIRAa!$1:$1048576,5,FALSE)</f>
        <v>Sem Informação</v>
      </c>
      <c r="S191" s="76"/>
      <c r="T191" s="76"/>
      <c r="U191" s="76"/>
    </row>
    <row r="192" spans="1:21" ht="15.75" x14ac:dyDescent="0.25">
      <c r="A192" s="41">
        <v>187</v>
      </c>
      <c r="B192" s="6">
        <v>311700</v>
      </c>
      <c r="C192" s="16" t="str">
        <f>VLOOKUP(B192,'Tabela de Macros'!$1:$1048576,2,FALSE)</f>
        <v>Nordeste</v>
      </c>
      <c r="D192" s="35" t="str">
        <f>VLOOKUP(B192,'Tabela de Macros'!$1:$1048576,3,FALSE)</f>
        <v>Pedra Azul</v>
      </c>
      <c r="E192" s="35" t="s">
        <v>222</v>
      </c>
      <c r="F192" s="11">
        <f>VLOOKUP(A192,Dengue!$1:$1048576,10,FALSE)</f>
        <v>0</v>
      </c>
      <c r="G192" s="11">
        <f>VLOOKUP($A192,Chik!$1:$1048576,10,FALSE)</f>
        <v>0</v>
      </c>
      <c r="H192" s="11">
        <f>VLOOKUP($A192,zika!$1:$1048576,10,FALSE)</f>
        <v>0</v>
      </c>
      <c r="I192" s="11">
        <f t="shared" si="6"/>
        <v>0</v>
      </c>
      <c r="J192" s="10">
        <v>7090</v>
      </c>
      <c r="K192" s="57" t="s">
        <v>1109</v>
      </c>
      <c r="L192" s="7">
        <f t="shared" si="7"/>
        <v>0</v>
      </c>
      <c r="M192" s="6" t="str">
        <f t="shared" si="8"/>
        <v>Silencioso</v>
      </c>
      <c r="N192" s="6" t="str">
        <f>VLOOKUP($B192,LIRAa!$1:$1048576,3,FALSE)</f>
        <v>Sem Informação</v>
      </c>
      <c r="O192" s="6" t="str">
        <f>VLOOKUP($B192,LIRAa!$1:$1048576,4,FALSE)</f>
        <v>Sem Informação</v>
      </c>
      <c r="P192" s="6" t="str">
        <f>VLOOKUP($B192,LIRAa!$1:$1048576,5,FALSE)</f>
        <v>Sem Informação</v>
      </c>
      <c r="S192" s="76"/>
      <c r="T192" s="76"/>
      <c r="U192" s="76"/>
    </row>
    <row r="193" spans="1:21" ht="15.75" x14ac:dyDescent="0.25">
      <c r="A193" s="41">
        <v>188</v>
      </c>
      <c r="B193" s="6">
        <v>311710</v>
      </c>
      <c r="C193" s="16" t="str">
        <f>VLOOKUP(B193,'Tabela de Macros'!$1:$1048576,2,FALSE)</f>
        <v>Sul</v>
      </c>
      <c r="D193" s="35" t="str">
        <f>VLOOKUP(B193,'Tabela de Macros'!$1:$1048576,3,FALSE)</f>
        <v>Alfenas</v>
      </c>
      <c r="E193" s="35" t="s">
        <v>223</v>
      </c>
      <c r="F193" s="11">
        <f>VLOOKUP(A193,Dengue!$1:$1048576,10,FALSE)</f>
        <v>0</v>
      </c>
      <c r="G193" s="11">
        <f>VLOOKUP($A193,Chik!$1:$1048576,10,FALSE)</f>
        <v>0</v>
      </c>
      <c r="H193" s="11">
        <f>VLOOKUP($A193,zika!$1:$1048576,10,FALSE)</f>
        <v>0</v>
      </c>
      <c r="I193" s="11">
        <f t="shared" si="6"/>
        <v>0</v>
      </c>
      <c r="J193" s="10">
        <v>10261</v>
      </c>
      <c r="K193" s="57" t="s">
        <v>1109</v>
      </c>
      <c r="L193" s="7">
        <f t="shared" si="7"/>
        <v>0</v>
      </c>
      <c r="M193" s="6" t="str">
        <f t="shared" si="8"/>
        <v>Silencioso</v>
      </c>
      <c r="N193" s="6" t="str">
        <f>VLOOKUP($B193,LIRAa!$1:$1048576,3,FALSE)</f>
        <v>Sem Informação</v>
      </c>
      <c r="O193" s="6" t="str">
        <f>VLOOKUP($B193,LIRAa!$1:$1048576,4,FALSE)</f>
        <v>Sem Informação</v>
      </c>
      <c r="P193" s="6" t="str">
        <f>VLOOKUP($B193,LIRAa!$1:$1048576,5,FALSE)</f>
        <v>Sem Informação</v>
      </c>
      <c r="S193" s="76"/>
      <c r="T193" s="76"/>
      <c r="U193" s="76"/>
    </row>
    <row r="194" spans="1:21" ht="15.75" x14ac:dyDescent="0.25">
      <c r="A194" s="41">
        <v>189</v>
      </c>
      <c r="B194" s="6">
        <v>311520</v>
      </c>
      <c r="C194" s="16" t="str">
        <f>VLOOKUP(B194,'Tabela de Macros'!$1:$1048576,2,FALSE)</f>
        <v>Centro Sul</v>
      </c>
      <c r="D194" s="35" t="str">
        <f>VLOOKUP(B194,'Tabela de Macros'!$1:$1048576,3,FALSE)</f>
        <v>São João Del Rei</v>
      </c>
      <c r="E194" s="35" t="s">
        <v>224</v>
      </c>
      <c r="F194" s="11">
        <f>VLOOKUP(A194,Dengue!$1:$1048576,10,FALSE)</f>
        <v>0</v>
      </c>
      <c r="G194" s="11">
        <f>VLOOKUP($A194,Chik!$1:$1048576,10,FALSE)</f>
        <v>0</v>
      </c>
      <c r="H194" s="11">
        <f>VLOOKUP($A194,zika!$1:$1048576,10,FALSE)</f>
        <v>0</v>
      </c>
      <c r="I194" s="11">
        <f t="shared" si="6"/>
        <v>0</v>
      </c>
      <c r="J194" s="10">
        <v>3962</v>
      </c>
      <c r="K194" s="57" t="s">
        <v>1109</v>
      </c>
      <c r="L194" s="7">
        <f t="shared" si="7"/>
        <v>0</v>
      </c>
      <c r="M194" s="6" t="str">
        <f t="shared" si="8"/>
        <v>Silencioso</v>
      </c>
      <c r="N194" s="6" t="str">
        <f>VLOOKUP($B194,LIRAa!$1:$1048576,3,FALSE)</f>
        <v>Sem Informação</v>
      </c>
      <c r="O194" s="6" t="str">
        <f>VLOOKUP($B194,LIRAa!$1:$1048576,4,FALSE)</f>
        <v>Sem Informação</v>
      </c>
      <c r="P194" s="6" t="str">
        <f>VLOOKUP($B194,LIRAa!$1:$1048576,5,FALSE)</f>
        <v>Sem Informação</v>
      </c>
      <c r="S194" s="76"/>
      <c r="T194" s="76"/>
      <c r="U194" s="76"/>
    </row>
    <row r="195" spans="1:21" ht="15.75" x14ac:dyDescent="0.25">
      <c r="A195" s="41">
        <v>190</v>
      </c>
      <c r="B195" s="6">
        <v>311730</v>
      </c>
      <c r="C195" s="16" t="str">
        <f>VLOOKUP(B195,'Tabela de Macros'!$1:$1048576,2,FALSE)</f>
        <v>Triângulo do Sul</v>
      </c>
      <c r="D195" s="35" t="str">
        <f>VLOOKUP(B195,'Tabela de Macros'!$1:$1048576,3,FALSE)</f>
        <v>Uberaba</v>
      </c>
      <c r="E195" s="35" t="s">
        <v>225</v>
      </c>
      <c r="F195" s="11">
        <f>VLOOKUP(A195,Dengue!$1:$1048576,10,FALSE)</f>
        <v>7</v>
      </c>
      <c r="G195" s="11">
        <f>VLOOKUP($A195,Chik!$1:$1048576,10,FALSE)</f>
        <v>0</v>
      </c>
      <c r="H195" s="11">
        <f>VLOOKUP($A195,zika!$1:$1048576,10,FALSE)</f>
        <v>0</v>
      </c>
      <c r="I195" s="11">
        <f t="shared" si="6"/>
        <v>7</v>
      </c>
      <c r="J195" s="10">
        <v>27425</v>
      </c>
      <c r="K195" s="57" t="s">
        <v>1110</v>
      </c>
      <c r="L195" s="7">
        <f t="shared" si="7"/>
        <v>25.52415679124886</v>
      </c>
      <c r="M195" s="6" t="str">
        <f t="shared" si="8"/>
        <v>Baixa</v>
      </c>
      <c r="N195" s="6">
        <f>VLOOKUP($B195,LIRAa!$1:$1048576,3,FALSE)</f>
        <v>0.8</v>
      </c>
      <c r="O195" s="6">
        <f>VLOOKUP($B195,LIRAa!$1:$1048576,4,FALSE)</f>
        <v>3.7</v>
      </c>
      <c r="P195" s="6">
        <f>VLOOKUP($B195,LIRAa!$1:$1048576,5,FALSE)</f>
        <v>3.4</v>
      </c>
      <c r="S195" s="76"/>
      <c r="T195" s="76"/>
      <c r="U195" s="76"/>
    </row>
    <row r="196" spans="1:21" ht="15.75" x14ac:dyDescent="0.25">
      <c r="A196" s="41">
        <v>191</v>
      </c>
      <c r="B196" s="6">
        <v>311720</v>
      </c>
      <c r="C196" s="16" t="str">
        <f>VLOOKUP(B196,'Tabela de Macros'!$1:$1048576,2,FALSE)</f>
        <v>Sul</v>
      </c>
      <c r="D196" s="35" t="str">
        <f>VLOOKUP(B196,'Tabela de Macros'!$1:$1048576,3,FALSE)</f>
        <v>Pouso Alegre</v>
      </c>
      <c r="E196" s="35" t="s">
        <v>226</v>
      </c>
      <c r="F196" s="11">
        <f>VLOOKUP(A196,Dengue!$1:$1048576,10,FALSE)</f>
        <v>0</v>
      </c>
      <c r="G196" s="11">
        <f>VLOOKUP($A196,Chik!$1:$1048576,10,FALSE)</f>
        <v>0</v>
      </c>
      <c r="H196" s="11">
        <f>VLOOKUP($A196,zika!$1:$1048576,10,FALSE)</f>
        <v>0</v>
      </c>
      <c r="I196" s="11">
        <f t="shared" si="6"/>
        <v>0</v>
      </c>
      <c r="J196" s="10">
        <v>2811</v>
      </c>
      <c r="K196" s="57" t="s">
        <v>1109</v>
      </c>
      <c r="L196" s="7">
        <f t="shared" si="7"/>
        <v>0</v>
      </c>
      <c r="M196" s="6" t="str">
        <f t="shared" si="8"/>
        <v>Silencioso</v>
      </c>
      <c r="N196" s="6" t="str">
        <f>VLOOKUP($B196,LIRAa!$1:$1048576,3,FALSE)</f>
        <v>Sem Informação</v>
      </c>
      <c r="O196" s="6" t="str">
        <f>VLOOKUP($B196,LIRAa!$1:$1048576,4,FALSE)</f>
        <v>Sem Informação</v>
      </c>
      <c r="P196" s="6" t="str">
        <f>VLOOKUP($B196,LIRAa!$1:$1048576,5,FALSE)</f>
        <v>Sem Informação</v>
      </c>
      <c r="S196" s="76"/>
      <c r="T196" s="76"/>
      <c r="U196" s="76"/>
    </row>
    <row r="197" spans="1:21" ht="15.75" x14ac:dyDescent="0.25">
      <c r="A197" s="41">
        <v>192</v>
      </c>
      <c r="B197" s="6">
        <v>311740</v>
      </c>
      <c r="C197" s="16" t="str">
        <f>VLOOKUP(B197,'Tabela de Macros'!$1:$1048576,2,FALSE)</f>
        <v>Leste do Sul</v>
      </c>
      <c r="D197" s="35" t="str">
        <f>VLOOKUP(B197,'Tabela de Macros'!$1:$1048576,3,FALSE)</f>
        <v>Manhuaçu</v>
      </c>
      <c r="E197" s="35" t="s">
        <v>227</v>
      </c>
      <c r="F197" s="11">
        <f>VLOOKUP(A197,Dengue!$1:$1048576,10,FALSE)</f>
        <v>0</v>
      </c>
      <c r="G197" s="11">
        <f>VLOOKUP($A197,Chik!$1:$1048576,10,FALSE)</f>
        <v>0</v>
      </c>
      <c r="H197" s="11">
        <f>VLOOKUP($A197,zika!$1:$1048576,10,FALSE)</f>
        <v>0</v>
      </c>
      <c r="I197" s="11">
        <f t="shared" si="6"/>
        <v>0</v>
      </c>
      <c r="J197" s="10">
        <v>4570</v>
      </c>
      <c r="K197" s="57" t="s">
        <v>1109</v>
      </c>
      <c r="L197" s="7">
        <f t="shared" si="7"/>
        <v>0</v>
      </c>
      <c r="M197" s="6" t="str">
        <f t="shared" si="8"/>
        <v>Silencioso</v>
      </c>
      <c r="N197" s="6" t="str">
        <f>VLOOKUP($B197,LIRAa!$1:$1048576,3,FALSE)</f>
        <v>Sem Informação</v>
      </c>
      <c r="O197" s="6" t="str">
        <f>VLOOKUP($B197,LIRAa!$1:$1048576,4,FALSE)</f>
        <v>Sem Informação</v>
      </c>
      <c r="P197" s="6" t="str">
        <f>VLOOKUP($B197,LIRAa!$1:$1048576,5,FALSE)</f>
        <v>Sem Informação</v>
      </c>
      <c r="S197" s="76"/>
      <c r="T197" s="76"/>
      <c r="U197" s="76"/>
    </row>
    <row r="198" spans="1:21" ht="15.75" x14ac:dyDescent="0.25">
      <c r="A198" s="41">
        <v>193</v>
      </c>
      <c r="B198" s="6">
        <v>311750</v>
      </c>
      <c r="C198" s="16" t="str">
        <f>VLOOKUP(B198,'Tabela de Macros'!$1:$1048576,2,FALSE)</f>
        <v>Jequitinhonha</v>
      </c>
      <c r="D198" s="35" t="str">
        <f>VLOOKUP(B198,'Tabela de Macros'!$1:$1048576,3,FALSE)</f>
        <v>Diamantina</v>
      </c>
      <c r="E198" s="35" t="s">
        <v>228</v>
      </c>
      <c r="F198" s="11">
        <f>VLOOKUP(A198,Dengue!$1:$1048576,10,FALSE)</f>
        <v>2</v>
      </c>
      <c r="G198" s="11">
        <f>VLOOKUP($A198,Chik!$1:$1048576,10,FALSE)</f>
        <v>0</v>
      </c>
      <c r="H198" s="11">
        <f>VLOOKUP($A198,zika!$1:$1048576,10,FALSE)</f>
        <v>0</v>
      </c>
      <c r="I198" s="11">
        <f t="shared" ref="I198:I261" si="9">H198+F198+G198</f>
        <v>2</v>
      </c>
      <c r="J198" s="10">
        <v>17641</v>
      </c>
      <c r="K198" s="57" t="s">
        <v>1109</v>
      </c>
      <c r="L198" s="7">
        <f t="shared" ref="L198:L261" si="10">I198/J198*100000</f>
        <v>11.337225780851425</v>
      </c>
      <c r="M198" s="6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6" t="str">
        <f>VLOOKUP($B198,LIRAa!$1:$1048576,3,FALSE)</f>
        <v>Sem Informação</v>
      </c>
      <c r="O198" s="6" t="str">
        <f>VLOOKUP($B198,LIRAa!$1:$1048576,4,FALSE)</f>
        <v>Sem Informação</v>
      </c>
      <c r="P198" s="6" t="str">
        <f>VLOOKUP($B198,LIRAa!$1:$1048576,5,FALSE)</f>
        <v>Sem Informação</v>
      </c>
      <c r="S198" s="76"/>
      <c r="T198" s="76"/>
      <c r="U198" s="76"/>
    </row>
    <row r="199" spans="1:21" ht="15.75" x14ac:dyDescent="0.25">
      <c r="A199" s="41">
        <v>194</v>
      </c>
      <c r="B199" s="6">
        <v>311760</v>
      </c>
      <c r="C199" s="16" t="str">
        <f>VLOOKUP(B199,'Tabela de Macros'!$1:$1048576,2,FALSE)</f>
        <v>Oeste</v>
      </c>
      <c r="D199" s="35" t="str">
        <f>VLOOKUP(B199,'Tabela de Macros'!$1:$1048576,3,FALSE)</f>
        <v>Divinópolis</v>
      </c>
      <c r="E199" s="35" t="s">
        <v>229</v>
      </c>
      <c r="F199" s="11">
        <f>VLOOKUP(A199,Dengue!$1:$1048576,10,FALSE)</f>
        <v>8</v>
      </c>
      <c r="G199" s="11">
        <f>VLOOKUP($A199,Chik!$1:$1048576,10,FALSE)</f>
        <v>0</v>
      </c>
      <c r="H199" s="11">
        <f>VLOOKUP($A199,zika!$1:$1048576,10,FALSE)</f>
        <v>0</v>
      </c>
      <c r="I199" s="11">
        <f t="shared" si="9"/>
        <v>8</v>
      </c>
      <c r="J199" s="10">
        <v>5480</v>
      </c>
      <c r="K199" s="57" t="s">
        <v>1109</v>
      </c>
      <c r="L199" s="7">
        <f t="shared" si="10"/>
        <v>145.98540145985402</v>
      </c>
      <c r="M199" s="6" t="str">
        <f t="shared" si="11"/>
        <v>Média</v>
      </c>
      <c r="N199" s="6" t="str">
        <f>VLOOKUP($B199,LIRAa!$1:$1048576,3,FALSE)</f>
        <v>Sem Informação</v>
      </c>
      <c r="O199" s="6" t="str">
        <f>VLOOKUP($B199,LIRAa!$1:$1048576,4,FALSE)</f>
        <v>Sem Informação</v>
      </c>
      <c r="P199" s="6" t="str">
        <f>VLOOKUP($B199,LIRAa!$1:$1048576,5,FALSE)</f>
        <v>Sem Informação</v>
      </c>
      <c r="S199" s="37"/>
    </row>
    <row r="200" spans="1:21" ht="15.75" x14ac:dyDescent="0.25">
      <c r="A200" s="41">
        <v>195</v>
      </c>
      <c r="B200" s="6">
        <v>311770</v>
      </c>
      <c r="C200" s="16" t="str">
        <f>VLOOKUP(B200,'Tabela de Macros'!$1:$1048576,2,FALSE)</f>
        <v>Sul</v>
      </c>
      <c r="D200" s="35" t="str">
        <f>VLOOKUP(B200,'Tabela de Macros'!$1:$1048576,3,FALSE)</f>
        <v>Varginha</v>
      </c>
      <c r="E200" s="35" t="s">
        <v>230</v>
      </c>
      <c r="F200" s="11">
        <f>VLOOKUP(A200,Dengue!$1:$1048576,10,FALSE)</f>
        <v>0</v>
      </c>
      <c r="G200" s="11">
        <f>VLOOKUP($A200,Chik!$1:$1048576,10,FALSE)</f>
        <v>0</v>
      </c>
      <c r="H200" s="11">
        <f>VLOOKUP($A200,zika!$1:$1048576,10,FALSE)</f>
        <v>0</v>
      </c>
      <c r="I200" s="11">
        <f t="shared" si="9"/>
        <v>0</v>
      </c>
      <c r="J200" s="10">
        <v>13590</v>
      </c>
      <c r="K200" s="57" t="s">
        <v>1109</v>
      </c>
      <c r="L200" s="7">
        <f t="shared" si="10"/>
        <v>0</v>
      </c>
      <c r="M200" s="6" t="str">
        <f t="shared" si="11"/>
        <v>Silencioso</v>
      </c>
      <c r="N200" s="6" t="str">
        <f>VLOOKUP($B200,LIRAa!$1:$1048576,3,FALSE)</f>
        <v>Sem Informação</v>
      </c>
      <c r="O200" s="6" t="str">
        <f>VLOOKUP($B200,LIRAa!$1:$1048576,4,FALSE)</f>
        <v>Sem Informação</v>
      </c>
      <c r="P200" s="6" t="str">
        <f>VLOOKUP($B200,LIRAa!$1:$1048576,5,FALSE)</f>
        <v>Sem Informação</v>
      </c>
      <c r="S200" s="76"/>
      <c r="T200" s="76"/>
      <c r="U200" s="76"/>
    </row>
    <row r="201" spans="1:21" ht="15.75" x14ac:dyDescent="0.25">
      <c r="A201" s="41">
        <v>196</v>
      </c>
      <c r="B201" s="6">
        <v>311780</v>
      </c>
      <c r="C201" s="16" t="str">
        <f>VLOOKUP(B201,'Tabela de Macros'!$1:$1048576,2,FALSE)</f>
        <v>Sul</v>
      </c>
      <c r="D201" s="35" t="str">
        <f>VLOOKUP(B201,'Tabela de Macros'!$1:$1048576,3,FALSE)</f>
        <v>Pouso Alegre</v>
      </c>
      <c r="E201" s="35" t="s">
        <v>231</v>
      </c>
      <c r="F201" s="11">
        <f>VLOOKUP(A201,Dengue!$1:$1048576,10,FALSE)</f>
        <v>5</v>
      </c>
      <c r="G201" s="11">
        <f>VLOOKUP($A201,Chik!$1:$1048576,10,FALSE)</f>
        <v>0</v>
      </c>
      <c r="H201" s="11">
        <f>VLOOKUP($A201,zika!$1:$1048576,10,FALSE)</f>
        <v>0</v>
      </c>
      <c r="I201" s="11">
        <f t="shared" si="9"/>
        <v>5</v>
      </c>
      <c r="J201" s="10">
        <v>11525</v>
      </c>
      <c r="K201" s="57" t="s">
        <v>1109</v>
      </c>
      <c r="L201" s="7">
        <f t="shared" si="10"/>
        <v>43.38394793926247</v>
      </c>
      <c r="M201" s="6" t="str">
        <f t="shared" si="11"/>
        <v>Baixa</v>
      </c>
      <c r="N201" s="6" t="str">
        <f>VLOOKUP($B201,LIRAa!$1:$1048576,3,FALSE)</f>
        <v>Sem Informação</v>
      </c>
      <c r="O201" s="6" t="str">
        <f>VLOOKUP($B201,LIRAa!$1:$1048576,4,FALSE)</f>
        <v>Sem Informação</v>
      </c>
      <c r="P201" s="6" t="str">
        <f>VLOOKUP($B201,LIRAa!$1:$1048576,5,FALSE)</f>
        <v>Sem Informação</v>
      </c>
      <c r="S201" s="37"/>
    </row>
    <row r="202" spans="1:21" ht="15.75" x14ac:dyDescent="0.25">
      <c r="A202" s="41">
        <v>197</v>
      </c>
      <c r="B202" s="6">
        <v>311783</v>
      </c>
      <c r="C202" s="16" t="str">
        <f>VLOOKUP(B202,'Tabela de Macros'!$1:$1048576,2,FALSE)</f>
        <v>Norte</v>
      </c>
      <c r="D202" s="35" t="str">
        <f>VLOOKUP(B202,'Tabela de Macros'!$1:$1048576,3,FALSE)</f>
        <v>Januária</v>
      </c>
      <c r="E202" s="35" t="s">
        <v>232</v>
      </c>
      <c r="F202" s="11">
        <f>VLOOKUP(A202,Dengue!$1:$1048576,10,FALSE)</f>
        <v>0</v>
      </c>
      <c r="G202" s="11">
        <f>VLOOKUP($A202,Chik!$1:$1048576,10,FALSE)</f>
        <v>0</v>
      </c>
      <c r="H202" s="11">
        <f>VLOOKUP($A202,zika!$1:$1048576,10,FALSE)</f>
        <v>0</v>
      </c>
      <c r="I202" s="11">
        <f t="shared" si="9"/>
        <v>0</v>
      </c>
      <c r="J202" s="10">
        <v>7595</v>
      </c>
      <c r="K202" s="57" t="s">
        <v>1109</v>
      </c>
      <c r="L202" s="7">
        <f t="shared" si="10"/>
        <v>0</v>
      </c>
      <c r="M202" s="6" t="str">
        <f t="shared" si="11"/>
        <v>Silencioso</v>
      </c>
      <c r="N202" s="6" t="str">
        <f>VLOOKUP($B202,LIRAa!$1:$1048576,3,FALSE)</f>
        <v>Sem Informação</v>
      </c>
      <c r="O202" s="6" t="str">
        <f>VLOOKUP($B202,LIRAa!$1:$1048576,4,FALSE)</f>
        <v>Sem Informação</v>
      </c>
      <c r="P202" s="6" t="str">
        <f>VLOOKUP($B202,LIRAa!$1:$1048576,5,FALSE)</f>
        <v>Sem Informação</v>
      </c>
      <c r="S202" s="76"/>
      <c r="T202" s="76"/>
      <c r="U202" s="76"/>
    </row>
    <row r="203" spans="1:21" ht="15.75" x14ac:dyDescent="0.25">
      <c r="A203" s="41">
        <v>198</v>
      </c>
      <c r="B203" s="6">
        <v>311787</v>
      </c>
      <c r="C203" s="16" t="str">
        <f>VLOOKUP(B203,'Tabela de Macros'!$1:$1048576,2,FALSE)</f>
        <v>Centro</v>
      </c>
      <c r="D203" s="35" t="str">
        <f>VLOOKUP(B203,'Tabela de Macros'!$1:$1048576,3,FALSE)</f>
        <v>Belo Horizonte</v>
      </c>
      <c r="E203" s="35" t="s">
        <v>233</v>
      </c>
      <c r="F203" s="11">
        <f>VLOOKUP(A203,Dengue!$1:$1048576,10,FALSE)</f>
        <v>0</v>
      </c>
      <c r="G203" s="11">
        <f>VLOOKUP($A203,Chik!$1:$1048576,10,FALSE)</f>
        <v>0</v>
      </c>
      <c r="H203" s="11">
        <f>VLOOKUP($A203,zika!$1:$1048576,10,FALSE)</f>
        <v>0</v>
      </c>
      <c r="I203" s="11">
        <f t="shared" si="9"/>
        <v>0</v>
      </c>
      <c r="J203" s="10">
        <v>6657</v>
      </c>
      <c r="K203" s="57" t="s">
        <v>1109</v>
      </c>
      <c r="L203" s="7">
        <f t="shared" si="10"/>
        <v>0</v>
      </c>
      <c r="M203" s="6" t="str">
        <f t="shared" si="11"/>
        <v>Silencioso</v>
      </c>
      <c r="N203" s="6" t="str">
        <f>VLOOKUP($B203,LIRAa!$1:$1048576,3,FALSE)</f>
        <v>Sem Informação</v>
      </c>
      <c r="O203" s="6" t="str">
        <f>VLOOKUP($B203,LIRAa!$1:$1048576,4,FALSE)</f>
        <v>Sem Informação</v>
      </c>
      <c r="P203" s="6">
        <f>VLOOKUP($B203,LIRAa!$1:$1048576,5,FALSE)</f>
        <v>0.9</v>
      </c>
      <c r="S203" s="76"/>
      <c r="T203" s="76"/>
      <c r="U203" s="76"/>
    </row>
    <row r="204" spans="1:21" ht="15.75" x14ac:dyDescent="0.25">
      <c r="A204" s="41">
        <v>199</v>
      </c>
      <c r="B204" s="6">
        <v>311790</v>
      </c>
      <c r="C204" s="16" t="str">
        <f>VLOOKUP(B204,'Tabela de Macros'!$1:$1048576,2,FALSE)</f>
        <v>Sul</v>
      </c>
      <c r="D204" s="35" t="str">
        <f>VLOOKUP(B204,'Tabela de Macros'!$1:$1048576,3,FALSE)</f>
        <v>Pouso Alegre</v>
      </c>
      <c r="E204" s="35" t="s">
        <v>234</v>
      </c>
      <c r="F204" s="11">
        <f>VLOOKUP(A204,Dengue!$1:$1048576,10,FALSE)</f>
        <v>0</v>
      </c>
      <c r="G204" s="11">
        <f>VLOOKUP($A204,Chik!$1:$1048576,10,FALSE)</f>
        <v>0</v>
      </c>
      <c r="H204" s="11">
        <f>VLOOKUP($A204,zika!$1:$1048576,10,FALSE)</f>
        <v>0</v>
      </c>
      <c r="I204" s="11">
        <f t="shared" si="9"/>
        <v>0</v>
      </c>
      <c r="J204" s="10">
        <v>11813</v>
      </c>
      <c r="K204" s="57" t="s">
        <v>1109</v>
      </c>
      <c r="L204" s="7">
        <f t="shared" si="10"/>
        <v>0</v>
      </c>
      <c r="M204" s="6" t="str">
        <f t="shared" si="11"/>
        <v>Silencioso</v>
      </c>
      <c r="N204" s="6" t="str">
        <f>VLOOKUP($B204,LIRAa!$1:$1048576,3,FALSE)</f>
        <v>Sem Informação</v>
      </c>
      <c r="O204" s="6" t="str">
        <f>VLOOKUP($B204,LIRAa!$1:$1048576,4,FALSE)</f>
        <v>Sem Informação</v>
      </c>
      <c r="P204" s="6" t="str">
        <f>VLOOKUP($B204,LIRAa!$1:$1048576,5,FALSE)</f>
        <v>Sem Informação</v>
      </c>
      <c r="S204" s="37"/>
    </row>
    <row r="205" spans="1:21" ht="15.75" x14ac:dyDescent="0.25">
      <c r="A205" s="41">
        <v>200</v>
      </c>
      <c r="B205" s="6">
        <v>311800</v>
      </c>
      <c r="C205" s="16" t="str">
        <f>VLOOKUP(B205,'Tabela de Macros'!$1:$1048576,2,FALSE)</f>
        <v>Centro Sul</v>
      </c>
      <c r="D205" s="35" t="str">
        <f>VLOOKUP(B205,'Tabela de Macros'!$1:$1048576,3,FALSE)</f>
        <v>Barbacena</v>
      </c>
      <c r="E205" s="35" t="s">
        <v>235</v>
      </c>
      <c r="F205" s="11">
        <f>VLOOKUP(A205,Dengue!$1:$1048576,10,FALSE)</f>
        <v>5</v>
      </c>
      <c r="G205" s="11">
        <f>VLOOKUP($A205,Chik!$1:$1048576,10,FALSE)</f>
        <v>0</v>
      </c>
      <c r="H205" s="11">
        <f>VLOOKUP($A205,zika!$1:$1048576,10,FALSE)</f>
        <v>0</v>
      </c>
      <c r="I205" s="11">
        <f t="shared" si="9"/>
        <v>5</v>
      </c>
      <c r="J205" s="10">
        <v>54196</v>
      </c>
      <c r="K205" s="57" t="s">
        <v>1110</v>
      </c>
      <c r="L205" s="7">
        <f t="shared" si="10"/>
        <v>9.2257731197874371</v>
      </c>
      <c r="M205" s="6" t="str">
        <f t="shared" si="11"/>
        <v>Baixa</v>
      </c>
      <c r="N205" s="6">
        <f>VLOOKUP($B205,LIRAa!$1:$1048576,3,FALSE)</f>
        <v>0.9</v>
      </c>
      <c r="O205" s="6">
        <f>VLOOKUP($B205,LIRAa!$1:$1048576,4,FALSE)</f>
        <v>0.7</v>
      </c>
      <c r="P205" s="6" t="str">
        <f>VLOOKUP($B205,LIRAa!$1:$1048576,5,FALSE)</f>
        <v>Sem Informação</v>
      </c>
      <c r="S205" s="76"/>
      <c r="T205" s="76"/>
      <c r="U205" s="76"/>
    </row>
    <row r="206" spans="1:21" ht="15.75" x14ac:dyDescent="0.25">
      <c r="A206" s="41">
        <v>201</v>
      </c>
      <c r="B206" s="6">
        <v>311810</v>
      </c>
      <c r="C206" s="16" t="str">
        <f>VLOOKUP(B206,'Tabela de Macros'!$1:$1048576,2,FALSE)</f>
        <v>Jequitinhonha</v>
      </c>
      <c r="D206" s="35" t="str">
        <f>VLOOKUP(B206,'Tabela de Macros'!$1:$1048576,3,FALSE)</f>
        <v>Diamantina</v>
      </c>
      <c r="E206" s="35" t="s">
        <v>236</v>
      </c>
      <c r="F206" s="11">
        <f>VLOOKUP(A206,Dengue!$1:$1048576,10,FALSE)</f>
        <v>0</v>
      </c>
      <c r="G206" s="11">
        <f>VLOOKUP($A206,Chik!$1:$1048576,10,FALSE)</f>
        <v>0</v>
      </c>
      <c r="H206" s="11">
        <f>VLOOKUP($A206,zika!$1:$1048576,10,FALSE)</f>
        <v>0</v>
      </c>
      <c r="I206" s="11">
        <f t="shared" si="9"/>
        <v>0</v>
      </c>
      <c r="J206" s="10">
        <v>5044</v>
      </c>
      <c r="K206" s="57" t="s">
        <v>1109</v>
      </c>
      <c r="L206" s="7">
        <f t="shared" si="10"/>
        <v>0</v>
      </c>
      <c r="M206" s="6" t="str">
        <f t="shared" si="11"/>
        <v>Silencioso</v>
      </c>
      <c r="N206" s="6" t="str">
        <f>VLOOKUP($B206,LIRAa!$1:$1048576,3,FALSE)</f>
        <v>Sem Informação</v>
      </c>
      <c r="O206" s="6" t="str">
        <f>VLOOKUP($B206,LIRAa!$1:$1048576,4,FALSE)</f>
        <v>Sem Informação</v>
      </c>
      <c r="P206" s="6" t="str">
        <f>VLOOKUP($B206,LIRAa!$1:$1048576,5,FALSE)</f>
        <v>Sem Informação</v>
      </c>
      <c r="S206" s="76"/>
      <c r="T206" s="76"/>
      <c r="U206" s="76"/>
    </row>
    <row r="207" spans="1:21" ht="15.75" x14ac:dyDescent="0.25">
      <c r="A207" s="41">
        <v>202</v>
      </c>
      <c r="B207" s="6">
        <v>311820</v>
      </c>
      <c r="C207" s="16" t="str">
        <f>VLOOKUP(B207,'Tabela de Macros'!$1:$1048576,2,FALSE)</f>
        <v>Triângulo do Sul</v>
      </c>
      <c r="D207" s="35" t="str">
        <f>VLOOKUP(B207,'Tabela de Macros'!$1:$1048576,3,FALSE)</f>
        <v>Uberaba</v>
      </c>
      <c r="E207" s="35" t="s">
        <v>237</v>
      </c>
      <c r="F207" s="11">
        <f>VLOOKUP(A207,Dengue!$1:$1048576,10,FALSE)</f>
        <v>4</v>
      </c>
      <c r="G207" s="11">
        <f>VLOOKUP($A207,Chik!$1:$1048576,10,FALSE)</f>
        <v>0</v>
      </c>
      <c r="H207" s="11">
        <f>VLOOKUP($A207,zika!$1:$1048576,10,FALSE)</f>
        <v>0</v>
      </c>
      <c r="I207" s="11">
        <f t="shared" si="9"/>
        <v>4</v>
      </c>
      <c r="J207" s="10">
        <v>6908</v>
      </c>
      <c r="K207" s="57" t="s">
        <v>1109</v>
      </c>
      <c r="L207" s="7">
        <f t="shared" si="10"/>
        <v>57.903879559930509</v>
      </c>
      <c r="M207" s="6" t="str">
        <f t="shared" si="11"/>
        <v>Baixa</v>
      </c>
      <c r="N207" s="6" t="str">
        <f>VLOOKUP($B207,LIRAa!$1:$1048576,3,FALSE)</f>
        <v>Sem Informação</v>
      </c>
      <c r="O207" s="6" t="str">
        <f>VLOOKUP($B207,LIRAa!$1:$1048576,4,FALSE)</f>
        <v>Sem Informação</v>
      </c>
      <c r="P207" s="6" t="str">
        <f>VLOOKUP($B207,LIRAa!$1:$1048576,5,FALSE)</f>
        <v>Sem Informação</v>
      </c>
      <c r="S207" s="76"/>
      <c r="T207" s="76"/>
      <c r="U207" s="76"/>
    </row>
    <row r="208" spans="1:21" ht="15.75" x14ac:dyDescent="0.25">
      <c r="A208" s="41">
        <v>203</v>
      </c>
      <c r="B208" s="6">
        <v>311830</v>
      </c>
      <c r="C208" s="16" t="str">
        <f>VLOOKUP(B208,'Tabela de Macros'!$1:$1048576,2,FALSE)</f>
        <v>Centro Sul</v>
      </c>
      <c r="D208" s="35" t="str">
        <f>VLOOKUP(B208,'Tabela de Macros'!$1:$1048576,3,FALSE)</f>
        <v>Barbacena</v>
      </c>
      <c r="E208" s="35" t="s">
        <v>238</v>
      </c>
      <c r="F208" s="11">
        <f>VLOOKUP(A208,Dengue!$1:$1048576,10,FALSE)</f>
        <v>0</v>
      </c>
      <c r="G208" s="11">
        <f>VLOOKUP($A208,Chik!$1:$1048576,10,FALSE)</f>
        <v>0</v>
      </c>
      <c r="H208" s="11">
        <f>VLOOKUP($A208,zika!$1:$1048576,10,FALSE)</f>
        <v>0</v>
      </c>
      <c r="I208" s="11">
        <f t="shared" si="9"/>
        <v>0</v>
      </c>
      <c r="J208" s="10">
        <v>127539</v>
      </c>
      <c r="K208" s="57" t="s">
        <v>1112</v>
      </c>
      <c r="L208" s="7">
        <f t="shared" si="10"/>
        <v>0</v>
      </c>
      <c r="M208" s="6" t="str">
        <f t="shared" si="11"/>
        <v>Silencioso</v>
      </c>
      <c r="N208" s="6">
        <f>VLOOKUP($B208,LIRAa!$1:$1048576,3,FALSE)</f>
        <v>0.1</v>
      </c>
      <c r="O208" s="6">
        <f>VLOOKUP($B208,LIRAa!$1:$1048576,4,FALSE)</f>
        <v>0.5</v>
      </c>
      <c r="P208" s="6" t="str">
        <f>VLOOKUP($B208,LIRAa!$1:$1048576,5,FALSE)</f>
        <v>Sem Informação</v>
      </c>
      <c r="S208" s="37"/>
    </row>
    <row r="209" spans="1:21" ht="15.75" x14ac:dyDescent="0.25">
      <c r="A209" s="41">
        <v>204</v>
      </c>
      <c r="B209" s="6">
        <v>311840</v>
      </c>
      <c r="C209" s="16" t="str">
        <f>VLOOKUP(B209,'Tabela de Macros'!$1:$1048576,2,FALSE)</f>
        <v>Leste</v>
      </c>
      <c r="D209" s="35" t="str">
        <f>VLOOKUP(B209,'Tabela de Macros'!$1:$1048576,3,FALSE)</f>
        <v>Gov. Valadares</v>
      </c>
      <c r="E209" s="35" t="s">
        <v>239</v>
      </c>
      <c r="F209" s="11">
        <f>VLOOKUP(A209,Dengue!$1:$1048576,10,FALSE)</f>
        <v>15</v>
      </c>
      <c r="G209" s="11">
        <f>VLOOKUP($A209,Chik!$1:$1048576,10,FALSE)</f>
        <v>0</v>
      </c>
      <c r="H209" s="11">
        <f>VLOOKUP($A209,zika!$1:$1048576,10,FALSE)</f>
        <v>0</v>
      </c>
      <c r="I209" s="11">
        <f t="shared" si="9"/>
        <v>15</v>
      </c>
      <c r="J209" s="10">
        <v>22892</v>
      </c>
      <c r="K209" s="57" t="s">
        <v>1109</v>
      </c>
      <c r="L209" s="7">
        <f t="shared" si="10"/>
        <v>65.525074261750831</v>
      </c>
      <c r="M209" s="6" t="str">
        <f t="shared" si="11"/>
        <v>Baixa</v>
      </c>
      <c r="N209" s="6" t="str">
        <f>VLOOKUP($B209,LIRAa!$1:$1048576,3,FALSE)</f>
        <v>Sem Informação</v>
      </c>
      <c r="O209" s="6" t="str">
        <f>VLOOKUP($B209,LIRAa!$1:$1048576,4,FALSE)</f>
        <v>Sem Informação</v>
      </c>
      <c r="P209" s="6" t="str">
        <f>VLOOKUP($B209,LIRAa!$1:$1048576,5,FALSE)</f>
        <v>Sem Informação</v>
      </c>
      <c r="S209" s="76"/>
      <c r="T209" s="76"/>
      <c r="U209" s="76"/>
    </row>
    <row r="210" spans="1:21" ht="15.75" x14ac:dyDescent="0.25">
      <c r="A210" s="41">
        <v>205</v>
      </c>
      <c r="B210" s="6">
        <v>311850</v>
      </c>
      <c r="C210" s="16" t="str">
        <f>VLOOKUP(B210,'Tabela de Macros'!$1:$1048576,2,FALSE)</f>
        <v>Sul</v>
      </c>
      <c r="D210" s="35" t="str">
        <f>VLOOKUP(B210,'Tabela de Macros'!$1:$1048576,3,FALSE)</f>
        <v>Pouso Alegre</v>
      </c>
      <c r="E210" s="35" t="s">
        <v>240</v>
      </c>
      <c r="F210" s="11">
        <f>VLOOKUP(A210,Dengue!$1:$1048576,10,FALSE)</f>
        <v>0</v>
      </c>
      <c r="G210" s="11">
        <f>VLOOKUP($A210,Chik!$1:$1048576,10,FALSE)</f>
        <v>0</v>
      </c>
      <c r="H210" s="11">
        <f>VLOOKUP($A210,zika!$1:$1048576,10,FALSE)</f>
        <v>0</v>
      </c>
      <c r="I210" s="11">
        <f t="shared" si="9"/>
        <v>0</v>
      </c>
      <c r="J210" s="10">
        <v>1782</v>
      </c>
      <c r="K210" s="57" t="s">
        <v>1109</v>
      </c>
      <c r="L210" s="7">
        <f t="shared" si="10"/>
        <v>0</v>
      </c>
      <c r="M210" s="6" t="str">
        <f t="shared" si="11"/>
        <v>Silencioso</v>
      </c>
      <c r="N210" s="6" t="str">
        <f>VLOOKUP($B210,LIRAa!$1:$1048576,3,FALSE)</f>
        <v>Sem Informação</v>
      </c>
      <c r="O210" s="6" t="str">
        <f>VLOOKUP($B210,LIRAa!$1:$1048576,4,FALSE)</f>
        <v>Sem Informação</v>
      </c>
      <c r="P210" s="6" t="str">
        <f>VLOOKUP($B210,LIRAa!$1:$1048576,5,FALSE)</f>
        <v>Sem Informação</v>
      </c>
      <c r="S210" s="37"/>
    </row>
    <row r="211" spans="1:21" ht="15.75" x14ac:dyDescent="0.25">
      <c r="A211" s="41">
        <v>206</v>
      </c>
      <c r="B211" s="6">
        <v>311860</v>
      </c>
      <c r="C211" s="16" t="str">
        <f>VLOOKUP(B211,'Tabela de Macros'!$1:$1048576,2,FALSE)</f>
        <v>Centro</v>
      </c>
      <c r="D211" s="35" t="str">
        <f>VLOOKUP(B211,'Tabela de Macros'!$1:$1048576,3,FALSE)</f>
        <v>Belo Horizonte</v>
      </c>
      <c r="E211" s="45" t="s">
        <v>241</v>
      </c>
      <c r="F211" s="11">
        <f>VLOOKUP(A211,Dengue!$1:$1048576,10,FALSE)</f>
        <v>208</v>
      </c>
      <c r="G211" s="11">
        <f>VLOOKUP($A211,Chik!$1:$1048576,10,FALSE)</f>
        <v>0</v>
      </c>
      <c r="H211" s="11">
        <f>VLOOKUP($A211,zika!$1:$1048576,10,FALSE)</f>
        <v>0</v>
      </c>
      <c r="I211" s="11">
        <f t="shared" si="9"/>
        <v>208</v>
      </c>
      <c r="J211" s="10">
        <v>659070</v>
      </c>
      <c r="K211" s="57" t="s">
        <v>1113</v>
      </c>
      <c r="L211" s="7">
        <f t="shared" si="10"/>
        <v>31.559621891453112</v>
      </c>
      <c r="M211" s="6" t="str">
        <f t="shared" si="11"/>
        <v>Baixa</v>
      </c>
      <c r="N211" s="6">
        <f>VLOOKUP($B211,LIRAa!$1:$1048576,3,FALSE)</f>
        <v>0.5</v>
      </c>
      <c r="O211" s="6">
        <f>VLOOKUP($B211,LIRAa!$1:$1048576,4,FALSE)</f>
        <v>1.1000000000000001</v>
      </c>
      <c r="P211" s="6">
        <f>VLOOKUP($B211,LIRAa!$1:$1048576,5,FALSE)</f>
        <v>1.1000000000000001</v>
      </c>
      <c r="S211" s="37"/>
    </row>
    <row r="212" spans="1:21" ht="15.75" x14ac:dyDescent="0.25">
      <c r="A212" s="41">
        <v>207</v>
      </c>
      <c r="B212" s="6">
        <v>311870</v>
      </c>
      <c r="C212" s="16" t="str">
        <f>VLOOKUP(B212,'Tabela de Macros'!$1:$1048576,2,FALSE)</f>
        <v>Sul</v>
      </c>
      <c r="D212" s="35" t="str">
        <f>VLOOKUP(B212,'Tabela de Macros'!$1:$1048576,3,FALSE)</f>
        <v>Varginha</v>
      </c>
      <c r="E212" s="35" t="s">
        <v>242</v>
      </c>
      <c r="F212" s="11">
        <f>VLOOKUP(A212,Dengue!$1:$1048576,10,FALSE)</f>
        <v>0</v>
      </c>
      <c r="G212" s="11">
        <f>VLOOKUP($A212,Chik!$1:$1048576,10,FALSE)</f>
        <v>0</v>
      </c>
      <c r="H212" s="11">
        <f>VLOOKUP($A212,zika!$1:$1048576,10,FALSE)</f>
        <v>0</v>
      </c>
      <c r="I212" s="11">
        <f t="shared" si="9"/>
        <v>0</v>
      </c>
      <c r="J212" s="10">
        <v>9191</v>
      </c>
      <c r="K212" s="57" t="s">
        <v>1109</v>
      </c>
      <c r="L212" s="7">
        <f t="shared" si="10"/>
        <v>0</v>
      </c>
      <c r="M212" s="6" t="str">
        <f t="shared" si="11"/>
        <v>Silencioso</v>
      </c>
      <c r="N212" s="6" t="str">
        <f>VLOOKUP($B212,LIRAa!$1:$1048576,3,FALSE)</f>
        <v>Sem Informação</v>
      </c>
      <c r="O212" s="6" t="str">
        <f>VLOOKUP($B212,LIRAa!$1:$1048576,4,FALSE)</f>
        <v>Sem Informação</v>
      </c>
      <c r="P212" s="6" t="str">
        <f>VLOOKUP($B212,LIRAa!$1:$1048576,5,FALSE)</f>
        <v>Sem Informação</v>
      </c>
      <c r="S212" s="37"/>
    </row>
    <row r="213" spans="1:21" ht="15.75" x14ac:dyDescent="0.25">
      <c r="A213" s="41">
        <v>208</v>
      </c>
      <c r="B213" s="6">
        <v>311880</v>
      </c>
      <c r="C213" s="16" t="str">
        <f>VLOOKUP(B213,'Tabela de Macros'!$1:$1048576,2,FALSE)</f>
        <v>Norte</v>
      </c>
      <c r="D213" s="35" t="str">
        <f>VLOOKUP(B213,'Tabela de Macros'!$1:$1048576,3,FALSE)</f>
        <v>Montes Claros</v>
      </c>
      <c r="E213" s="35" t="s">
        <v>243</v>
      </c>
      <c r="F213" s="11">
        <f>VLOOKUP(A213,Dengue!$1:$1048576,10,FALSE)</f>
        <v>2</v>
      </c>
      <c r="G213" s="11">
        <f>VLOOKUP($A213,Chik!$1:$1048576,10,FALSE)</f>
        <v>0</v>
      </c>
      <c r="H213" s="11">
        <f>VLOOKUP($A213,zika!$1:$1048576,10,FALSE)</f>
        <v>0</v>
      </c>
      <c r="I213" s="11">
        <f t="shared" si="9"/>
        <v>2</v>
      </c>
      <c r="J213" s="10">
        <v>26592</v>
      </c>
      <c r="K213" s="57" t="s">
        <v>1110</v>
      </c>
      <c r="L213" s="7">
        <f t="shared" si="10"/>
        <v>7.521058965102287</v>
      </c>
      <c r="M213" s="6" t="str">
        <f t="shared" si="11"/>
        <v>Baixa</v>
      </c>
      <c r="N213" s="6" t="str">
        <f>VLOOKUP($B213,LIRAa!$1:$1048576,3,FALSE)</f>
        <v>Sem Informação</v>
      </c>
      <c r="O213" s="6" t="str">
        <f>VLOOKUP($B213,LIRAa!$1:$1048576,4,FALSE)</f>
        <v>Sem Informação</v>
      </c>
      <c r="P213" s="6">
        <f>VLOOKUP($B213,LIRAa!$1:$1048576,5,FALSE)</f>
        <v>8.4</v>
      </c>
      <c r="S213" s="37"/>
    </row>
    <row r="214" spans="1:21" ht="15.75" x14ac:dyDescent="0.25">
      <c r="A214" s="41">
        <v>209</v>
      </c>
      <c r="B214" s="6">
        <v>311890</v>
      </c>
      <c r="C214" s="16" t="str">
        <f>VLOOKUP(B214,'Tabela de Macros'!$1:$1048576,2,FALSE)</f>
        <v>Centro</v>
      </c>
      <c r="D214" s="35" t="str">
        <f>VLOOKUP(B214,'Tabela de Macros'!$1:$1048576,3,FALSE)</f>
        <v>Sete Lagoas</v>
      </c>
      <c r="E214" s="35" t="s">
        <v>244</v>
      </c>
      <c r="F214" s="11">
        <f>VLOOKUP(A214,Dengue!$1:$1048576,10,FALSE)</f>
        <v>6</v>
      </c>
      <c r="G214" s="11">
        <f>VLOOKUP($A214,Chik!$1:$1048576,10,FALSE)</f>
        <v>0</v>
      </c>
      <c r="H214" s="11">
        <f>VLOOKUP($A214,zika!$1:$1048576,10,FALSE)</f>
        <v>0</v>
      </c>
      <c r="I214" s="11">
        <f t="shared" si="9"/>
        <v>6</v>
      </c>
      <c r="J214" s="10">
        <v>8883</v>
      </c>
      <c r="K214" s="57" t="s">
        <v>1109</v>
      </c>
      <c r="L214" s="7">
        <f t="shared" si="10"/>
        <v>67.544748395812235</v>
      </c>
      <c r="M214" s="6" t="str">
        <f t="shared" si="11"/>
        <v>Baixa</v>
      </c>
      <c r="N214" s="6" t="str">
        <f>VLOOKUP($B214,LIRAa!$1:$1048576,3,FALSE)</f>
        <v>Sem Informação</v>
      </c>
      <c r="O214" s="6" t="str">
        <f>VLOOKUP($B214,LIRAa!$1:$1048576,4,FALSE)</f>
        <v>Sem Informação</v>
      </c>
      <c r="P214" s="6" t="str">
        <f>VLOOKUP($B214,LIRAa!$1:$1048576,5,FALSE)</f>
        <v>Sem Informação</v>
      </c>
      <c r="S214" s="76"/>
      <c r="T214" s="76"/>
      <c r="U214" s="76"/>
    </row>
    <row r="215" spans="1:21" ht="15.75" x14ac:dyDescent="0.25">
      <c r="A215" s="41">
        <v>210</v>
      </c>
      <c r="B215" s="6">
        <v>311900</v>
      </c>
      <c r="C215" s="16" t="str">
        <f>VLOOKUP(B215,'Tabela de Macros'!$1:$1048576,2,FALSE)</f>
        <v>Sul</v>
      </c>
      <c r="D215" s="35" t="str">
        <f>VLOOKUP(B215,'Tabela de Macros'!$1:$1048576,3,FALSE)</f>
        <v>Varginha</v>
      </c>
      <c r="E215" s="35" t="s">
        <v>245</v>
      </c>
      <c r="F215" s="11">
        <f>VLOOKUP(A215,Dengue!$1:$1048576,10,FALSE)</f>
        <v>0</v>
      </c>
      <c r="G215" s="11">
        <f>VLOOKUP($A215,Chik!$1:$1048576,10,FALSE)</f>
        <v>0</v>
      </c>
      <c r="H215" s="11">
        <f>VLOOKUP($A215,zika!$1:$1048576,10,FALSE)</f>
        <v>0</v>
      </c>
      <c r="I215" s="11">
        <f t="shared" si="9"/>
        <v>0</v>
      </c>
      <c r="J215" s="10">
        <v>3534</v>
      </c>
      <c r="K215" s="57" t="s">
        <v>1109</v>
      </c>
      <c r="L215" s="7">
        <f t="shared" si="10"/>
        <v>0</v>
      </c>
      <c r="M215" s="6" t="str">
        <f t="shared" si="11"/>
        <v>Silencioso</v>
      </c>
      <c r="N215" s="6" t="str">
        <f>VLOOKUP($B215,LIRAa!$1:$1048576,3,FALSE)</f>
        <v>Sem Informação</v>
      </c>
      <c r="O215" s="6" t="str">
        <f>VLOOKUP($B215,LIRAa!$1:$1048576,4,FALSE)</f>
        <v>Sem Informação</v>
      </c>
      <c r="P215" s="6" t="str">
        <f>VLOOKUP($B215,LIRAa!$1:$1048576,5,FALSE)</f>
        <v>Sem Informação</v>
      </c>
      <c r="S215" s="76"/>
      <c r="T215" s="76"/>
      <c r="U215" s="76"/>
    </row>
    <row r="216" spans="1:21" ht="15.75" x14ac:dyDescent="0.25">
      <c r="A216" s="41">
        <v>211</v>
      </c>
      <c r="B216" s="6">
        <v>311910</v>
      </c>
      <c r="C216" s="16" t="str">
        <f>VLOOKUP(B216,'Tabela de Macros'!$1:$1048576,2,FALSE)</f>
        <v>Centro</v>
      </c>
      <c r="D216" s="35" t="str">
        <f>VLOOKUP(B216,'Tabela de Macros'!$1:$1048576,3,FALSE)</f>
        <v>Sete Lagoas</v>
      </c>
      <c r="E216" s="35" t="s">
        <v>246</v>
      </c>
      <c r="F216" s="11">
        <f>VLOOKUP(A216,Dengue!$1:$1048576,10,FALSE)</f>
        <v>2</v>
      </c>
      <c r="G216" s="11">
        <f>VLOOKUP($A216,Chik!$1:$1048576,10,FALSE)</f>
        <v>0</v>
      </c>
      <c r="H216" s="11">
        <f>VLOOKUP($A216,zika!$1:$1048576,10,FALSE)</f>
        <v>0</v>
      </c>
      <c r="I216" s="11">
        <f t="shared" si="9"/>
        <v>2</v>
      </c>
      <c r="J216" s="10">
        <v>23797</v>
      </c>
      <c r="K216" s="57" t="s">
        <v>1109</v>
      </c>
      <c r="L216" s="7">
        <f t="shared" si="10"/>
        <v>8.4044207253015077</v>
      </c>
      <c r="M216" s="6" t="str">
        <f t="shared" si="11"/>
        <v>Baixa</v>
      </c>
      <c r="N216" s="6" t="str">
        <f>VLOOKUP($B216,LIRAa!$1:$1048576,3,FALSE)</f>
        <v>Sem Informação</v>
      </c>
      <c r="O216" s="6" t="str">
        <f>VLOOKUP($B216,LIRAa!$1:$1048576,4,FALSE)</f>
        <v>Sem Informação</v>
      </c>
      <c r="P216" s="6" t="str">
        <f>VLOOKUP($B216,LIRAa!$1:$1048576,5,FALSE)</f>
        <v>Sem Informação</v>
      </c>
      <c r="S216" s="76"/>
      <c r="T216" s="76"/>
      <c r="U216" s="76"/>
    </row>
    <row r="217" spans="1:21" ht="15.75" x14ac:dyDescent="0.25">
      <c r="A217" s="41">
        <v>212</v>
      </c>
      <c r="B217" s="6">
        <v>311920</v>
      </c>
      <c r="C217" s="16" t="str">
        <f>VLOOKUP(B217,'Tabela de Macros'!$1:$1048576,2,FALSE)</f>
        <v>Leste</v>
      </c>
      <c r="D217" s="35" t="str">
        <f>VLOOKUP(B217,'Tabela de Macros'!$1:$1048576,3,FALSE)</f>
        <v>Gov. Valadares</v>
      </c>
      <c r="E217" s="35" t="s">
        <v>247</v>
      </c>
      <c r="F217" s="11">
        <f>VLOOKUP(A217,Dengue!$1:$1048576,10,FALSE)</f>
        <v>6</v>
      </c>
      <c r="G217" s="11">
        <f>VLOOKUP($A217,Chik!$1:$1048576,10,FALSE)</f>
        <v>0</v>
      </c>
      <c r="H217" s="11">
        <f>VLOOKUP($A217,zika!$1:$1048576,10,FALSE)</f>
        <v>1</v>
      </c>
      <c r="I217" s="11">
        <f t="shared" si="9"/>
        <v>7</v>
      </c>
      <c r="J217" s="10">
        <v>10040</v>
      </c>
      <c r="K217" s="57" t="s">
        <v>1109</v>
      </c>
      <c r="L217" s="7">
        <f t="shared" si="10"/>
        <v>69.721115537848604</v>
      </c>
      <c r="M217" s="6" t="str">
        <f t="shared" si="11"/>
        <v>Baixa</v>
      </c>
      <c r="N217" s="6" t="str">
        <f>VLOOKUP($B217,LIRAa!$1:$1048576,3,FALSE)</f>
        <v>Sem Informação</v>
      </c>
      <c r="O217" s="6" t="str">
        <f>VLOOKUP($B217,LIRAa!$1:$1048576,4,FALSE)</f>
        <v>Sem Informação</v>
      </c>
      <c r="P217" s="6" t="str">
        <f>VLOOKUP($B217,LIRAa!$1:$1048576,5,FALSE)</f>
        <v>Sem Informação</v>
      </c>
      <c r="S217" s="76"/>
      <c r="T217" s="76"/>
      <c r="U217" s="76"/>
    </row>
    <row r="218" spans="1:21" ht="15.75" x14ac:dyDescent="0.25">
      <c r="A218" s="41">
        <v>213</v>
      </c>
      <c r="B218" s="6">
        <v>311930</v>
      </c>
      <c r="C218" s="16" t="str">
        <f>VLOOKUP(B218,'Tabela de Macros'!$1:$1048576,2,FALSE)</f>
        <v>Triângulo do Norte</v>
      </c>
      <c r="D218" s="35" t="str">
        <f>VLOOKUP(B218,'Tabela de Macros'!$1:$1048576,3,FALSE)</f>
        <v>Uberlândia</v>
      </c>
      <c r="E218" s="35" t="s">
        <v>248</v>
      </c>
      <c r="F218" s="11">
        <f>VLOOKUP(A218,Dengue!$1:$1048576,10,FALSE)</f>
        <v>10</v>
      </c>
      <c r="G218" s="11">
        <f>VLOOKUP($A218,Chik!$1:$1048576,10,FALSE)</f>
        <v>0</v>
      </c>
      <c r="H218" s="11">
        <f>VLOOKUP($A218,zika!$1:$1048576,10,FALSE)</f>
        <v>0</v>
      </c>
      <c r="I218" s="11">
        <f t="shared" si="9"/>
        <v>10</v>
      </c>
      <c r="J218" s="10">
        <v>27982</v>
      </c>
      <c r="K218" s="57" t="s">
        <v>1110</v>
      </c>
      <c r="L218" s="7">
        <f t="shared" si="10"/>
        <v>35.737259666928736</v>
      </c>
      <c r="M218" s="6" t="str">
        <f t="shared" si="11"/>
        <v>Baixa</v>
      </c>
      <c r="N218" s="6">
        <f>VLOOKUP($B218,LIRAa!$1:$1048576,3,FALSE)</f>
        <v>0</v>
      </c>
      <c r="O218" s="6">
        <f>VLOOKUP($B218,LIRAa!$1:$1048576,4,FALSE)</f>
        <v>0.2</v>
      </c>
      <c r="P218" s="6">
        <f>VLOOKUP($B218,LIRAa!$1:$1048576,5,FALSE)</f>
        <v>0.2</v>
      </c>
      <c r="S218" s="76"/>
      <c r="T218" s="76"/>
      <c r="U218" s="76"/>
    </row>
    <row r="219" spans="1:21" ht="15.75" x14ac:dyDescent="0.25">
      <c r="A219" s="41">
        <v>214</v>
      </c>
      <c r="B219" s="6">
        <v>311940</v>
      </c>
      <c r="C219" s="16" t="str">
        <f>VLOOKUP(B219,'Tabela de Macros'!$1:$1048576,2,FALSE)</f>
        <v>Vale do Aço</v>
      </c>
      <c r="D219" s="35" t="str">
        <f>VLOOKUP(B219,'Tabela de Macros'!$1:$1048576,3,FALSE)</f>
        <v>Cel. Fabriciano</v>
      </c>
      <c r="E219" s="35" t="s">
        <v>20</v>
      </c>
      <c r="F219" s="11">
        <f>VLOOKUP(A219,Dengue!$1:$1048576,10,FALSE)</f>
        <v>93</v>
      </c>
      <c r="G219" s="11">
        <f>VLOOKUP($A219,Chik!$1:$1048576,10,FALSE)</f>
        <v>21</v>
      </c>
      <c r="H219" s="11">
        <f>VLOOKUP($A219,zika!$1:$1048576,10,FALSE)</f>
        <v>1</v>
      </c>
      <c r="I219" s="11">
        <f t="shared" si="9"/>
        <v>115</v>
      </c>
      <c r="J219" s="10">
        <v>109405</v>
      </c>
      <c r="K219" s="57" t="s">
        <v>1112</v>
      </c>
      <c r="L219" s="7">
        <f t="shared" si="10"/>
        <v>105.11402586719072</v>
      </c>
      <c r="M219" s="6" t="str">
        <f t="shared" si="11"/>
        <v>Média</v>
      </c>
      <c r="N219" s="6">
        <f>VLOOKUP($B219,LIRAa!$1:$1048576,3,FALSE)</f>
        <v>0.6</v>
      </c>
      <c r="O219" s="6">
        <f>VLOOKUP($B219,LIRAa!$1:$1048576,4,FALSE)</f>
        <v>0.7</v>
      </c>
      <c r="P219" s="6">
        <f>VLOOKUP($B219,LIRAa!$1:$1048576,5,FALSE)</f>
        <v>0.8</v>
      </c>
      <c r="S219" s="37"/>
    </row>
    <row r="220" spans="1:21" ht="15.75" x14ac:dyDescent="0.25">
      <c r="A220" s="41">
        <v>215</v>
      </c>
      <c r="B220" s="6">
        <v>311950</v>
      </c>
      <c r="C220" s="16" t="str">
        <f>VLOOKUP(B220,'Tabela de Macros'!$1:$1048576,2,FALSE)</f>
        <v>Jequitinhonha</v>
      </c>
      <c r="D220" s="35" t="str">
        <f>VLOOKUP(B220,'Tabela de Macros'!$1:$1048576,3,FALSE)</f>
        <v>Diamantina</v>
      </c>
      <c r="E220" s="35" t="s">
        <v>249</v>
      </c>
      <c r="F220" s="11">
        <f>VLOOKUP(A220,Dengue!$1:$1048576,10,FALSE)</f>
        <v>0</v>
      </c>
      <c r="G220" s="11">
        <f>VLOOKUP($A220,Chik!$1:$1048576,10,FALSE)</f>
        <v>0</v>
      </c>
      <c r="H220" s="11">
        <f>VLOOKUP($A220,zika!$1:$1048576,10,FALSE)</f>
        <v>0</v>
      </c>
      <c r="I220" s="11">
        <f t="shared" si="9"/>
        <v>0</v>
      </c>
      <c r="J220" s="10">
        <v>9228</v>
      </c>
      <c r="K220" s="57" t="s">
        <v>1109</v>
      </c>
      <c r="L220" s="7">
        <f t="shared" si="10"/>
        <v>0</v>
      </c>
      <c r="M220" s="6" t="str">
        <f t="shared" si="11"/>
        <v>Silencioso</v>
      </c>
      <c r="N220" s="6" t="str">
        <f>VLOOKUP($B220,LIRAa!$1:$1048576,3,FALSE)</f>
        <v>Sem Informação</v>
      </c>
      <c r="O220" s="6" t="str">
        <f>VLOOKUP($B220,LIRAa!$1:$1048576,4,FALSE)</f>
        <v>Sem Informação</v>
      </c>
      <c r="P220" s="6" t="str">
        <f>VLOOKUP($B220,LIRAa!$1:$1048576,5,FALSE)</f>
        <v>Sem Informação</v>
      </c>
      <c r="S220" s="37"/>
    </row>
    <row r="221" spans="1:21" ht="15.75" x14ac:dyDescent="0.25">
      <c r="A221" s="41">
        <v>216</v>
      </c>
      <c r="B221" s="6">
        <v>311960</v>
      </c>
      <c r="C221" s="16" t="str">
        <f>VLOOKUP(B221,'Tabela de Macros'!$1:$1048576,2,FALSE)</f>
        <v>Sudeste</v>
      </c>
      <c r="D221" s="35" t="str">
        <f>VLOOKUP(B221,'Tabela de Macros'!$1:$1048576,3,FALSE)</f>
        <v>Juiz de Fora</v>
      </c>
      <c r="E221" s="35" t="s">
        <v>250</v>
      </c>
      <c r="F221" s="11">
        <f>VLOOKUP(A221,Dengue!$1:$1048576,10,FALSE)</f>
        <v>0</v>
      </c>
      <c r="G221" s="11">
        <f>VLOOKUP($A221,Chik!$1:$1048576,10,FALSE)</f>
        <v>0</v>
      </c>
      <c r="H221" s="11">
        <f>VLOOKUP($A221,zika!$1:$1048576,10,FALSE)</f>
        <v>0</v>
      </c>
      <c r="I221" s="11">
        <f t="shared" si="9"/>
        <v>0</v>
      </c>
      <c r="J221" s="10">
        <v>3080</v>
      </c>
      <c r="K221" s="57" t="s">
        <v>1109</v>
      </c>
      <c r="L221" s="7">
        <f t="shared" si="10"/>
        <v>0</v>
      </c>
      <c r="M221" s="6" t="str">
        <f t="shared" si="11"/>
        <v>Silencioso</v>
      </c>
      <c r="N221" s="6" t="str">
        <f>VLOOKUP($B221,LIRAa!$1:$1048576,3,FALSE)</f>
        <v>Sem Informação</v>
      </c>
      <c r="O221" s="6" t="str">
        <f>VLOOKUP($B221,LIRAa!$1:$1048576,4,FALSE)</f>
        <v>Sem Informação</v>
      </c>
      <c r="P221" s="6" t="str">
        <f>VLOOKUP($B221,LIRAa!$1:$1048576,5,FALSE)</f>
        <v>Sem Informação</v>
      </c>
      <c r="S221" s="37"/>
    </row>
    <row r="222" spans="1:21" ht="15.75" x14ac:dyDescent="0.25">
      <c r="A222" s="41">
        <v>217</v>
      </c>
      <c r="B222" s="6">
        <v>311970</v>
      </c>
      <c r="C222" s="16" t="str">
        <f>VLOOKUP(B222,'Tabela de Macros'!$1:$1048576,2,FALSE)</f>
        <v>Centro Sul</v>
      </c>
      <c r="D222" s="35" t="str">
        <f>VLOOKUP(B222,'Tabela de Macros'!$1:$1048576,3,FALSE)</f>
        <v>São João Del Rei</v>
      </c>
      <c r="E222" s="35" t="s">
        <v>251</v>
      </c>
      <c r="F222" s="11">
        <f>VLOOKUP(A222,Dengue!$1:$1048576,10,FALSE)</f>
        <v>0</v>
      </c>
      <c r="G222" s="11">
        <f>VLOOKUP($A222,Chik!$1:$1048576,10,FALSE)</f>
        <v>0</v>
      </c>
      <c r="H222" s="11">
        <f>VLOOKUP($A222,zika!$1:$1048576,10,FALSE)</f>
        <v>0</v>
      </c>
      <c r="I222" s="11">
        <f t="shared" si="9"/>
        <v>0</v>
      </c>
      <c r="J222" s="10">
        <v>3426</v>
      </c>
      <c r="K222" s="57" t="s">
        <v>1109</v>
      </c>
      <c r="L222" s="7">
        <f t="shared" si="10"/>
        <v>0</v>
      </c>
      <c r="M222" s="6" t="str">
        <f t="shared" si="11"/>
        <v>Silencioso</v>
      </c>
      <c r="N222" s="6" t="str">
        <f>VLOOKUP($B222,LIRAa!$1:$1048576,3,FALSE)</f>
        <v>Sem Informação</v>
      </c>
      <c r="O222" s="6" t="str">
        <f>VLOOKUP($B222,LIRAa!$1:$1048576,4,FALSE)</f>
        <v>Sem Informação</v>
      </c>
      <c r="P222" s="6" t="str">
        <f>VLOOKUP($B222,LIRAa!$1:$1048576,5,FALSE)</f>
        <v>Sem Informação</v>
      </c>
      <c r="S222" s="76"/>
      <c r="T222" s="76"/>
      <c r="U222" s="76"/>
    </row>
    <row r="223" spans="1:21" ht="15.75" x14ac:dyDescent="0.25">
      <c r="A223" s="41">
        <v>218</v>
      </c>
      <c r="B223" s="6">
        <v>311980</v>
      </c>
      <c r="C223" s="16" t="str">
        <f>VLOOKUP(B223,'Tabela de Macros'!$1:$1048576,2,FALSE)</f>
        <v>Oeste</v>
      </c>
      <c r="D223" s="35" t="str">
        <f>VLOOKUP(B223,'Tabela de Macros'!$1:$1048576,3,FALSE)</f>
        <v>Divinópolis</v>
      </c>
      <c r="E223" s="35" t="s">
        <v>252</v>
      </c>
      <c r="F223" s="11">
        <f>VLOOKUP(A223,Dengue!$1:$1048576,10,FALSE)</f>
        <v>0</v>
      </c>
      <c r="G223" s="11">
        <f>VLOOKUP($A223,Chik!$1:$1048576,10,FALSE)</f>
        <v>0</v>
      </c>
      <c r="H223" s="11">
        <f>VLOOKUP($A223,zika!$1:$1048576,10,FALSE)</f>
        <v>0</v>
      </c>
      <c r="I223" s="11">
        <f t="shared" si="9"/>
        <v>0</v>
      </c>
      <c r="J223" s="10">
        <v>3241</v>
      </c>
      <c r="K223" s="57" t="s">
        <v>1109</v>
      </c>
      <c r="L223" s="7">
        <f t="shared" si="10"/>
        <v>0</v>
      </c>
      <c r="M223" s="6" t="str">
        <f t="shared" si="11"/>
        <v>Silencioso</v>
      </c>
      <c r="N223" s="6" t="str">
        <f>VLOOKUP($B223,LIRAa!$1:$1048576,3,FALSE)</f>
        <v>Sem Informação</v>
      </c>
      <c r="O223" s="6" t="str">
        <f>VLOOKUP($B223,LIRAa!$1:$1048576,4,FALSE)</f>
        <v>Sem Informação</v>
      </c>
      <c r="P223" s="6" t="str">
        <f>VLOOKUP($B223,LIRAa!$1:$1048576,5,FALSE)</f>
        <v>Sem Informação</v>
      </c>
      <c r="S223" s="37"/>
    </row>
    <row r="224" spans="1:21" ht="15.75" x14ac:dyDescent="0.25">
      <c r="A224" s="41">
        <v>219</v>
      </c>
      <c r="B224" s="6">
        <v>311990</v>
      </c>
      <c r="C224" s="16" t="str">
        <f>VLOOKUP(B224,'Tabela de Macros'!$1:$1048576,2,FALSE)</f>
        <v>Sul</v>
      </c>
      <c r="D224" s="35" t="str">
        <f>VLOOKUP(B224,'Tabela de Macros'!$1:$1048576,3,FALSE)</f>
        <v>Pouso Alegre</v>
      </c>
      <c r="E224" s="35" t="s">
        <v>253</v>
      </c>
      <c r="F224" s="11">
        <f>VLOOKUP(A224,Dengue!$1:$1048576,10,FALSE)</f>
        <v>0</v>
      </c>
      <c r="G224" s="11">
        <f>VLOOKUP($A224,Chik!$1:$1048576,10,FALSE)</f>
        <v>0</v>
      </c>
      <c r="H224" s="11">
        <f>VLOOKUP($A224,zika!$1:$1048576,10,FALSE)</f>
        <v>0</v>
      </c>
      <c r="I224" s="11">
        <f t="shared" si="9"/>
        <v>0</v>
      </c>
      <c r="J224" s="10">
        <v>3714</v>
      </c>
      <c r="K224" s="57" t="s">
        <v>1109</v>
      </c>
      <c r="L224" s="7">
        <f t="shared" si="10"/>
        <v>0</v>
      </c>
      <c r="M224" s="6" t="str">
        <f t="shared" si="11"/>
        <v>Silencioso</v>
      </c>
      <c r="N224" s="6" t="str">
        <f>VLOOKUP($B224,LIRAa!$1:$1048576,3,FALSE)</f>
        <v>Sem Informação</v>
      </c>
      <c r="O224" s="6" t="str">
        <f>VLOOKUP($B224,LIRAa!$1:$1048576,4,FALSE)</f>
        <v>Sem Informação</v>
      </c>
      <c r="P224" s="6" t="str">
        <f>VLOOKUP($B224,LIRAa!$1:$1048576,5,FALSE)</f>
        <v>Sem Informação</v>
      </c>
      <c r="S224" s="76"/>
      <c r="T224" s="76"/>
      <c r="U224" s="76"/>
    </row>
    <row r="225" spans="1:21" ht="15.75" x14ac:dyDescent="0.25">
      <c r="A225" s="41">
        <v>220</v>
      </c>
      <c r="B225" s="6">
        <v>311995</v>
      </c>
      <c r="C225" s="16" t="str">
        <f>VLOOKUP(B225,'Tabela de Macros'!$1:$1048576,2,FALSE)</f>
        <v>Oeste</v>
      </c>
      <c r="D225" s="35" t="str">
        <f>VLOOKUP(B225,'Tabela de Macros'!$1:$1048576,3,FALSE)</f>
        <v>Divinópolis</v>
      </c>
      <c r="E225" s="35" t="s">
        <v>254</v>
      </c>
      <c r="F225" s="11">
        <f>VLOOKUP(A225,Dengue!$1:$1048576,10,FALSE)</f>
        <v>0</v>
      </c>
      <c r="G225" s="11">
        <f>VLOOKUP($A225,Chik!$1:$1048576,10,FALSE)</f>
        <v>0</v>
      </c>
      <c r="H225" s="11">
        <f>VLOOKUP($A225,zika!$1:$1048576,10,FALSE)</f>
        <v>0</v>
      </c>
      <c r="I225" s="11">
        <f t="shared" si="9"/>
        <v>0</v>
      </c>
      <c r="J225" s="10">
        <v>6290</v>
      </c>
      <c r="K225" s="57" t="s">
        <v>1109</v>
      </c>
      <c r="L225" s="7">
        <f t="shared" si="10"/>
        <v>0</v>
      </c>
      <c r="M225" s="6" t="str">
        <f t="shared" si="11"/>
        <v>Silencioso</v>
      </c>
      <c r="N225" s="6" t="str">
        <f>VLOOKUP($B225,LIRAa!$1:$1048576,3,FALSE)</f>
        <v>Sem Informação</v>
      </c>
      <c r="O225" s="6" t="str">
        <f>VLOOKUP($B225,LIRAa!$1:$1048576,4,FALSE)</f>
        <v>Sem Informação</v>
      </c>
      <c r="P225" s="6" t="str">
        <f>VLOOKUP($B225,LIRAa!$1:$1048576,5,FALSE)</f>
        <v>Sem Informação</v>
      </c>
      <c r="S225" s="37"/>
    </row>
    <row r="226" spans="1:21" ht="15.75" x14ac:dyDescent="0.25">
      <c r="A226" s="41">
        <v>221</v>
      </c>
      <c r="B226" s="6">
        <v>312000</v>
      </c>
      <c r="C226" s="16" t="str">
        <f>VLOOKUP(B226,'Tabela de Macros'!$1:$1048576,2,FALSE)</f>
        <v>Vale do Aço</v>
      </c>
      <c r="D226" s="35" t="str">
        <f>VLOOKUP(B226,'Tabela de Macros'!$1:$1048576,3,FALSE)</f>
        <v>Cel. Fabriciano</v>
      </c>
      <c r="E226" s="35" t="s">
        <v>255</v>
      </c>
      <c r="F226" s="11">
        <f>VLOOKUP(A226,Dengue!$1:$1048576,10,FALSE)</f>
        <v>6</v>
      </c>
      <c r="G226" s="11">
        <f>VLOOKUP($A226,Chik!$1:$1048576,10,FALSE)</f>
        <v>0</v>
      </c>
      <c r="H226" s="11">
        <f>VLOOKUP($A226,zika!$1:$1048576,10,FALSE)</f>
        <v>0</v>
      </c>
      <c r="I226" s="11">
        <f t="shared" si="9"/>
        <v>6</v>
      </c>
      <c r="J226" s="10">
        <v>2814</v>
      </c>
      <c r="K226" s="57" t="s">
        <v>1109</v>
      </c>
      <c r="L226" s="7">
        <f t="shared" si="10"/>
        <v>213.21961620469082</v>
      </c>
      <c r="M226" s="6" t="str">
        <f t="shared" si="11"/>
        <v>Média</v>
      </c>
      <c r="N226" s="6" t="str">
        <f>VLOOKUP($B226,LIRAa!$1:$1048576,3,FALSE)</f>
        <v>Sem Informação</v>
      </c>
      <c r="O226" s="6" t="str">
        <f>VLOOKUP($B226,LIRAa!$1:$1048576,4,FALSE)</f>
        <v>Sem Informação</v>
      </c>
      <c r="P226" s="6" t="str">
        <f>VLOOKUP($B226,LIRAa!$1:$1048576,5,FALSE)</f>
        <v>Sem Informação</v>
      </c>
      <c r="S226" s="37"/>
    </row>
    <row r="227" spans="1:21" ht="15.75" x14ac:dyDescent="0.25">
      <c r="A227" s="41">
        <v>222</v>
      </c>
      <c r="B227" s="6">
        <v>312010</v>
      </c>
      <c r="C227" s="16" t="str">
        <f>VLOOKUP(B227,'Tabela de Macros'!$1:$1048576,2,FALSE)</f>
        <v>Jequitinhonha</v>
      </c>
      <c r="D227" s="35" t="str">
        <f>VLOOKUP(B227,'Tabela de Macros'!$1:$1048576,3,FALSE)</f>
        <v>Diamantina</v>
      </c>
      <c r="E227" s="35" t="s">
        <v>256</v>
      </c>
      <c r="F227" s="11">
        <f>VLOOKUP(A227,Dengue!$1:$1048576,10,FALSE)</f>
        <v>0</v>
      </c>
      <c r="G227" s="11">
        <f>VLOOKUP($A227,Chik!$1:$1048576,10,FALSE)</f>
        <v>0</v>
      </c>
      <c r="H227" s="11">
        <f>VLOOKUP($A227,zika!$1:$1048576,10,FALSE)</f>
        <v>0</v>
      </c>
      <c r="I227" s="11">
        <f t="shared" si="9"/>
        <v>0</v>
      </c>
      <c r="J227" s="10">
        <v>4396</v>
      </c>
      <c r="K227" s="57" t="s">
        <v>1109</v>
      </c>
      <c r="L227" s="7">
        <f t="shared" si="10"/>
        <v>0</v>
      </c>
      <c r="M227" s="6" t="str">
        <f t="shared" si="11"/>
        <v>Silencioso</v>
      </c>
      <c r="N227" s="6" t="str">
        <f>VLOOKUP($B227,LIRAa!$1:$1048576,3,FALSE)</f>
        <v>Sem Informação</v>
      </c>
      <c r="O227" s="6" t="str">
        <f>VLOOKUP($B227,LIRAa!$1:$1048576,4,FALSE)</f>
        <v>Sem Informação</v>
      </c>
      <c r="P227" s="6" t="str">
        <f>VLOOKUP($B227,LIRAa!$1:$1048576,5,FALSE)</f>
        <v>Sem Informação</v>
      </c>
      <c r="S227" s="37"/>
    </row>
    <row r="228" spans="1:21" ht="15.75" x14ac:dyDescent="0.25">
      <c r="A228" s="41">
        <v>223</v>
      </c>
      <c r="B228" s="6">
        <v>312015</v>
      </c>
      <c r="C228" s="16" t="str">
        <f>VLOOKUP(B228,'Tabela de Macros'!$1:$1048576,2,FALSE)</f>
        <v>Nordeste</v>
      </c>
      <c r="D228" s="35" t="str">
        <f>VLOOKUP(B228,'Tabela de Macros'!$1:$1048576,3,FALSE)</f>
        <v>Teófilo Otoni</v>
      </c>
      <c r="E228" s="35" t="s">
        <v>257</v>
      </c>
      <c r="F228" s="11">
        <f>VLOOKUP(A228,Dengue!$1:$1048576,10,FALSE)</f>
        <v>13</v>
      </c>
      <c r="G228" s="11">
        <f>VLOOKUP($A228,Chik!$1:$1048576,10,FALSE)</f>
        <v>0</v>
      </c>
      <c r="H228" s="11">
        <f>VLOOKUP($A228,zika!$1:$1048576,10,FALSE)</f>
        <v>0</v>
      </c>
      <c r="I228" s="11">
        <f t="shared" si="9"/>
        <v>13</v>
      </c>
      <c r="J228" s="10">
        <v>6646</v>
      </c>
      <c r="K228" s="57" t="s">
        <v>1109</v>
      </c>
      <c r="L228" s="7">
        <f t="shared" si="10"/>
        <v>195.60637977730968</v>
      </c>
      <c r="M228" s="6" t="str">
        <f t="shared" si="11"/>
        <v>Média</v>
      </c>
      <c r="N228" s="6" t="str">
        <f>VLOOKUP($B228,LIRAa!$1:$1048576,3,FALSE)</f>
        <v>Sem Informação</v>
      </c>
      <c r="O228" s="6" t="str">
        <f>VLOOKUP($B228,LIRAa!$1:$1048576,4,FALSE)</f>
        <v>Sem Informação</v>
      </c>
      <c r="P228" s="6" t="str">
        <f>VLOOKUP($B228,LIRAa!$1:$1048576,5,FALSE)</f>
        <v>Sem Informação</v>
      </c>
      <c r="S228" s="76"/>
      <c r="T228" s="76"/>
      <c r="U228" s="76"/>
    </row>
    <row r="229" spans="1:21" ht="15.75" x14ac:dyDescent="0.25">
      <c r="A229" s="41">
        <v>224</v>
      </c>
      <c r="B229" s="6">
        <v>312020</v>
      </c>
      <c r="C229" s="16" t="str">
        <f>VLOOKUP(B229,'Tabela de Macros'!$1:$1048576,2,FALSE)</f>
        <v>Oeste</v>
      </c>
      <c r="D229" s="35" t="str">
        <f>VLOOKUP(B229,'Tabela de Macros'!$1:$1048576,3,FALSE)</f>
        <v>Divinópolis</v>
      </c>
      <c r="E229" s="35" t="s">
        <v>258</v>
      </c>
      <c r="F229" s="11">
        <f>VLOOKUP($A229,Dengue!$1:$1048576,10,FALSE)</f>
        <v>2</v>
      </c>
      <c r="G229" s="11">
        <f>VLOOKUP($A229,Chik!$1:$1048576,10,FALSE)</f>
        <v>0</v>
      </c>
      <c r="H229" s="11">
        <f>VLOOKUP($A229,zika!$1:$1048576,10,FALSE)</f>
        <v>0</v>
      </c>
      <c r="I229" s="11">
        <f t="shared" si="9"/>
        <v>2</v>
      </c>
      <c r="J229" s="10">
        <v>12660</v>
      </c>
      <c r="K229" s="57" t="s">
        <v>1109</v>
      </c>
      <c r="L229" s="7">
        <f t="shared" si="10"/>
        <v>15.797788309636649</v>
      </c>
      <c r="M229" s="6" t="str">
        <f t="shared" si="11"/>
        <v>Baixa</v>
      </c>
      <c r="N229" s="6" t="str">
        <f>VLOOKUP($B229,LIRAa!$1:$1048576,3,FALSE)</f>
        <v>Sem Informação</v>
      </c>
      <c r="O229" s="6" t="str">
        <f>VLOOKUP($B229,LIRAa!$1:$1048576,4,FALSE)</f>
        <v>Sem Informação</v>
      </c>
      <c r="P229" s="6" t="str">
        <f>VLOOKUP($B229,LIRAa!$1:$1048576,5,FALSE)</f>
        <v>Sem Informação</v>
      </c>
      <c r="S229" s="76"/>
      <c r="T229" s="76"/>
      <c r="U229" s="76"/>
    </row>
    <row r="230" spans="1:21" ht="15.75" x14ac:dyDescent="0.25">
      <c r="A230" s="41">
        <v>225</v>
      </c>
      <c r="B230" s="6">
        <v>312030</v>
      </c>
      <c r="C230" s="16" t="str">
        <f>VLOOKUP(B230,'Tabela de Macros'!$1:$1048576,2,FALSE)</f>
        <v>Norte</v>
      </c>
      <c r="D230" s="35" t="str">
        <f>VLOOKUP(B230,'Tabela de Macros'!$1:$1048576,3,FALSE)</f>
        <v>Montes Claros</v>
      </c>
      <c r="E230" s="35" t="s">
        <v>259</v>
      </c>
      <c r="F230" s="11">
        <f>VLOOKUP(A230,Dengue!$1:$1048576,10,FALSE)</f>
        <v>0</v>
      </c>
      <c r="G230" s="11">
        <f>VLOOKUP($A230,Chik!$1:$1048576,10,FALSE)</f>
        <v>0</v>
      </c>
      <c r="H230" s="11">
        <f>VLOOKUP($A230,zika!$1:$1048576,10,FALSE)</f>
        <v>0</v>
      </c>
      <c r="I230" s="11">
        <f t="shared" si="9"/>
        <v>0</v>
      </c>
      <c r="J230" s="10">
        <v>5960</v>
      </c>
      <c r="K230" s="57" t="s">
        <v>1109</v>
      </c>
      <c r="L230" s="7">
        <f t="shared" si="10"/>
        <v>0</v>
      </c>
      <c r="M230" s="6" t="str">
        <f t="shared" si="11"/>
        <v>Silencioso</v>
      </c>
      <c r="N230" s="6" t="str">
        <f>VLOOKUP($B230,LIRAa!$1:$1048576,3,FALSE)</f>
        <v>Sem Informação</v>
      </c>
      <c r="O230" s="6" t="str">
        <f>VLOOKUP($B230,LIRAa!$1:$1048576,4,FALSE)</f>
        <v>Sem Informação</v>
      </c>
      <c r="P230" s="6">
        <f>VLOOKUP($B230,LIRAa!$1:$1048576,5,FALSE)</f>
        <v>2.6</v>
      </c>
      <c r="S230" s="76"/>
      <c r="T230" s="76"/>
      <c r="U230" s="76"/>
    </row>
    <row r="231" spans="1:21" ht="15.75" x14ac:dyDescent="0.25">
      <c r="A231" s="41">
        <v>226</v>
      </c>
      <c r="B231" s="6">
        <v>312040</v>
      </c>
      <c r="C231" s="16" t="str">
        <f>VLOOKUP(B231,'Tabela de Macros'!$1:$1048576,2,FALSE)</f>
        <v>Centro Sul</v>
      </c>
      <c r="D231" s="35" t="str">
        <f>VLOOKUP(B231,'Tabela de Macros'!$1:$1048576,3,FALSE)</f>
        <v>Barbacena</v>
      </c>
      <c r="E231" s="35" t="s">
        <v>260</v>
      </c>
      <c r="F231" s="11">
        <f>VLOOKUP(A231,Dengue!$1:$1048576,10,FALSE)</f>
        <v>0</v>
      </c>
      <c r="G231" s="11">
        <f>VLOOKUP($A231,Chik!$1:$1048576,10,FALSE)</f>
        <v>0</v>
      </c>
      <c r="H231" s="11">
        <f>VLOOKUP($A231,zika!$1:$1048576,10,FALSE)</f>
        <v>0</v>
      </c>
      <c r="I231" s="11">
        <f t="shared" si="9"/>
        <v>0</v>
      </c>
      <c r="J231" s="10">
        <v>5145</v>
      </c>
      <c r="K231" s="57" t="s">
        <v>1109</v>
      </c>
      <c r="L231" s="7">
        <f t="shared" si="10"/>
        <v>0</v>
      </c>
      <c r="M231" s="6" t="str">
        <f t="shared" si="11"/>
        <v>Silencioso</v>
      </c>
      <c r="N231" s="6" t="str">
        <f>VLOOKUP($B231,LIRAa!$1:$1048576,3,FALSE)</f>
        <v>Sem Informação</v>
      </c>
      <c r="O231" s="6" t="str">
        <f>VLOOKUP($B231,LIRAa!$1:$1048576,4,FALSE)</f>
        <v>Sem Informação</v>
      </c>
      <c r="P231" s="6" t="str">
        <f>VLOOKUP($B231,LIRAa!$1:$1048576,5,FALSE)</f>
        <v>Sem Informação</v>
      </c>
      <c r="S231" s="76"/>
      <c r="T231" s="76"/>
      <c r="U231" s="76"/>
    </row>
    <row r="232" spans="1:21" ht="15.75" x14ac:dyDescent="0.25">
      <c r="A232" s="41">
        <v>227</v>
      </c>
      <c r="B232" s="6">
        <v>312050</v>
      </c>
      <c r="C232" s="16" t="str">
        <f>VLOOKUP(B232,'Tabela de Macros'!$1:$1048576,2,FALSE)</f>
        <v>Sul</v>
      </c>
      <c r="D232" s="35" t="str">
        <f>VLOOKUP(B232,'Tabela de Macros'!$1:$1048576,3,FALSE)</f>
        <v>Varginha</v>
      </c>
      <c r="E232" s="35" t="s">
        <v>261</v>
      </c>
      <c r="F232" s="11">
        <f>VLOOKUP(A232,Dengue!$1:$1048576,10,FALSE)</f>
        <v>1</v>
      </c>
      <c r="G232" s="11">
        <f>VLOOKUP($A232,Chik!$1:$1048576,10,FALSE)</f>
        <v>0</v>
      </c>
      <c r="H232" s="11">
        <f>VLOOKUP($A232,zika!$1:$1048576,10,FALSE)</f>
        <v>0</v>
      </c>
      <c r="I232" s="11">
        <f t="shared" si="9"/>
        <v>1</v>
      </c>
      <c r="J232" s="10">
        <v>10258</v>
      </c>
      <c r="K232" s="57" t="s">
        <v>1109</v>
      </c>
      <c r="L232" s="7">
        <f t="shared" si="10"/>
        <v>9.748488984207448</v>
      </c>
      <c r="M232" s="6" t="str">
        <f t="shared" si="11"/>
        <v>Baixa</v>
      </c>
      <c r="N232" s="6" t="str">
        <f>VLOOKUP($B232,LIRAa!$1:$1048576,3,FALSE)</f>
        <v>Sem Informação</v>
      </c>
      <c r="O232" s="6" t="str">
        <f>VLOOKUP($B232,LIRAa!$1:$1048576,4,FALSE)</f>
        <v>Sem Informação</v>
      </c>
      <c r="P232" s="6" t="str">
        <f>VLOOKUP($B232,LIRAa!$1:$1048576,5,FALSE)</f>
        <v>Sem Informação</v>
      </c>
      <c r="S232" s="76"/>
      <c r="T232" s="76"/>
      <c r="U232" s="76"/>
    </row>
    <row r="233" spans="1:21" ht="15.75" x14ac:dyDescent="0.25">
      <c r="A233" s="41">
        <v>228</v>
      </c>
      <c r="B233" s="6">
        <v>312060</v>
      </c>
      <c r="C233" s="16" t="str">
        <f>VLOOKUP(B233,'Tabela de Macros'!$1:$1048576,2,FALSE)</f>
        <v>Centro</v>
      </c>
      <c r="D233" s="35" t="str">
        <f>VLOOKUP(B233,'Tabela de Macros'!$1:$1048576,3,FALSE)</f>
        <v>Belo Horizonte</v>
      </c>
      <c r="E233" s="35" t="s">
        <v>262</v>
      </c>
      <c r="F233" s="11">
        <f>VLOOKUP(A233,Dengue!$1:$1048576,10,FALSE)</f>
        <v>0</v>
      </c>
      <c r="G233" s="11">
        <f>VLOOKUP($A233,Chik!$1:$1048576,10,FALSE)</f>
        <v>0</v>
      </c>
      <c r="H233" s="11">
        <f>VLOOKUP($A233,zika!$1:$1048576,10,FALSE)</f>
        <v>0</v>
      </c>
      <c r="I233" s="11">
        <f t="shared" si="9"/>
        <v>0</v>
      </c>
      <c r="J233" s="10">
        <v>5014</v>
      </c>
      <c r="K233" s="57" t="s">
        <v>1109</v>
      </c>
      <c r="L233" s="7">
        <f t="shared" si="10"/>
        <v>0</v>
      </c>
      <c r="M233" s="6" t="str">
        <f t="shared" si="11"/>
        <v>Silencioso</v>
      </c>
      <c r="N233" s="6" t="str">
        <f>VLOOKUP($B233,LIRAa!$1:$1048576,3,FALSE)</f>
        <v>Sem Informação</v>
      </c>
      <c r="O233" s="6" t="str">
        <f>VLOOKUP($B233,LIRAa!$1:$1048576,4,FALSE)</f>
        <v>Sem Informação</v>
      </c>
      <c r="P233" s="6">
        <f>VLOOKUP($B233,LIRAa!$1:$1048576,5,FALSE)</f>
        <v>0.8</v>
      </c>
      <c r="S233" s="76"/>
      <c r="T233" s="76"/>
      <c r="U233" s="76"/>
    </row>
    <row r="234" spans="1:21" ht="15.75" x14ac:dyDescent="0.25">
      <c r="A234" s="41">
        <v>229</v>
      </c>
      <c r="B234" s="6">
        <v>312070</v>
      </c>
      <c r="C234" s="16" t="str">
        <f>VLOOKUP(B234,'Tabela de Macros'!$1:$1048576,2,FALSE)</f>
        <v>Noroeste</v>
      </c>
      <c r="D234" s="35" t="str">
        <f>VLOOKUP(B234,'Tabela de Macros'!$1:$1048576,3,FALSE)</f>
        <v>Patos de Minas</v>
      </c>
      <c r="E234" s="35" t="s">
        <v>263</v>
      </c>
      <c r="F234" s="11">
        <f>VLOOKUP(A234,Dengue!$1:$1048576,10,FALSE)</f>
        <v>0</v>
      </c>
      <c r="G234" s="11">
        <f>VLOOKUP($A234,Chik!$1:$1048576,10,FALSE)</f>
        <v>0</v>
      </c>
      <c r="H234" s="11">
        <f>VLOOKUP($A234,zika!$1:$1048576,10,FALSE)</f>
        <v>0</v>
      </c>
      <c r="I234" s="11">
        <f t="shared" si="9"/>
        <v>0</v>
      </c>
      <c r="J234" s="10">
        <v>4134</v>
      </c>
      <c r="K234" s="57" t="s">
        <v>1109</v>
      </c>
      <c r="L234" s="7">
        <f t="shared" si="10"/>
        <v>0</v>
      </c>
      <c r="M234" s="6" t="str">
        <f t="shared" si="11"/>
        <v>Silencioso</v>
      </c>
      <c r="N234" s="6" t="str">
        <f>VLOOKUP($B234,LIRAa!$1:$1048576,3,FALSE)</f>
        <v>Sem Informação</v>
      </c>
      <c r="O234" s="6" t="str">
        <f>VLOOKUP($B234,LIRAa!$1:$1048576,4,FALSE)</f>
        <v>Sem Informação</v>
      </c>
      <c r="P234" s="6" t="str">
        <f>VLOOKUP($B234,LIRAa!$1:$1048576,5,FALSE)</f>
        <v>Sem Informação</v>
      </c>
      <c r="S234" s="76"/>
      <c r="T234" s="76"/>
      <c r="U234" s="76"/>
    </row>
    <row r="235" spans="1:21" ht="15.75" x14ac:dyDescent="0.25">
      <c r="A235" s="41">
        <v>230</v>
      </c>
      <c r="B235" s="6">
        <v>312080</v>
      </c>
      <c r="C235" s="16" t="str">
        <f>VLOOKUP(B235,'Tabela de Macros'!$1:$1048576,2,FALSE)</f>
        <v>Sul</v>
      </c>
      <c r="D235" s="35" t="str">
        <f>VLOOKUP(B235,'Tabela de Macros'!$1:$1048576,3,FALSE)</f>
        <v>Varginha</v>
      </c>
      <c r="E235" s="35" t="s">
        <v>264</v>
      </c>
      <c r="F235" s="11">
        <f>VLOOKUP(A235,Dengue!$1:$1048576,10,FALSE)</f>
        <v>0</v>
      </c>
      <c r="G235" s="11">
        <f>VLOOKUP($A235,Chik!$1:$1048576,10,FALSE)</f>
        <v>0</v>
      </c>
      <c r="H235" s="11">
        <f>VLOOKUP($A235,zika!$1:$1048576,10,FALSE)</f>
        <v>0</v>
      </c>
      <c r="I235" s="11">
        <f t="shared" si="9"/>
        <v>0</v>
      </c>
      <c r="J235" s="10">
        <v>15358</v>
      </c>
      <c r="K235" s="57" t="s">
        <v>1109</v>
      </c>
      <c r="L235" s="7">
        <f t="shared" si="10"/>
        <v>0</v>
      </c>
      <c r="M235" s="6" t="str">
        <f t="shared" si="11"/>
        <v>Silencioso</v>
      </c>
      <c r="N235" s="6" t="str">
        <f>VLOOKUP($B235,LIRAa!$1:$1048576,3,FALSE)</f>
        <v>Sem Informação</v>
      </c>
      <c r="O235" s="6" t="str">
        <f>VLOOKUP($B235,LIRAa!$1:$1048576,4,FALSE)</f>
        <v>Sem Informação</v>
      </c>
      <c r="P235" s="6" t="str">
        <f>VLOOKUP($B235,LIRAa!$1:$1048576,5,FALSE)</f>
        <v>Sem Informação</v>
      </c>
      <c r="S235" s="76"/>
      <c r="T235" s="76"/>
      <c r="U235" s="76"/>
    </row>
    <row r="236" spans="1:21" ht="15.75" x14ac:dyDescent="0.25">
      <c r="A236" s="41">
        <v>231</v>
      </c>
      <c r="B236" s="6">
        <v>312083</v>
      </c>
      <c r="C236" s="16" t="str">
        <f>VLOOKUP(B236,'Tabela de Macros'!$1:$1048576,2,FALSE)</f>
        <v>Leste</v>
      </c>
      <c r="D236" s="35" t="str">
        <f>VLOOKUP(B236,'Tabela de Macros'!$1:$1048576,3,FALSE)</f>
        <v>Gov. Valadares</v>
      </c>
      <c r="E236" s="35" t="s">
        <v>265</v>
      </c>
      <c r="F236" s="11">
        <f>VLOOKUP(A236,Dengue!$1:$1048576,10,FALSE)</f>
        <v>1</v>
      </c>
      <c r="G236" s="11">
        <f>VLOOKUP($A236,Chik!$1:$1048576,10,FALSE)</f>
        <v>0</v>
      </c>
      <c r="H236" s="11">
        <f>VLOOKUP($A236,zika!$1:$1048576,10,FALSE)</f>
        <v>0</v>
      </c>
      <c r="I236" s="11">
        <f t="shared" si="9"/>
        <v>1</v>
      </c>
      <c r="J236" s="10">
        <v>4960</v>
      </c>
      <c r="K236" s="57" t="s">
        <v>1109</v>
      </c>
      <c r="L236" s="7">
        <f t="shared" si="10"/>
        <v>20.161290322580644</v>
      </c>
      <c r="M236" s="6" t="str">
        <f t="shared" si="11"/>
        <v>Baixa</v>
      </c>
      <c r="N236" s="6" t="str">
        <f>VLOOKUP($B236,LIRAa!$1:$1048576,3,FALSE)</f>
        <v>Sem Informação</v>
      </c>
      <c r="O236" s="6" t="str">
        <f>VLOOKUP($B236,LIRAa!$1:$1048576,4,FALSE)</f>
        <v>Sem Informação</v>
      </c>
      <c r="P236" s="6" t="str">
        <f>VLOOKUP($B236,LIRAa!$1:$1048576,5,FALSE)</f>
        <v>Sem Informação</v>
      </c>
      <c r="S236" s="37"/>
    </row>
    <row r="237" spans="1:21" ht="15.75" x14ac:dyDescent="0.25">
      <c r="A237" s="41">
        <v>232</v>
      </c>
      <c r="B237" s="6">
        <v>312087</v>
      </c>
      <c r="C237" s="16" t="str">
        <f>VLOOKUP(B237,'Tabela de Macros'!$1:$1048576,2,FALSE)</f>
        <v>Norte</v>
      </c>
      <c r="D237" s="35" t="str">
        <f>VLOOKUP(B237,'Tabela de Macros'!$1:$1048576,3,FALSE)</f>
        <v>Montes Claros</v>
      </c>
      <c r="E237" s="35" t="s">
        <v>266</v>
      </c>
      <c r="F237" s="11">
        <f>VLOOKUP(A237,Dengue!$1:$1048576,10,FALSE)</f>
        <v>0</v>
      </c>
      <c r="G237" s="11">
        <f>VLOOKUP($A237,Chik!$1:$1048576,10,FALSE)</f>
        <v>0</v>
      </c>
      <c r="H237" s="11">
        <f>VLOOKUP($A237,zika!$1:$1048576,10,FALSE)</f>
        <v>0</v>
      </c>
      <c r="I237" s="11">
        <f t="shared" si="9"/>
        <v>0</v>
      </c>
      <c r="J237" s="10">
        <v>7656</v>
      </c>
      <c r="K237" s="57" t="s">
        <v>1109</v>
      </c>
      <c r="L237" s="7">
        <f t="shared" si="10"/>
        <v>0</v>
      </c>
      <c r="M237" s="6" t="str">
        <f t="shared" si="11"/>
        <v>Silencioso</v>
      </c>
      <c r="N237" s="6" t="str">
        <f>VLOOKUP($B237,LIRAa!$1:$1048576,3,FALSE)</f>
        <v>Sem Informação</v>
      </c>
      <c r="O237" s="6" t="str">
        <f>VLOOKUP($B237,LIRAa!$1:$1048576,4,FALSE)</f>
        <v>Sem Informação</v>
      </c>
      <c r="P237" s="6">
        <f>VLOOKUP($B237,LIRAa!$1:$1048576,5,FALSE)</f>
        <v>2.5</v>
      </c>
      <c r="S237" s="76"/>
      <c r="T237" s="76"/>
      <c r="U237" s="76"/>
    </row>
    <row r="238" spans="1:21" ht="15.75" x14ac:dyDescent="0.25">
      <c r="A238" s="41">
        <v>233</v>
      </c>
      <c r="B238" s="6">
        <v>312090</v>
      </c>
      <c r="C238" s="16" t="str">
        <f>VLOOKUP(B238,'Tabela de Macros'!$1:$1048576,2,FALSE)</f>
        <v>Centro</v>
      </c>
      <c r="D238" s="35" t="str">
        <f>VLOOKUP(B238,'Tabela de Macros'!$1:$1048576,3,FALSE)</f>
        <v>Sete Lagoas</v>
      </c>
      <c r="E238" s="35" t="s">
        <v>267</v>
      </c>
      <c r="F238" s="11">
        <f>VLOOKUP(A238,Dengue!$1:$1048576,10,FALSE)</f>
        <v>13</v>
      </c>
      <c r="G238" s="11">
        <f>VLOOKUP($A238,Chik!$1:$1048576,10,FALSE)</f>
        <v>0</v>
      </c>
      <c r="H238" s="11">
        <f>VLOOKUP($A238,zika!$1:$1048576,10,FALSE)</f>
        <v>0</v>
      </c>
      <c r="I238" s="11">
        <f t="shared" si="9"/>
        <v>13</v>
      </c>
      <c r="J238" s="10">
        <v>79625</v>
      </c>
      <c r="K238" s="57" t="s">
        <v>1111</v>
      </c>
      <c r="L238" s="7">
        <f t="shared" si="10"/>
        <v>16.326530612244898</v>
      </c>
      <c r="M238" s="6" t="str">
        <f t="shared" si="11"/>
        <v>Baixa</v>
      </c>
      <c r="N238" s="6">
        <f>VLOOKUP($B238,LIRAa!$1:$1048576,3,FALSE)</f>
        <v>2.1</v>
      </c>
      <c r="O238" s="6">
        <f>VLOOKUP($B238,LIRAa!$1:$1048576,4,FALSE)</f>
        <v>4</v>
      </c>
      <c r="P238" s="6">
        <f>VLOOKUP($B238,LIRAa!$1:$1048576,5,FALSE)</f>
        <v>4.3</v>
      </c>
      <c r="S238" s="37"/>
    </row>
    <row r="239" spans="1:21" ht="15.75" x14ac:dyDescent="0.25">
      <c r="A239" s="41">
        <v>234</v>
      </c>
      <c r="B239" s="6">
        <v>312100</v>
      </c>
      <c r="C239" s="16" t="str">
        <f>VLOOKUP(B239,'Tabela de Macros'!$1:$1048576,2,FALSE)</f>
        <v>Jequitinhonha</v>
      </c>
      <c r="D239" s="35" t="str">
        <f>VLOOKUP(B239,'Tabela de Macros'!$1:$1048576,3,FALSE)</f>
        <v>Diamantina</v>
      </c>
      <c r="E239" s="35" t="s">
        <v>268</v>
      </c>
      <c r="F239" s="11">
        <f>VLOOKUP(A239,Dengue!$1:$1048576,10,FALSE)</f>
        <v>1</v>
      </c>
      <c r="G239" s="11">
        <f>VLOOKUP($A239,Chik!$1:$1048576,10,FALSE)</f>
        <v>0</v>
      </c>
      <c r="H239" s="11">
        <f>VLOOKUP($A239,zika!$1:$1048576,10,FALSE)</f>
        <v>0</v>
      </c>
      <c r="I239" s="11">
        <f t="shared" si="9"/>
        <v>1</v>
      </c>
      <c r="J239" s="10">
        <v>5399</v>
      </c>
      <c r="K239" s="57" t="s">
        <v>1109</v>
      </c>
      <c r="L239" s="7">
        <f t="shared" si="10"/>
        <v>18.521948508983144</v>
      </c>
      <c r="M239" s="6" t="str">
        <f t="shared" si="11"/>
        <v>Baixa</v>
      </c>
      <c r="N239" s="6" t="str">
        <f>VLOOKUP($B239,LIRAa!$1:$1048576,3,FALSE)</f>
        <v>Sem Informação</v>
      </c>
      <c r="O239" s="6" t="str">
        <f>VLOOKUP($B239,LIRAa!$1:$1048576,4,FALSE)</f>
        <v>Sem Informação</v>
      </c>
      <c r="P239" s="6" t="str">
        <f>VLOOKUP($B239,LIRAa!$1:$1048576,5,FALSE)</f>
        <v>Sem Informação</v>
      </c>
      <c r="S239" s="37"/>
    </row>
    <row r="240" spans="1:21" ht="15.75" x14ac:dyDescent="0.25">
      <c r="A240" s="41">
        <v>235</v>
      </c>
      <c r="B240" s="6">
        <v>312110</v>
      </c>
      <c r="C240" s="16" t="str">
        <f>VLOOKUP(B240,'Tabela de Macros'!$1:$1048576,2,FALSE)</f>
        <v>Sul</v>
      </c>
      <c r="D240" s="35" t="str">
        <f>VLOOKUP(B240,'Tabela de Macros'!$1:$1048576,3,FALSE)</f>
        <v>Pouso Alegre</v>
      </c>
      <c r="E240" s="35" t="s">
        <v>269</v>
      </c>
      <c r="F240" s="11">
        <f>VLOOKUP(A240,Dengue!$1:$1048576,10,FALSE)</f>
        <v>0</v>
      </c>
      <c r="G240" s="11">
        <f>VLOOKUP($A240,Chik!$1:$1048576,10,FALSE)</f>
        <v>0</v>
      </c>
      <c r="H240" s="11">
        <f>VLOOKUP($A240,zika!$1:$1048576,10,FALSE)</f>
        <v>0</v>
      </c>
      <c r="I240" s="11">
        <f t="shared" si="9"/>
        <v>0</v>
      </c>
      <c r="J240" s="10">
        <v>8035</v>
      </c>
      <c r="K240" s="57" t="s">
        <v>1109</v>
      </c>
      <c r="L240" s="7">
        <f t="shared" si="10"/>
        <v>0</v>
      </c>
      <c r="M240" s="6" t="str">
        <f t="shared" si="11"/>
        <v>Silencioso</v>
      </c>
      <c r="N240" s="6" t="str">
        <f>VLOOKUP($B240,LIRAa!$1:$1048576,3,FALSE)</f>
        <v>Sem Informação</v>
      </c>
      <c r="O240" s="6" t="str">
        <f>VLOOKUP($B240,LIRAa!$1:$1048576,4,FALSE)</f>
        <v>Sem Informação</v>
      </c>
      <c r="P240" s="6" t="str">
        <f>VLOOKUP($B240,LIRAa!$1:$1048576,5,FALSE)</f>
        <v>Sem Informação</v>
      </c>
      <c r="S240" s="76"/>
      <c r="T240" s="76"/>
      <c r="U240" s="76"/>
    </row>
    <row r="241" spans="1:21" ht="15.75" x14ac:dyDescent="0.25">
      <c r="A241" s="41">
        <v>236</v>
      </c>
      <c r="B241" s="6">
        <v>312120</v>
      </c>
      <c r="C241" s="16" t="str">
        <f>VLOOKUP(B241,'Tabela de Macros'!$1:$1048576,2,FALSE)</f>
        <v>Sul</v>
      </c>
      <c r="D241" s="35" t="str">
        <f>VLOOKUP(B241,'Tabela de Macros'!$1:$1048576,3,FALSE)</f>
        <v>Passos</v>
      </c>
      <c r="E241" s="35" t="s">
        <v>270</v>
      </c>
      <c r="F241" s="11">
        <f>VLOOKUP(A241,Dengue!$1:$1048576,10,FALSE)</f>
        <v>0</v>
      </c>
      <c r="G241" s="11">
        <f>VLOOKUP($A241,Chik!$1:$1048576,10,FALSE)</f>
        <v>0</v>
      </c>
      <c r="H241" s="11">
        <f>VLOOKUP($A241,zika!$1:$1048576,10,FALSE)</f>
        <v>0</v>
      </c>
      <c r="I241" s="11">
        <f t="shared" si="9"/>
        <v>0</v>
      </c>
      <c r="J241" s="10">
        <v>7098</v>
      </c>
      <c r="K241" s="57" t="s">
        <v>1109</v>
      </c>
      <c r="L241" s="7">
        <f t="shared" si="10"/>
        <v>0</v>
      </c>
      <c r="M241" s="6" t="str">
        <f t="shared" si="11"/>
        <v>Silencioso</v>
      </c>
      <c r="N241" s="6" t="str">
        <f>VLOOKUP($B241,LIRAa!$1:$1048576,3,FALSE)</f>
        <v>Sem Informação</v>
      </c>
      <c r="O241" s="6" t="str">
        <f>VLOOKUP($B241,LIRAa!$1:$1048576,4,FALSE)</f>
        <v>Sem Informação</v>
      </c>
      <c r="P241" s="6" t="str">
        <f>VLOOKUP($B241,LIRAa!$1:$1048576,5,FALSE)</f>
        <v>Sem Informação</v>
      </c>
      <c r="S241" s="76"/>
      <c r="T241" s="76"/>
      <c r="U241" s="76"/>
    </row>
    <row r="242" spans="1:21" ht="15.75" x14ac:dyDescent="0.25">
      <c r="A242" s="41">
        <v>237</v>
      </c>
      <c r="B242" s="6">
        <v>312125</v>
      </c>
      <c r="C242" s="16" t="str">
        <f>VLOOKUP(B242,'Tabela de Macros'!$1:$1048576,2,FALSE)</f>
        <v>Triângulo do Sul</v>
      </c>
      <c r="D242" s="35" t="str">
        <f>VLOOKUP(B242,'Tabela de Macros'!$1:$1048576,3,FALSE)</f>
        <v>Uberaba</v>
      </c>
      <c r="E242" s="35" t="s">
        <v>271</v>
      </c>
      <c r="F242" s="11">
        <f>VLOOKUP(A242,Dengue!$1:$1048576,10,FALSE)</f>
        <v>6</v>
      </c>
      <c r="G242" s="11">
        <f>VLOOKUP($A242,Chik!$1:$1048576,10,FALSE)</f>
        <v>0</v>
      </c>
      <c r="H242" s="11">
        <f>VLOOKUP($A242,zika!$1:$1048576,10,FALSE)</f>
        <v>0</v>
      </c>
      <c r="I242" s="11">
        <f t="shared" si="9"/>
        <v>6</v>
      </c>
      <c r="J242" s="10">
        <v>10291</v>
      </c>
      <c r="K242" s="57" t="s">
        <v>1109</v>
      </c>
      <c r="L242" s="7">
        <f t="shared" si="10"/>
        <v>58.3033718783403</v>
      </c>
      <c r="M242" s="6" t="str">
        <f t="shared" si="11"/>
        <v>Baixa</v>
      </c>
      <c r="N242" s="6" t="str">
        <f>VLOOKUP($B242,LIRAa!$1:$1048576,3,FALSE)</f>
        <v>Sem Informação</v>
      </c>
      <c r="O242" s="6" t="str">
        <f>VLOOKUP($B242,LIRAa!$1:$1048576,4,FALSE)</f>
        <v>Sem Informação</v>
      </c>
      <c r="P242" s="6" t="str">
        <f>VLOOKUP($B242,LIRAa!$1:$1048576,5,FALSE)</f>
        <v>Sem Informação</v>
      </c>
      <c r="S242" s="37"/>
    </row>
    <row r="243" spans="1:21" ht="15.75" x14ac:dyDescent="0.25">
      <c r="A243" s="41">
        <v>238</v>
      </c>
      <c r="B243" s="6">
        <v>312130</v>
      </c>
      <c r="C243" s="16" t="str">
        <f>VLOOKUP(B243,'Tabela de Macros'!$1:$1048576,2,FALSE)</f>
        <v>Sudeste</v>
      </c>
      <c r="D243" s="35" t="str">
        <f>VLOOKUP(B243,'Tabela de Macros'!$1:$1048576,3,FALSE)</f>
        <v>Juiz de Fora</v>
      </c>
      <c r="E243" s="35" t="s">
        <v>272</v>
      </c>
      <c r="F243" s="11">
        <f>VLOOKUP(A243,Dengue!$1:$1048576,10,FALSE)</f>
        <v>0</v>
      </c>
      <c r="G243" s="11">
        <f>VLOOKUP($A243,Chik!$1:$1048576,10,FALSE)</f>
        <v>0</v>
      </c>
      <c r="H243" s="11">
        <f>VLOOKUP($A243,zika!$1:$1048576,10,FALSE)</f>
        <v>0</v>
      </c>
      <c r="I243" s="11">
        <f t="shared" si="9"/>
        <v>0</v>
      </c>
      <c r="J243" s="10">
        <v>4996</v>
      </c>
      <c r="K243" s="57" t="s">
        <v>1109</v>
      </c>
      <c r="L243" s="7">
        <f t="shared" si="10"/>
        <v>0</v>
      </c>
      <c r="M243" s="6" t="str">
        <f t="shared" si="11"/>
        <v>Silencioso</v>
      </c>
      <c r="N243" s="6" t="str">
        <f>VLOOKUP($B243,LIRAa!$1:$1048576,3,FALSE)</f>
        <v>Sem Informação</v>
      </c>
      <c r="O243" s="6" t="str">
        <f>VLOOKUP($B243,LIRAa!$1:$1048576,4,FALSE)</f>
        <v>Sem Informação</v>
      </c>
      <c r="P243" s="6" t="str">
        <f>VLOOKUP($B243,LIRAa!$1:$1048576,5,FALSE)</f>
        <v>Sem Informação</v>
      </c>
      <c r="S243" s="37"/>
    </row>
    <row r="244" spans="1:21" ht="15.75" x14ac:dyDescent="0.25">
      <c r="A244" s="41">
        <v>239</v>
      </c>
      <c r="B244" s="6">
        <v>312140</v>
      </c>
      <c r="C244" s="16" t="str">
        <f>VLOOKUP(B244,'Tabela de Macros'!$1:$1048576,2,FALSE)</f>
        <v>Centro Sul</v>
      </c>
      <c r="D244" s="35" t="str">
        <f>VLOOKUP(B244,'Tabela de Macros'!$1:$1048576,3,FALSE)</f>
        <v>São João Del Rei</v>
      </c>
      <c r="E244" s="35" t="s">
        <v>273</v>
      </c>
      <c r="F244" s="11">
        <f>VLOOKUP(A244,Dengue!$1:$1048576,10,FALSE)</f>
        <v>0</v>
      </c>
      <c r="G244" s="11">
        <f>VLOOKUP($A244,Chik!$1:$1048576,10,FALSE)</f>
        <v>0</v>
      </c>
      <c r="H244" s="11">
        <f>VLOOKUP($A244,zika!$1:$1048576,10,FALSE)</f>
        <v>0</v>
      </c>
      <c r="I244" s="11">
        <f t="shared" si="9"/>
        <v>0</v>
      </c>
      <c r="J244" s="10">
        <v>7232</v>
      </c>
      <c r="K244" s="57" t="s">
        <v>1109</v>
      </c>
      <c r="L244" s="7">
        <f t="shared" si="10"/>
        <v>0</v>
      </c>
      <c r="M244" s="6" t="str">
        <f t="shared" si="11"/>
        <v>Silencioso</v>
      </c>
      <c r="N244" s="6" t="str">
        <f>VLOOKUP($B244,LIRAa!$1:$1048576,3,FALSE)</f>
        <v>Sem Informação</v>
      </c>
      <c r="O244" s="6" t="str">
        <f>VLOOKUP($B244,LIRAa!$1:$1048576,4,FALSE)</f>
        <v>Sem Informação</v>
      </c>
      <c r="P244" s="6" t="str">
        <f>VLOOKUP($B244,LIRAa!$1:$1048576,5,FALSE)</f>
        <v>Sem Informação</v>
      </c>
      <c r="S244" s="37"/>
    </row>
    <row r="245" spans="1:21" ht="15.75" x14ac:dyDescent="0.25">
      <c r="A245" s="41">
        <v>240</v>
      </c>
      <c r="B245" s="6">
        <v>312150</v>
      </c>
      <c r="C245" s="16" t="str">
        <f>VLOOKUP(B245,'Tabela de Macros'!$1:$1048576,2,FALSE)</f>
        <v>Centro Sul</v>
      </c>
      <c r="D245" s="35" t="str">
        <f>VLOOKUP(B245,'Tabela de Macros'!$1:$1048576,3,FALSE)</f>
        <v>Barbacena</v>
      </c>
      <c r="E245" s="35" t="s">
        <v>274</v>
      </c>
      <c r="F245" s="11">
        <f>VLOOKUP(A245,Dengue!$1:$1048576,10,FALSE)</f>
        <v>0</v>
      </c>
      <c r="G245" s="11">
        <f>VLOOKUP($A245,Chik!$1:$1048576,10,FALSE)</f>
        <v>0</v>
      </c>
      <c r="H245" s="11">
        <f>VLOOKUP($A245,zika!$1:$1048576,10,FALSE)</f>
        <v>0</v>
      </c>
      <c r="I245" s="11">
        <f t="shared" si="9"/>
        <v>0</v>
      </c>
      <c r="J245" s="10">
        <v>2919</v>
      </c>
      <c r="K245" s="57" t="s">
        <v>1109</v>
      </c>
      <c r="L245" s="7">
        <f t="shared" si="10"/>
        <v>0</v>
      </c>
      <c r="M245" s="6" t="str">
        <f t="shared" si="11"/>
        <v>Silencioso</v>
      </c>
      <c r="N245" s="6" t="str">
        <f>VLOOKUP($B245,LIRAa!$1:$1048576,3,FALSE)</f>
        <v>Sem Informação</v>
      </c>
      <c r="O245" s="6" t="str">
        <f>VLOOKUP($B245,LIRAa!$1:$1048576,4,FALSE)</f>
        <v>Sem Informação</v>
      </c>
      <c r="P245" s="6" t="str">
        <f>VLOOKUP($B245,LIRAa!$1:$1048576,5,FALSE)</f>
        <v>Sem Informação</v>
      </c>
      <c r="S245" s="76"/>
      <c r="T245" s="76"/>
      <c r="U245" s="76"/>
    </row>
    <row r="246" spans="1:21" ht="15.75" x14ac:dyDescent="0.25">
      <c r="A246" s="41">
        <v>241</v>
      </c>
      <c r="B246" s="6">
        <v>312160</v>
      </c>
      <c r="C246" s="16" t="str">
        <f>VLOOKUP(B246,'Tabela de Macros'!$1:$1048576,2,FALSE)</f>
        <v>Jequitinhonha</v>
      </c>
      <c r="D246" s="35" t="str">
        <f>VLOOKUP(B246,'Tabela de Macros'!$1:$1048576,3,FALSE)</f>
        <v>Diamantina</v>
      </c>
      <c r="E246" s="35" t="s">
        <v>53</v>
      </c>
      <c r="F246" s="11">
        <f>VLOOKUP(A246,Dengue!$1:$1048576,10,FALSE)</f>
        <v>12</v>
      </c>
      <c r="G246" s="11">
        <f>VLOOKUP($A246,Chik!$1:$1048576,10,FALSE)</f>
        <v>1</v>
      </c>
      <c r="H246" s="11">
        <f>VLOOKUP($A246,zika!$1:$1048576,10,FALSE)</f>
        <v>0</v>
      </c>
      <c r="I246" s="11">
        <f t="shared" si="9"/>
        <v>13</v>
      </c>
      <c r="J246" s="10">
        <v>47617</v>
      </c>
      <c r="K246" s="57" t="s">
        <v>1110</v>
      </c>
      <c r="L246" s="7">
        <f t="shared" si="10"/>
        <v>27.301173950479868</v>
      </c>
      <c r="M246" s="6" t="str">
        <f t="shared" si="11"/>
        <v>Baixa</v>
      </c>
      <c r="N246" s="6">
        <f>VLOOKUP($B246,LIRAa!$1:$1048576,3,FALSE)</f>
        <v>0.3</v>
      </c>
      <c r="O246" s="6">
        <f>VLOOKUP($B246,LIRAa!$1:$1048576,4,FALSE)</f>
        <v>0.8</v>
      </c>
      <c r="P246" s="6">
        <f>VLOOKUP($B246,LIRAa!$1:$1048576,5,FALSE)</f>
        <v>1</v>
      </c>
      <c r="S246" s="37"/>
    </row>
    <row r="247" spans="1:21" ht="15.75" x14ac:dyDescent="0.25">
      <c r="A247" s="41">
        <v>242</v>
      </c>
      <c r="B247" s="6">
        <v>312170</v>
      </c>
      <c r="C247" s="16" t="str">
        <f>VLOOKUP(B247,'Tabela de Macros'!$1:$1048576,2,FALSE)</f>
        <v>Leste do Sul</v>
      </c>
      <c r="D247" s="35" t="str">
        <f>VLOOKUP(B247,'Tabela de Macros'!$1:$1048576,3,FALSE)</f>
        <v>Ponte Nova</v>
      </c>
      <c r="E247" s="35" t="s">
        <v>275</v>
      </c>
      <c r="F247" s="11">
        <f>VLOOKUP(A247,Dengue!$1:$1048576,10,FALSE)</f>
        <v>0</v>
      </c>
      <c r="G247" s="11">
        <f>VLOOKUP($A247,Chik!$1:$1048576,10,FALSE)</f>
        <v>0</v>
      </c>
      <c r="H247" s="11">
        <f>VLOOKUP($A247,zika!$1:$1048576,10,FALSE)</f>
        <v>0</v>
      </c>
      <c r="I247" s="11">
        <f t="shared" si="9"/>
        <v>0</v>
      </c>
      <c r="J247" s="10">
        <v>3814</v>
      </c>
      <c r="K247" s="57" t="s">
        <v>1109</v>
      </c>
      <c r="L247" s="7">
        <f t="shared" si="10"/>
        <v>0</v>
      </c>
      <c r="M247" s="6" t="str">
        <f t="shared" si="11"/>
        <v>Silencioso</v>
      </c>
      <c r="N247" s="6" t="str">
        <f>VLOOKUP($B247,LIRAa!$1:$1048576,3,FALSE)</f>
        <v>Sem Informação</v>
      </c>
      <c r="O247" s="6" t="str">
        <f>VLOOKUP($B247,LIRAa!$1:$1048576,4,FALSE)</f>
        <v>Sem Informação</v>
      </c>
      <c r="P247" s="6" t="str">
        <f>VLOOKUP($B247,LIRAa!$1:$1048576,5,FALSE)</f>
        <v>Sem Informação</v>
      </c>
      <c r="S247" s="76"/>
      <c r="T247" s="76"/>
      <c r="U247" s="76"/>
    </row>
    <row r="248" spans="1:21" ht="15.75" x14ac:dyDescent="0.25">
      <c r="A248" s="41">
        <v>243</v>
      </c>
      <c r="B248" s="6">
        <v>312180</v>
      </c>
      <c r="C248" s="16" t="str">
        <f>VLOOKUP(B248,'Tabela de Macros'!$1:$1048576,2,FALSE)</f>
        <v>Vale do Aço</v>
      </c>
      <c r="D248" s="35" t="str">
        <f>VLOOKUP(B248,'Tabela de Macros'!$1:$1048576,3,FALSE)</f>
        <v>Cel. Fabriciano</v>
      </c>
      <c r="E248" s="35" t="s">
        <v>276</v>
      </c>
      <c r="F248" s="11">
        <f>VLOOKUP(A248,Dengue!$1:$1048576,10,FALSE)</f>
        <v>2</v>
      </c>
      <c r="G248" s="11">
        <f>VLOOKUP($A248,Chik!$1:$1048576,10,FALSE)</f>
        <v>0</v>
      </c>
      <c r="H248" s="11">
        <f>VLOOKUP($A248,zika!$1:$1048576,10,FALSE)</f>
        <v>0</v>
      </c>
      <c r="I248" s="11">
        <f t="shared" si="9"/>
        <v>2</v>
      </c>
      <c r="J248" s="10">
        <v>7852</v>
      </c>
      <c r="K248" s="57" t="s">
        <v>1109</v>
      </c>
      <c r="L248" s="7">
        <f t="shared" si="10"/>
        <v>25.471217524197655</v>
      </c>
      <c r="M248" s="6" t="str">
        <f t="shared" si="11"/>
        <v>Baixa</v>
      </c>
      <c r="N248" s="6" t="str">
        <f>VLOOKUP($B248,LIRAa!$1:$1048576,3,FALSE)</f>
        <v>Sem Informação</v>
      </c>
      <c r="O248" s="6" t="str">
        <f>VLOOKUP($B248,LIRAa!$1:$1048576,4,FALSE)</f>
        <v>Sem Informação</v>
      </c>
      <c r="P248" s="6" t="str">
        <f>VLOOKUP($B248,LIRAa!$1:$1048576,5,FALSE)</f>
        <v>Sem Informação</v>
      </c>
      <c r="S248" s="9"/>
      <c r="T248" s="9"/>
      <c r="U248" s="9"/>
    </row>
    <row r="249" spans="1:21" ht="15.75" x14ac:dyDescent="0.25">
      <c r="A249" s="41">
        <v>244</v>
      </c>
      <c r="B249" s="6">
        <v>312190</v>
      </c>
      <c r="C249" s="16" t="str">
        <f>VLOOKUP(B249,'Tabela de Macros'!$1:$1048576,2,FALSE)</f>
        <v>Sudeste</v>
      </c>
      <c r="D249" s="35" t="str">
        <f>VLOOKUP(B249,'Tabela de Macros'!$1:$1048576,3,FALSE)</f>
        <v>Ubá</v>
      </c>
      <c r="E249" s="35" t="s">
        <v>277</v>
      </c>
      <c r="F249" s="11">
        <f>VLOOKUP(A249,Dengue!$1:$1048576,10,FALSE)</f>
        <v>0</v>
      </c>
      <c r="G249" s="11">
        <f>VLOOKUP($A249,Chik!$1:$1048576,10,FALSE)</f>
        <v>0</v>
      </c>
      <c r="H249" s="11">
        <f>VLOOKUP($A249,zika!$1:$1048576,10,FALSE)</f>
        <v>0</v>
      </c>
      <c r="I249" s="11">
        <f t="shared" si="9"/>
        <v>0</v>
      </c>
      <c r="J249" s="10">
        <v>3411</v>
      </c>
      <c r="K249" s="57" t="s">
        <v>1109</v>
      </c>
      <c r="L249" s="7">
        <f t="shared" si="10"/>
        <v>0</v>
      </c>
      <c r="M249" s="6" t="str">
        <f t="shared" si="11"/>
        <v>Silencioso</v>
      </c>
      <c r="N249" s="6" t="str">
        <f>VLOOKUP($B249,LIRAa!$1:$1048576,3,FALSE)</f>
        <v>Sem Informação</v>
      </c>
      <c r="O249" s="6" t="str">
        <f>VLOOKUP($B249,LIRAa!$1:$1048576,4,FALSE)</f>
        <v>Sem Informação</v>
      </c>
      <c r="P249" s="6" t="str">
        <f>VLOOKUP($B249,LIRAa!$1:$1048576,5,FALSE)</f>
        <v>Sem Informação</v>
      </c>
      <c r="S249" s="76"/>
      <c r="T249" s="76"/>
      <c r="U249" s="76"/>
    </row>
    <row r="250" spans="1:21" ht="15.75" x14ac:dyDescent="0.25">
      <c r="A250" s="41">
        <v>245</v>
      </c>
      <c r="B250" s="6">
        <v>312200</v>
      </c>
      <c r="C250" s="16" t="str">
        <f>VLOOKUP(B250,'Tabela de Macros'!$1:$1048576,2,FALSE)</f>
        <v>Sudeste</v>
      </c>
      <c r="D250" s="35" t="str">
        <f>VLOOKUP(B250,'Tabela de Macros'!$1:$1048576,3,FALSE)</f>
        <v>Manhuaçu</v>
      </c>
      <c r="E250" s="35" t="s">
        <v>278</v>
      </c>
      <c r="F250" s="11">
        <f>VLOOKUP(A250,Dengue!$1:$1048576,10,FALSE)</f>
        <v>0</v>
      </c>
      <c r="G250" s="11">
        <f>VLOOKUP($A250,Chik!$1:$1048576,10,FALSE)</f>
        <v>0</v>
      </c>
      <c r="H250" s="11">
        <f>VLOOKUP($A250,zika!$1:$1048576,10,FALSE)</f>
        <v>0</v>
      </c>
      <c r="I250" s="11">
        <f t="shared" si="9"/>
        <v>0</v>
      </c>
      <c r="J250" s="10">
        <v>19884</v>
      </c>
      <c r="K250" s="57" t="s">
        <v>1109</v>
      </c>
      <c r="L250" s="7">
        <f t="shared" si="10"/>
        <v>0</v>
      </c>
      <c r="M250" s="6" t="str">
        <f t="shared" si="11"/>
        <v>Silencioso</v>
      </c>
      <c r="N250" s="6" t="str">
        <f>VLOOKUP($B250,LIRAa!$1:$1048576,3,FALSE)</f>
        <v>Sem Informação</v>
      </c>
      <c r="O250" s="6" t="str">
        <f>VLOOKUP($B250,LIRAa!$1:$1048576,4,FALSE)</f>
        <v>Sem Informação</v>
      </c>
      <c r="P250" s="6" t="str">
        <f>VLOOKUP($B250,LIRAa!$1:$1048576,5,FALSE)</f>
        <v>Sem Informação</v>
      </c>
      <c r="S250" s="37"/>
    </row>
    <row r="251" spans="1:21" ht="15.75" x14ac:dyDescent="0.25">
      <c r="A251" s="41">
        <v>246</v>
      </c>
      <c r="B251" s="6">
        <v>312210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279</v>
      </c>
      <c r="F251" s="11">
        <f>VLOOKUP(A251,Dengue!$1:$1048576,10,FALSE)</f>
        <v>14</v>
      </c>
      <c r="G251" s="11">
        <f>VLOOKUP($A251,Chik!$1:$1048576,10,FALSE)</f>
        <v>0</v>
      </c>
      <c r="H251" s="11">
        <f>VLOOKUP($A251,zika!$1:$1048576,10,FALSE)</f>
        <v>0</v>
      </c>
      <c r="I251" s="11">
        <f t="shared" si="9"/>
        <v>14</v>
      </c>
      <c r="J251" s="10">
        <v>4984</v>
      </c>
      <c r="K251" s="57" t="s">
        <v>1109</v>
      </c>
      <c r="L251" s="7">
        <f t="shared" si="10"/>
        <v>280.89887640449439</v>
      </c>
      <c r="M251" s="6" t="str">
        <f t="shared" si="11"/>
        <v>Média</v>
      </c>
      <c r="N251" s="6" t="str">
        <f>VLOOKUP($B251,LIRAa!$1:$1048576,3,FALSE)</f>
        <v>Sem Informação</v>
      </c>
      <c r="O251" s="6" t="str">
        <f>VLOOKUP($B251,LIRAa!$1:$1048576,4,FALSE)</f>
        <v>Sem Informação</v>
      </c>
      <c r="P251" s="6" t="str">
        <f>VLOOKUP($B251,LIRAa!$1:$1048576,5,FALSE)</f>
        <v>Sem Informação</v>
      </c>
      <c r="S251" s="76"/>
      <c r="T251" s="76"/>
      <c r="U251" s="76"/>
    </row>
    <row r="252" spans="1:21" ht="15.75" x14ac:dyDescent="0.25">
      <c r="A252" s="41">
        <v>247</v>
      </c>
      <c r="B252" s="6">
        <v>312220</v>
      </c>
      <c r="C252" s="16" t="str">
        <f>VLOOKUP(B252,'Tabela de Macros'!$1:$1048576,2,FALSE)</f>
        <v>Leste</v>
      </c>
      <c r="D252" s="35" t="str">
        <f>VLOOKUP(B252,'Tabela de Macros'!$1:$1048576,3,FALSE)</f>
        <v>Gov. Valadares</v>
      </c>
      <c r="E252" s="35" t="s">
        <v>280</v>
      </c>
      <c r="F252" s="11">
        <f>VLOOKUP(A252,Dengue!$1:$1048576,10,FALSE)</f>
        <v>9</v>
      </c>
      <c r="G252" s="11">
        <f>VLOOKUP($A252,Chik!$1:$1048576,10,FALSE)</f>
        <v>0</v>
      </c>
      <c r="H252" s="11">
        <f>VLOOKUP($A252,zika!$1:$1048576,10,FALSE)</f>
        <v>0</v>
      </c>
      <c r="I252" s="11">
        <f t="shared" si="9"/>
        <v>9</v>
      </c>
      <c r="J252" s="10">
        <v>7527</v>
      </c>
      <c r="K252" s="57" t="s">
        <v>1109</v>
      </c>
      <c r="L252" s="7">
        <f t="shared" si="10"/>
        <v>119.56954962136308</v>
      </c>
      <c r="M252" s="6" t="str">
        <f t="shared" si="11"/>
        <v>Média</v>
      </c>
      <c r="N252" s="6" t="str">
        <f>VLOOKUP($B252,LIRAa!$1:$1048576,3,FALSE)</f>
        <v>Sem Informação</v>
      </c>
      <c r="O252" s="6" t="str">
        <f>VLOOKUP($B252,LIRAa!$1:$1048576,4,FALSE)</f>
        <v>Sem Informação</v>
      </c>
      <c r="P252" s="6" t="str">
        <f>VLOOKUP($B252,LIRAa!$1:$1048576,5,FALSE)</f>
        <v>Sem Informação</v>
      </c>
      <c r="S252" s="76"/>
      <c r="T252" s="76"/>
      <c r="U252" s="76"/>
    </row>
    <row r="253" spans="1:21" ht="15.75" x14ac:dyDescent="0.25">
      <c r="A253" s="41">
        <v>248</v>
      </c>
      <c r="B253" s="6">
        <v>312230</v>
      </c>
      <c r="C253" s="16" t="str">
        <f>VLOOKUP(B253,'Tabela de Macros'!$1:$1048576,2,FALSE)</f>
        <v>Oeste</v>
      </c>
      <c r="D253" s="35" t="str">
        <f>VLOOKUP(B253,'Tabela de Macros'!$1:$1048576,3,FALSE)</f>
        <v>Divinópolis</v>
      </c>
      <c r="E253" s="35" t="s">
        <v>26</v>
      </c>
      <c r="F253" s="11">
        <f>VLOOKUP(A253,Dengue!$1:$1048576,10,FALSE)</f>
        <v>77</v>
      </c>
      <c r="G253" s="11">
        <f>VLOOKUP($A253,Chik!$1:$1048576,10,FALSE)</f>
        <v>0</v>
      </c>
      <c r="H253" s="11">
        <f>VLOOKUP($A253,zika!$1:$1048576,10,FALSE)</f>
        <v>1</v>
      </c>
      <c r="I253" s="11">
        <f t="shared" si="9"/>
        <v>78</v>
      </c>
      <c r="J253" s="10">
        <v>235977</v>
      </c>
      <c r="K253" s="57" t="s">
        <v>1112</v>
      </c>
      <c r="L253" s="7">
        <f t="shared" si="10"/>
        <v>33.054068828741784</v>
      </c>
      <c r="M253" s="6" t="str">
        <f t="shared" si="11"/>
        <v>Baixa</v>
      </c>
      <c r="N253" s="6">
        <f>VLOOKUP($B253,LIRAa!$1:$1048576,3,FALSE)</f>
        <v>1.6</v>
      </c>
      <c r="O253" s="6">
        <f>VLOOKUP($B253,LIRAa!$1:$1048576,4,FALSE)</f>
        <v>3.1</v>
      </c>
      <c r="P253" s="6">
        <f>VLOOKUP($B253,LIRAa!$1:$1048576,5,FALSE)</f>
        <v>3.8</v>
      </c>
      <c r="S253" s="76"/>
      <c r="T253" s="76"/>
      <c r="U253" s="76"/>
    </row>
    <row r="254" spans="1:21" ht="15.75" x14ac:dyDescent="0.25">
      <c r="A254" s="41">
        <v>249</v>
      </c>
      <c r="B254" s="6">
        <v>312235</v>
      </c>
      <c r="C254" s="16" t="str">
        <f>VLOOKUP(B254,'Tabela de Macros'!$1:$1048576,2,FALSE)</f>
        <v>Nordeste</v>
      </c>
      <c r="D254" s="35" t="str">
        <f>VLOOKUP(B254,'Tabela de Macros'!$1:$1048576,3,FALSE)</f>
        <v>Pedra Azul</v>
      </c>
      <c r="E254" s="35" t="s">
        <v>281</v>
      </c>
      <c r="F254" s="11">
        <f>VLOOKUP(A254,Dengue!$1:$1048576,10,FALSE)</f>
        <v>0</v>
      </c>
      <c r="G254" s="11">
        <f>VLOOKUP($A254,Chik!$1:$1048576,10,FALSE)</f>
        <v>0</v>
      </c>
      <c r="H254" s="11">
        <f>VLOOKUP($A254,zika!$1:$1048576,10,FALSE)</f>
        <v>0</v>
      </c>
      <c r="I254" s="11">
        <f t="shared" si="9"/>
        <v>0</v>
      </c>
      <c r="J254" s="10">
        <v>6702</v>
      </c>
      <c r="K254" s="57" t="s">
        <v>1109</v>
      </c>
      <c r="L254" s="7">
        <f t="shared" si="10"/>
        <v>0</v>
      </c>
      <c r="M254" s="6" t="str">
        <f t="shared" si="11"/>
        <v>Silencioso</v>
      </c>
      <c r="N254" s="6" t="str">
        <f>VLOOKUP($B254,LIRAa!$1:$1048576,3,FALSE)</f>
        <v>Sem Informação</v>
      </c>
      <c r="O254" s="6" t="str">
        <f>VLOOKUP($B254,LIRAa!$1:$1048576,4,FALSE)</f>
        <v>Sem Informação</v>
      </c>
      <c r="P254" s="6" t="str">
        <f>VLOOKUP($B254,LIRAa!$1:$1048576,5,FALSE)</f>
        <v>Sem Informação</v>
      </c>
      <c r="S254" s="37"/>
    </row>
    <row r="255" spans="1:21" ht="15.75" x14ac:dyDescent="0.25">
      <c r="A255" s="41">
        <v>250</v>
      </c>
      <c r="B255" s="6">
        <v>312240</v>
      </c>
      <c r="C255" s="16" t="str">
        <f>VLOOKUP(B255,'Tabela de Macros'!$1:$1048576,2,FALSE)</f>
        <v>Sul</v>
      </c>
      <c r="D255" s="35" t="str">
        <f>VLOOKUP(B255,'Tabela de Macros'!$1:$1048576,3,FALSE)</f>
        <v>Alfenas</v>
      </c>
      <c r="E255" s="35" t="s">
        <v>282</v>
      </c>
      <c r="F255" s="11">
        <f>VLOOKUP(A255,Dengue!$1:$1048576,10,FALSE)</f>
        <v>0</v>
      </c>
      <c r="G255" s="11">
        <f>VLOOKUP($A255,Chik!$1:$1048576,10,FALSE)</f>
        <v>0</v>
      </c>
      <c r="H255" s="11">
        <f>VLOOKUP($A255,zika!$1:$1048576,10,FALSE)</f>
        <v>0</v>
      </c>
      <c r="I255" s="11">
        <f t="shared" si="9"/>
        <v>0</v>
      </c>
      <c r="J255" s="10">
        <v>5996</v>
      </c>
      <c r="K255" s="57" t="s">
        <v>1109</v>
      </c>
      <c r="L255" s="7">
        <f t="shared" si="10"/>
        <v>0</v>
      </c>
      <c r="M255" s="6" t="str">
        <f t="shared" si="11"/>
        <v>Silencioso</v>
      </c>
      <c r="N255" s="6" t="str">
        <f>VLOOKUP($B255,LIRAa!$1:$1048576,3,FALSE)</f>
        <v>Sem Informação</v>
      </c>
      <c r="O255" s="6" t="str">
        <f>VLOOKUP($B255,LIRAa!$1:$1048576,4,FALSE)</f>
        <v>Sem Informação</v>
      </c>
      <c r="P255" s="6" t="str">
        <f>VLOOKUP($B255,LIRAa!$1:$1048576,5,FALSE)</f>
        <v>Sem Informação</v>
      </c>
      <c r="S255" s="76"/>
      <c r="T255" s="76"/>
      <c r="U255" s="76"/>
    </row>
    <row r="256" spans="1:21" ht="15.75" x14ac:dyDescent="0.25">
      <c r="A256" s="41">
        <v>251</v>
      </c>
      <c r="B256" s="6">
        <v>312245</v>
      </c>
      <c r="C256" s="16" t="str">
        <f>VLOOKUP(B256,'Tabela de Macros'!$1:$1048576,2,FALSE)</f>
        <v>Nordeste</v>
      </c>
      <c r="D256" s="35" t="str">
        <f>VLOOKUP(B256,'Tabela de Macros'!$1:$1048576,3,FALSE)</f>
        <v>Pedra Azul</v>
      </c>
      <c r="E256" s="35" t="s">
        <v>283</v>
      </c>
      <c r="F256" s="11">
        <f>VLOOKUP(A256,Dengue!$1:$1048576,10,FALSE)</f>
        <v>1</v>
      </c>
      <c r="G256" s="11">
        <f>VLOOKUP($A256,Chik!$1:$1048576,10,FALSE)</f>
        <v>0</v>
      </c>
      <c r="H256" s="11">
        <f>VLOOKUP($A256,zika!$1:$1048576,10,FALSE)</f>
        <v>0</v>
      </c>
      <c r="I256" s="11">
        <f t="shared" si="9"/>
        <v>1</v>
      </c>
      <c r="J256" s="10">
        <v>10820</v>
      </c>
      <c r="K256" s="57" t="s">
        <v>1109</v>
      </c>
      <c r="L256" s="7">
        <f t="shared" si="10"/>
        <v>9.2421441774491679</v>
      </c>
      <c r="M256" s="6" t="str">
        <f t="shared" si="11"/>
        <v>Baixa</v>
      </c>
      <c r="N256" s="6" t="str">
        <f>VLOOKUP($B256,LIRAa!$1:$1048576,3,FALSE)</f>
        <v>Sem Informação</v>
      </c>
      <c r="O256" s="6" t="str">
        <f>VLOOKUP($B256,LIRAa!$1:$1048576,4,FALSE)</f>
        <v>Sem Informação</v>
      </c>
      <c r="P256" s="6" t="str">
        <f>VLOOKUP($B256,LIRAa!$1:$1048576,5,FALSE)</f>
        <v>Sem Informação</v>
      </c>
      <c r="S256" s="76"/>
      <c r="T256" s="76"/>
      <c r="U256" s="76"/>
    </row>
    <row r="257" spans="1:21" ht="15.75" x14ac:dyDescent="0.25">
      <c r="A257" s="41">
        <v>252</v>
      </c>
      <c r="B257" s="6">
        <v>312247</v>
      </c>
      <c r="C257" s="16" t="str">
        <f>VLOOKUP(B257,'Tabela de Macros'!$1:$1048576,2,FALSE)</f>
        <v>Noroeste</v>
      </c>
      <c r="D257" s="35" t="str">
        <f>VLOOKUP(B257,'Tabela de Macros'!$1:$1048576,3,FALSE)</f>
        <v>Unaí</v>
      </c>
      <c r="E257" s="35" t="s">
        <v>284</v>
      </c>
      <c r="F257" s="11">
        <f>VLOOKUP(A257,Dengue!$1:$1048576,10,FALSE)</f>
        <v>14</v>
      </c>
      <c r="G257" s="11">
        <f>VLOOKUP($A257,Chik!$1:$1048576,10,FALSE)</f>
        <v>0</v>
      </c>
      <c r="H257" s="11">
        <f>VLOOKUP($A257,zika!$1:$1048576,10,FALSE)</f>
        <v>0</v>
      </c>
      <c r="I257" s="11">
        <f t="shared" si="9"/>
        <v>14</v>
      </c>
      <c r="J257" s="10">
        <v>3699</v>
      </c>
      <c r="K257" s="57" t="s">
        <v>1109</v>
      </c>
      <c r="L257" s="7">
        <f t="shared" si="10"/>
        <v>378.48067045147337</v>
      </c>
      <c r="M257" s="6" t="str">
        <f t="shared" si="11"/>
        <v>Alta</v>
      </c>
      <c r="N257" s="6" t="str">
        <f>VLOOKUP($B257,LIRAa!$1:$1048576,3,FALSE)</f>
        <v>Sem Informação</v>
      </c>
      <c r="O257" s="6" t="str">
        <f>VLOOKUP($B257,LIRAa!$1:$1048576,4,FALSE)</f>
        <v>Sem Informação</v>
      </c>
      <c r="P257" s="6" t="str">
        <f>VLOOKUP($B257,LIRAa!$1:$1048576,5,FALSE)</f>
        <v>Sem Informação</v>
      </c>
      <c r="S257" s="76"/>
      <c r="T257" s="76"/>
      <c r="U257" s="76"/>
    </row>
    <row r="258" spans="1:21" ht="15.75" x14ac:dyDescent="0.25">
      <c r="A258" s="41">
        <v>253</v>
      </c>
      <c r="B258" s="6">
        <v>312250</v>
      </c>
      <c r="C258" s="16" t="str">
        <f>VLOOKUP(B258,'Tabela de Macros'!$1:$1048576,2,FALSE)</f>
        <v>Vale do Aço</v>
      </c>
      <c r="D258" s="35" t="str">
        <f>VLOOKUP(B258,'Tabela de Macros'!$1:$1048576,3,FALSE)</f>
        <v>Cel. Fabriciano</v>
      </c>
      <c r="E258" s="35" t="s">
        <v>285</v>
      </c>
      <c r="F258" s="11">
        <f>VLOOKUP(A258,Dengue!$1:$1048576,10,FALSE)</f>
        <v>0</v>
      </c>
      <c r="G258" s="11">
        <f>VLOOKUP($A258,Chik!$1:$1048576,10,FALSE)</f>
        <v>0</v>
      </c>
      <c r="H258" s="11">
        <f>VLOOKUP($A258,zika!$1:$1048576,10,FALSE)</f>
        <v>0</v>
      </c>
      <c r="I258" s="11">
        <f t="shared" si="9"/>
        <v>0</v>
      </c>
      <c r="J258" s="10">
        <v>5097</v>
      </c>
      <c r="K258" s="57" t="s">
        <v>1109</v>
      </c>
      <c r="L258" s="7">
        <f t="shared" si="10"/>
        <v>0</v>
      </c>
      <c r="M258" s="6" t="str">
        <f t="shared" si="11"/>
        <v>Silencioso</v>
      </c>
      <c r="N258" s="6" t="str">
        <f>VLOOKUP($B258,LIRAa!$1:$1048576,3,FALSE)</f>
        <v>Sem Informação</v>
      </c>
      <c r="O258" s="6" t="str">
        <f>VLOOKUP($B258,LIRAa!$1:$1048576,4,FALSE)</f>
        <v>Sem Informação</v>
      </c>
      <c r="P258" s="6" t="str">
        <f>VLOOKUP($B258,LIRAa!$1:$1048576,5,FALSE)</f>
        <v>Sem Informação</v>
      </c>
      <c r="S258" s="76"/>
      <c r="T258" s="76"/>
      <c r="U258" s="76"/>
    </row>
    <row r="259" spans="1:21" ht="15.75" x14ac:dyDescent="0.25">
      <c r="A259" s="41">
        <v>254</v>
      </c>
      <c r="B259" s="6">
        <v>312260</v>
      </c>
      <c r="C259" s="16" t="str">
        <f>VLOOKUP(B259,'Tabela de Macros'!$1:$1048576,2,FALSE)</f>
        <v>Centro</v>
      </c>
      <c r="D259" s="35" t="str">
        <f>VLOOKUP(B259,'Tabela de Macros'!$1:$1048576,3,FALSE)</f>
        <v>Itabira</v>
      </c>
      <c r="E259" s="35" t="s">
        <v>286</v>
      </c>
      <c r="F259" s="11">
        <f>VLOOKUP(A259,Dengue!$1:$1048576,10,FALSE)</f>
        <v>0</v>
      </c>
      <c r="G259" s="11">
        <f>VLOOKUP($A259,Chik!$1:$1048576,10,FALSE)</f>
        <v>0</v>
      </c>
      <c r="H259" s="11">
        <f>VLOOKUP($A259,zika!$1:$1048576,10,FALSE)</f>
        <v>0</v>
      </c>
      <c r="I259" s="11">
        <f t="shared" si="9"/>
        <v>0</v>
      </c>
      <c r="J259" s="10">
        <v>4482</v>
      </c>
      <c r="K259" s="57" t="s">
        <v>1109</v>
      </c>
      <c r="L259" s="7">
        <f t="shared" si="10"/>
        <v>0</v>
      </c>
      <c r="M259" s="6" t="str">
        <f t="shared" si="11"/>
        <v>Silencioso</v>
      </c>
      <c r="N259" s="6" t="str">
        <f>VLOOKUP($B259,LIRAa!$1:$1048576,3,FALSE)</f>
        <v>Sem Informação</v>
      </c>
      <c r="O259" s="6" t="str">
        <f>VLOOKUP($B259,LIRAa!$1:$1048576,4,FALSE)</f>
        <v>Sem Informação</v>
      </c>
      <c r="P259" s="6" t="str">
        <f>VLOOKUP($B259,LIRAa!$1:$1048576,5,FALSE)</f>
        <v>Sem Informação</v>
      </c>
      <c r="S259" s="76"/>
      <c r="T259" s="76"/>
      <c r="U259" s="76"/>
    </row>
    <row r="260" spans="1:21" ht="15.75" x14ac:dyDescent="0.25">
      <c r="A260" s="41">
        <v>255</v>
      </c>
      <c r="B260" s="6">
        <v>312270</v>
      </c>
      <c r="C260" s="16" t="str">
        <f>VLOOKUP(B260,'Tabela de Macros'!$1:$1048576,2,FALSE)</f>
        <v>Leste do Sul</v>
      </c>
      <c r="D260" s="35" t="str">
        <f>VLOOKUP(B260,'Tabela de Macros'!$1:$1048576,3,FALSE)</f>
        <v>Ponte Nova</v>
      </c>
      <c r="E260" s="35" t="s">
        <v>287</v>
      </c>
      <c r="F260" s="11">
        <f>VLOOKUP(A260,Dengue!$1:$1048576,10,FALSE)</f>
        <v>0</v>
      </c>
      <c r="G260" s="11">
        <f>VLOOKUP($A260,Chik!$1:$1048576,10,FALSE)</f>
        <v>0</v>
      </c>
      <c r="H260" s="11">
        <f>VLOOKUP($A260,zika!$1:$1048576,10,FALSE)</f>
        <v>0</v>
      </c>
      <c r="I260" s="11">
        <f t="shared" si="9"/>
        <v>0</v>
      </c>
      <c r="J260" s="10">
        <v>5243</v>
      </c>
      <c r="K260" s="57" t="s">
        <v>1109</v>
      </c>
      <c r="L260" s="7">
        <f t="shared" si="10"/>
        <v>0</v>
      </c>
      <c r="M260" s="6" t="str">
        <f t="shared" si="11"/>
        <v>Silencioso</v>
      </c>
      <c r="N260" s="6" t="str">
        <f>VLOOKUP($B260,LIRAa!$1:$1048576,3,FALSE)</f>
        <v>Sem Informação</v>
      </c>
      <c r="O260" s="6" t="str">
        <f>VLOOKUP($B260,LIRAa!$1:$1048576,4,FALSE)</f>
        <v>Sem Informação</v>
      </c>
      <c r="P260" s="6" t="str">
        <f>VLOOKUP($B260,LIRAa!$1:$1048576,5,FALSE)</f>
        <v>Sem Informação</v>
      </c>
      <c r="S260" s="37"/>
    </row>
    <row r="261" spans="1:21" ht="15.75" x14ac:dyDescent="0.25">
      <c r="A261" s="41">
        <v>256</v>
      </c>
      <c r="B261" s="6">
        <v>312280</v>
      </c>
      <c r="C261" s="16" t="str">
        <f>VLOOKUP(B261,'Tabela de Macros'!$1:$1048576,2,FALSE)</f>
        <v>Sul</v>
      </c>
      <c r="D261" s="35" t="str">
        <f>VLOOKUP(B261,'Tabela de Macros'!$1:$1048576,3,FALSE)</f>
        <v>Varginha</v>
      </c>
      <c r="E261" s="35" t="s">
        <v>288</v>
      </c>
      <c r="F261" s="11">
        <f>VLOOKUP(A261,Dengue!$1:$1048576,10,FALSE)</f>
        <v>0</v>
      </c>
      <c r="G261" s="11">
        <f>VLOOKUP($A261,Chik!$1:$1048576,10,FALSE)</f>
        <v>0</v>
      </c>
      <c r="H261" s="11">
        <f>VLOOKUP($A261,zika!$1:$1048576,10,FALSE)</f>
        <v>0</v>
      </c>
      <c r="I261" s="11">
        <f t="shared" si="9"/>
        <v>0</v>
      </c>
      <c r="J261" s="10">
        <v>3007</v>
      </c>
      <c r="K261" s="57" t="s">
        <v>1109</v>
      </c>
      <c r="L261" s="7">
        <f t="shared" si="10"/>
        <v>0</v>
      </c>
      <c r="M261" s="6" t="str">
        <f t="shared" si="11"/>
        <v>Silencioso</v>
      </c>
      <c r="N261" s="6" t="str">
        <f>VLOOKUP($B261,LIRAa!$1:$1048576,3,FALSE)</f>
        <v>Sem Informação</v>
      </c>
      <c r="O261" s="6" t="str">
        <f>VLOOKUP($B261,LIRAa!$1:$1048576,4,FALSE)</f>
        <v>Sem Informação</v>
      </c>
      <c r="P261" s="6" t="str">
        <f>VLOOKUP($B261,LIRAa!$1:$1048576,5,FALSE)</f>
        <v>Sem Informação</v>
      </c>
      <c r="S261" s="37"/>
    </row>
    <row r="262" spans="1:21" ht="15.75" x14ac:dyDescent="0.25">
      <c r="A262" s="41">
        <v>257</v>
      </c>
      <c r="B262" s="6">
        <v>312290</v>
      </c>
      <c r="C262" s="16" t="str">
        <f>VLOOKUP(B262,'Tabela de Macros'!$1:$1048576,2,FALSE)</f>
        <v>Sudeste</v>
      </c>
      <c r="D262" s="35" t="str">
        <f>VLOOKUP(B262,'Tabela de Macros'!$1:$1048576,3,FALSE)</f>
        <v>Leopoldina</v>
      </c>
      <c r="E262" s="35" t="s">
        <v>857</v>
      </c>
      <c r="F262" s="11">
        <f>VLOOKUP(A262,Dengue!$1:$1048576,10,FALSE)</f>
        <v>3</v>
      </c>
      <c r="G262" s="11">
        <f>VLOOKUP($A262,Chik!$1:$1048576,10,FALSE)</f>
        <v>0</v>
      </c>
      <c r="H262" s="11">
        <f>VLOOKUP($A262,zika!$1:$1048576,10,FALSE)</f>
        <v>0</v>
      </c>
      <c r="I262" s="11">
        <f t="shared" ref="I262:I325" si="12">H262+F262+G262</f>
        <v>3</v>
      </c>
      <c r="J262" s="10">
        <v>6523</v>
      </c>
      <c r="K262" s="57" t="s">
        <v>1109</v>
      </c>
      <c r="L262" s="7">
        <f t="shared" ref="L262:L325" si="13">I262/J262*100000</f>
        <v>45.991108385712096</v>
      </c>
      <c r="M262" s="6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6" t="str">
        <f>VLOOKUP($B262,LIRAa!$1:$1048576,3,FALSE)</f>
        <v>Sem Informação</v>
      </c>
      <c r="O262" s="6" t="str">
        <f>VLOOKUP($B262,LIRAa!$1:$1048576,4,FALSE)</f>
        <v>Sem Informação</v>
      </c>
      <c r="P262" s="6" t="str">
        <f>VLOOKUP($B262,LIRAa!$1:$1048576,5,FALSE)</f>
        <v>Sem Informação</v>
      </c>
      <c r="S262" s="37"/>
    </row>
    <row r="263" spans="1:21" ht="15.75" x14ac:dyDescent="0.25">
      <c r="A263" s="41">
        <v>258</v>
      </c>
      <c r="B263" s="6">
        <v>312300</v>
      </c>
      <c r="C263" s="16" t="str">
        <f>VLOOKUP(B263,'Tabela de Macros'!$1:$1048576,2,FALSE)</f>
        <v>Centro Sul</v>
      </c>
      <c r="D263" s="35" t="str">
        <f>VLOOKUP(B263,'Tabela de Macros'!$1:$1048576,3,FALSE)</f>
        <v>São João Del Rei</v>
      </c>
      <c r="E263" s="35" t="s">
        <v>289</v>
      </c>
      <c r="F263" s="11">
        <f>VLOOKUP(A263,Dengue!$1:$1048576,10,FALSE)</f>
        <v>1</v>
      </c>
      <c r="G263" s="11">
        <f>VLOOKUP($A263,Chik!$1:$1048576,10,FALSE)</f>
        <v>0</v>
      </c>
      <c r="H263" s="11">
        <f>VLOOKUP($A263,zika!$1:$1048576,10,FALSE)</f>
        <v>0</v>
      </c>
      <c r="I263" s="11">
        <f t="shared" si="12"/>
        <v>1</v>
      </c>
      <c r="J263" s="10">
        <v>10081</v>
      </c>
      <c r="K263" s="57" t="s">
        <v>1109</v>
      </c>
      <c r="L263" s="7">
        <f t="shared" si="13"/>
        <v>9.9196508282908447</v>
      </c>
      <c r="M263" s="6" t="str">
        <f t="shared" si="14"/>
        <v>Baixa</v>
      </c>
      <c r="N263" s="6" t="str">
        <f>VLOOKUP($B263,LIRAa!$1:$1048576,3,FALSE)</f>
        <v>Sem Informação</v>
      </c>
      <c r="O263" s="6" t="str">
        <f>VLOOKUP($B263,LIRAa!$1:$1048576,4,FALSE)</f>
        <v>Sem Informação</v>
      </c>
      <c r="P263" s="6" t="str">
        <f>VLOOKUP($B263,LIRAa!$1:$1048576,5,FALSE)</f>
        <v>Sem Informação</v>
      </c>
      <c r="S263" s="73"/>
      <c r="T263" s="73"/>
      <c r="U263" s="73"/>
    </row>
    <row r="264" spans="1:21" ht="15.75" x14ac:dyDescent="0.25">
      <c r="A264" s="41">
        <v>259</v>
      </c>
      <c r="B264" s="6">
        <v>312310</v>
      </c>
      <c r="C264" s="16" t="str">
        <f>VLOOKUP(B264,'Tabela de Macros'!$1:$1048576,2,FALSE)</f>
        <v>Centro</v>
      </c>
      <c r="D264" s="35" t="str">
        <f>VLOOKUP(B264,'Tabela de Macros'!$1:$1048576,3,FALSE)</f>
        <v>Itabira</v>
      </c>
      <c r="E264" s="35" t="s">
        <v>290</v>
      </c>
      <c r="F264" s="11">
        <f>VLOOKUP(A264,Dengue!$1:$1048576,10,FALSE)</f>
        <v>0</v>
      </c>
      <c r="G264" s="11">
        <f>VLOOKUP($A264,Chik!$1:$1048576,10,FALSE)</f>
        <v>0</v>
      </c>
      <c r="H264" s="11">
        <f>VLOOKUP($A264,zika!$1:$1048576,10,FALSE)</f>
        <v>0</v>
      </c>
      <c r="I264" s="11">
        <f t="shared" si="12"/>
        <v>0</v>
      </c>
      <c r="J264" s="10">
        <v>5185</v>
      </c>
      <c r="K264" s="57" t="s">
        <v>1109</v>
      </c>
      <c r="L264" s="7">
        <f t="shared" si="13"/>
        <v>0</v>
      </c>
      <c r="M264" s="6" t="str">
        <f t="shared" si="14"/>
        <v>Silencioso</v>
      </c>
      <c r="N264" s="6" t="str">
        <f>VLOOKUP($B264,LIRAa!$1:$1048576,3,FALSE)</f>
        <v>Sem Informação</v>
      </c>
      <c r="O264" s="6" t="str">
        <f>VLOOKUP($B264,LIRAa!$1:$1048576,4,FALSE)</f>
        <v>Sem Informação</v>
      </c>
      <c r="P264" s="6" t="str">
        <f>VLOOKUP($B264,LIRAa!$1:$1048576,5,FALSE)</f>
        <v>Sem Informação</v>
      </c>
      <c r="S264" s="76"/>
      <c r="T264" s="76"/>
      <c r="U264" s="76"/>
    </row>
    <row r="265" spans="1:21" ht="15.75" x14ac:dyDescent="0.25">
      <c r="A265" s="41">
        <v>260</v>
      </c>
      <c r="B265" s="6">
        <v>312320</v>
      </c>
      <c r="C265" s="16" t="str">
        <f>VLOOKUP(B265,'Tabela de Macros'!$1:$1048576,2,FALSE)</f>
        <v>Oeste</v>
      </c>
      <c r="D265" s="35" t="str">
        <f>VLOOKUP(B265,'Tabela de Macros'!$1:$1048576,3,FALSE)</f>
        <v>Divinópolis</v>
      </c>
      <c r="E265" s="35" t="s">
        <v>291</v>
      </c>
      <c r="F265" s="11">
        <f>VLOOKUP(A265,Dengue!$1:$1048576,10,FALSE)</f>
        <v>5</v>
      </c>
      <c r="G265" s="11">
        <f>VLOOKUP($A265,Chik!$1:$1048576,10,FALSE)</f>
        <v>0</v>
      </c>
      <c r="H265" s="11">
        <f>VLOOKUP($A265,zika!$1:$1048576,10,FALSE)</f>
        <v>0</v>
      </c>
      <c r="I265" s="11">
        <f t="shared" si="12"/>
        <v>5</v>
      </c>
      <c r="J265" s="10">
        <v>13541</v>
      </c>
      <c r="K265" s="57" t="s">
        <v>1109</v>
      </c>
      <c r="L265" s="7">
        <f t="shared" si="13"/>
        <v>36.924894764049924</v>
      </c>
      <c r="M265" s="6" t="str">
        <f t="shared" si="14"/>
        <v>Baixa</v>
      </c>
      <c r="N265" s="6">
        <f>VLOOKUP($B265,LIRAa!$1:$1048576,3,FALSE)</f>
        <v>3.8</v>
      </c>
      <c r="O265" s="6">
        <f>VLOOKUP($B265,LIRAa!$1:$1048576,4,FALSE)</f>
        <v>5.5</v>
      </c>
      <c r="P265" s="6">
        <f>VLOOKUP($B265,LIRAa!$1:$1048576,5,FALSE)</f>
        <v>6.8</v>
      </c>
      <c r="S265" s="73"/>
      <c r="T265" s="73"/>
      <c r="U265" s="73"/>
    </row>
    <row r="266" spans="1:21" ht="15.75" x14ac:dyDescent="0.25">
      <c r="A266" s="41">
        <v>261</v>
      </c>
      <c r="B266" s="6">
        <v>312330</v>
      </c>
      <c r="C266" s="16" t="str">
        <f>VLOOKUP(B266,'Tabela de Macros'!$1:$1048576,2,FALSE)</f>
        <v>Sudeste</v>
      </c>
      <c r="D266" s="35" t="str">
        <f>VLOOKUP(B266,'Tabela de Macros'!$1:$1048576,3,FALSE)</f>
        <v>Ubá</v>
      </c>
      <c r="E266" s="35" t="s">
        <v>292</v>
      </c>
      <c r="F266" s="11">
        <f>VLOOKUP(A266,Dengue!$1:$1048576,10,FALSE)</f>
        <v>0</v>
      </c>
      <c r="G266" s="11">
        <f>VLOOKUP($A266,Chik!$1:$1048576,10,FALSE)</f>
        <v>0</v>
      </c>
      <c r="H266" s="11">
        <f>VLOOKUP($A266,zika!$1:$1048576,10,FALSE)</f>
        <v>0</v>
      </c>
      <c r="I266" s="11">
        <f t="shared" si="12"/>
        <v>0</v>
      </c>
      <c r="J266" s="10">
        <v>4289</v>
      </c>
      <c r="K266" s="57" t="s">
        <v>1109</v>
      </c>
      <c r="L266" s="7">
        <f t="shared" si="13"/>
        <v>0</v>
      </c>
      <c r="M266" s="6" t="str">
        <f t="shared" si="14"/>
        <v>Silencioso</v>
      </c>
      <c r="N266" s="6" t="str">
        <f>VLOOKUP($B266,LIRAa!$1:$1048576,3,FALSE)</f>
        <v>Sem Informação</v>
      </c>
      <c r="O266" s="6" t="str">
        <f>VLOOKUP($B266,LIRAa!$1:$1048576,4,FALSE)</f>
        <v>Sem Informação</v>
      </c>
      <c r="P266" s="6" t="str">
        <f>VLOOKUP($B266,LIRAa!$1:$1048576,5,FALSE)</f>
        <v>Sem Informação</v>
      </c>
      <c r="S266" s="73"/>
      <c r="T266" s="73"/>
      <c r="U266" s="73"/>
    </row>
    <row r="267" spans="1:21" ht="15.75" x14ac:dyDescent="0.25">
      <c r="A267" s="41">
        <v>262</v>
      </c>
      <c r="B267" s="6">
        <v>312340</v>
      </c>
      <c r="C267" s="16" t="str">
        <f>VLOOKUP(B267,'Tabela de Macros'!$1:$1048576,2,FALSE)</f>
        <v>Sul</v>
      </c>
      <c r="D267" s="35" t="str">
        <f>VLOOKUP(B267,'Tabela de Macros'!$1:$1048576,3,FALSE)</f>
        <v>Passos</v>
      </c>
      <c r="E267" s="35" t="s">
        <v>293</v>
      </c>
      <c r="F267" s="11">
        <f>VLOOKUP(A267,Dengue!$1:$1048576,10,FALSE)</f>
        <v>2</v>
      </c>
      <c r="G267" s="11">
        <f>VLOOKUP($A267,Chik!$1:$1048576,10,FALSE)</f>
        <v>0</v>
      </c>
      <c r="H267" s="11">
        <f>VLOOKUP($A267,zika!$1:$1048576,10,FALSE)</f>
        <v>0</v>
      </c>
      <c r="I267" s="11">
        <f t="shared" si="12"/>
        <v>2</v>
      </c>
      <c r="J267" s="10">
        <v>1521</v>
      </c>
      <c r="K267" s="57" t="s">
        <v>1109</v>
      </c>
      <c r="L267" s="7">
        <f t="shared" si="13"/>
        <v>131.49243918474687</v>
      </c>
      <c r="M267" s="6" t="str">
        <f t="shared" si="14"/>
        <v>Média</v>
      </c>
      <c r="N267" s="6" t="str">
        <f>VLOOKUP($B267,LIRAa!$1:$1048576,3,FALSE)</f>
        <v>Sem Informação</v>
      </c>
      <c r="O267" s="6" t="str">
        <f>VLOOKUP($B267,LIRAa!$1:$1048576,4,FALSE)</f>
        <v>Sem Informação</v>
      </c>
      <c r="P267" s="6" t="str">
        <f>VLOOKUP($B267,LIRAa!$1:$1048576,5,FALSE)</f>
        <v>Sem Informação</v>
      </c>
      <c r="S267" s="73"/>
      <c r="T267" s="73"/>
      <c r="U267" s="73"/>
    </row>
    <row r="268" spans="1:21" ht="15.75" x14ac:dyDescent="0.25">
      <c r="A268" s="41">
        <v>263</v>
      </c>
      <c r="B268" s="6">
        <v>312350</v>
      </c>
      <c r="C268" s="16" t="str">
        <f>VLOOKUP(B268,'Tabela de Macros'!$1:$1048576,2,FALSE)</f>
        <v>Triângulo do Norte</v>
      </c>
      <c r="D268" s="35" t="str">
        <f>VLOOKUP(B268,'Tabela de Macros'!$1:$1048576,3,FALSE)</f>
        <v>Uberlândia</v>
      </c>
      <c r="E268" s="35" t="s">
        <v>294</v>
      </c>
      <c r="F268" s="11">
        <f>VLOOKUP(A268,Dengue!$1:$1048576,10,FALSE)</f>
        <v>0</v>
      </c>
      <c r="G268" s="11">
        <f>VLOOKUP($A268,Chik!$1:$1048576,10,FALSE)</f>
        <v>0</v>
      </c>
      <c r="H268" s="11">
        <f>VLOOKUP($A268,zika!$1:$1048576,10,FALSE)</f>
        <v>0</v>
      </c>
      <c r="I268" s="11">
        <f t="shared" si="12"/>
        <v>0</v>
      </c>
      <c r="J268" s="10">
        <v>1905</v>
      </c>
      <c r="K268" s="57" t="s">
        <v>1109</v>
      </c>
      <c r="L268" s="7">
        <f t="shared" si="13"/>
        <v>0</v>
      </c>
      <c r="M268" s="6" t="str">
        <f t="shared" si="14"/>
        <v>Silencioso</v>
      </c>
      <c r="N268" s="6" t="str">
        <f>VLOOKUP($B268,LIRAa!$1:$1048576,3,FALSE)</f>
        <v>Sem Informação</v>
      </c>
      <c r="O268" s="6" t="str">
        <f>VLOOKUP($B268,LIRAa!$1:$1048576,4,FALSE)</f>
        <v>Sem Informação</v>
      </c>
      <c r="P268" s="6" t="str">
        <f>VLOOKUP($B268,LIRAa!$1:$1048576,5,FALSE)</f>
        <v>Sem Informação</v>
      </c>
      <c r="S268" s="76"/>
      <c r="T268" s="76"/>
      <c r="U268" s="76"/>
    </row>
    <row r="269" spans="1:21" ht="15.75" x14ac:dyDescent="0.25">
      <c r="A269" s="41">
        <v>264</v>
      </c>
      <c r="B269" s="6">
        <v>312352</v>
      </c>
      <c r="C269" s="16" t="str">
        <f>VLOOKUP(B269,'Tabela de Macros'!$1:$1048576,2,FALSE)</f>
        <v>Leste do Sul</v>
      </c>
      <c r="D269" s="35" t="str">
        <f>VLOOKUP(B269,'Tabela de Macros'!$1:$1048576,3,FALSE)</f>
        <v>Manhuaçu</v>
      </c>
      <c r="E269" s="35" t="s">
        <v>295</v>
      </c>
      <c r="F269" s="11">
        <f>VLOOKUP(A269,Dengue!$1:$1048576,10,FALSE)</f>
        <v>0</v>
      </c>
      <c r="G269" s="11">
        <f>VLOOKUP($A269,Chik!$1:$1048576,10,FALSE)</f>
        <v>0</v>
      </c>
      <c r="H269" s="11">
        <f>VLOOKUP($A269,zika!$1:$1048576,10,FALSE)</f>
        <v>0</v>
      </c>
      <c r="I269" s="11">
        <f t="shared" si="12"/>
        <v>0</v>
      </c>
      <c r="J269" s="10">
        <v>7811</v>
      </c>
      <c r="K269" s="57" t="s">
        <v>1109</v>
      </c>
      <c r="L269" s="7">
        <f t="shared" si="13"/>
        <v>0</v>
      </c>
      <c r="M269" s="6" t="str">
        <f t="shared" si="14"/>
        <v>Silencioso</v>
      </c>
      <c r="N269" s="6" t="str">
        <f>VLOOKUP($B269,LIRAa!$1:$1048576,3,FALSE)</f>
        <v>Sem Informação</v>
      </c>
      <c r="O269" s="6" t="str">
        <f>VLOOKUP($B269,LIRAa!$1:$1048576,4,FALSE)</f>
        <v>Sem Informação</v>
      </c>
      <c r="P269" s="6" t="str">
        <f>VLOOKUP($B269,LIRAa!$1:$1048576,5,FALSE)</f>
        <v>Sem Informação</v>
      </c>
      <c r="S269" s="76"/>
      <c r="T269" s="76"/>
      <c r="U269" s="76"/>
    </row>
    <row r="270" spans="1:21" ht="15.75" x14ac:dyDescent="0.25">
      <c r="A270" s="41">
        <v>265</v>
      </c>
      <c r="B270" s="6">
        <v>312360</v>
      </c>
      <c r="C270" s="16" t="str">
        <f>VLOOKUP(B270,'Tabela de Macros'!$1:$1048576,2,FALSE)</f>
        <v>Sul</v>
      </c>
      <c r="D270" s="35" t="str">
        <f>VLOOKUP(B270,'Tabela de Macros'!$1:$1048576,3,FALSE)</f>
        <v>Varginha</v>
      </c>
      <c r="E270" s="35" t="s">
        <v>296</v>
      </c>
      <c r="F270" s="11">
        <f>VLOOKUP(A270,Dengue!$1:$1048576,10,FALSE)</f>
        <v>1</v>
      </c>
      <c r="G270" s="11">
        <f>VLOOKUP($A270,Chik!$1:$1048576,10,FALSE)</f>
        <v>0</v>
      </c>
      <c r="H270" s="11">
        <f>VLOOKUP($A270,zika!$1:$1048576,10,FALSE)</f>
        <v>0</v>
      </c>
      <c r="I270" s="11">
        <f t="shared" si="12"/>
        <v>1</v>
      </c>
      <c r="J270" s="10">
        <v>27823</v>
      </c>
      <c r="K270" s="57" t="s">
        <v>1110</v>
      </c>
      <c r="L270" s="7">
        <f t="shared" si="13"/>
        <v>3.5941487258742768</v>
      </c>
      <c r="M270" s="6" t="str">
        <f t="shared" si="14"/>
        <v>Baixa</v>
      </c>
      <c r="N270" s="6">
        <f>VLOOKUP($B270,LIRAa!$1:$1048576,3,FALSE)</f>
        <v>0.4</v>
      </c>
      <c r="O270" s="6">
        <f>VLOOKUP($B270,LIRAa!$1:$1048576,4,FALSE)</f>
        <v>2</v>
      </c>
      <c r="P270" s="6" t="str">
        <f>VLOOKUP($B270,LIRAa!$1:$1048576,5,FALSE)</f>
        <v>Sem Informação</v>
      </c>
      <c r="S270" s="37"/>
    </row>
    <row r="271" spans="1:21" ht="15.75" x14ac:dyDescent="0.25">
      <c r="A271" s="41">
        <v>266</v>
      </c>
      <c r="B271" s="6">
        <v>312370</v>
      </c>
      <c r="C271" s="16" t="str">
        <f>VLOOKUP(B271,'Tabela de Macros'!$1:$1048576,2,FALSE)</f>
        <v>Leste</v>
      </c>
      <c r="D271" s="35" t="str">
        <f>VLOOKUP(B271,'Tabela de Macros'!$1:$1048576,3,FALSE)</f>
        <v>Gov. Valadares</v>
      </c>
      <c r="E271" s="35" t="s">
        <v>297</v>
      </c>
      <c r="F271" s="11">
        <f>VLOOKUP(A271,Dengue!$1:$1048576,10,FALSE)</f>
        <v>8</v>
      </c>
      <c r="G271" s="11">
        <f>VLOOKUP($A271,Chik!$1:$1048576,10,FALSE)</f>
        <v>1</v>
      </c>
      <c r="H271" s="11">
        <f>VLOOKUP($A271,zika!$1:$1048576,10,FALSE)</f>
        <v>0</v>
      </c>
      <c r="I271" s="11">
        <f t="shared" si="12"/>
        <v>9</v>
      </c>
      <c r="J271" s="10">
        <v>11064</v>
      </c>
      <c r="K271" s="57" t="s">
        <v>1109</v>
      </c>
      <c r="L271" s="7">
        <f t="shared" si="13"/>
        <v>81.344902386117127</v>
      </c>
      <c r="M271" s="6" t="str">
        <f t="shared" si="14"/>
        <v>Baixa</v>
      </c>
      <c r="N271" s="6" t="str">
        <f>VLOOKUP($B271,LIRAa!$1:$1048576,3,FALSE)</f>
        <v>Sem Informação</v>
      </c>
      <c r="O271" s="6" t="str">
        <f>VLOOKUP($B271,LIRAa!$1:$1048576,4,FALSE)</f>
        <v>Sem Informação</v>
      </c>
      <c r="P271" s="6" t="str">
        <f>VLOOKUP($B271,LIRAa!$1:$1048576,5,FALSE)</f>
        <v>Sem Informação</v>
      </c>
      <c r="S271" s="76"/>
      <c r="T271" s="76"/>
      <c r="U271" s="76"/>
    </row>
    <row r="272" spans="1:21" ht="15.75" x14ac:dyDescent="0.25">
      <c r="A272" s="41">
        <v>267</v>
      </c>
      <c r="B272" s="6">
        <v>312380</v>
      </c>
      <c r="C272" s="16" t="str">
        <f>VLOOKUP(B272,'Tabela de Macros'!$1:$1048576,2,FALSE)</f>
        <v>Norte</v>
      </c>
      <c r="D272" s="35" t="str">
        <f>VLOOKUP(B272,'Tabela de Macros'!$1:$1048576,3,FALSE)</f>
        <v>Montes Claros</v>
      </c>
      <c r="E272" s="35" t="s">
        <v>298</v>
      </c>
      <c r="F272" s="11">
        <f>VLOOKUP(A272,Dengue!$1:$1048576,10,FALSE)</f>
        <v>0</v>
      </c>
      <c r="G272" s="11">
        <f>VLOOKUP($A272,Chik!$1:$1048576,10,FALSE)</f>
        <v>0</v>
      </c>
      <c r="H272" s="11">
        <f>VLOOKUP($A272,zika!$1:$1048576,10,FALSE)</f>
        <v>0</v>
      </c>
      <c r="I272" s="11">
        <f t="shared" si="12"/>
        <v>0</v>
      </c>
      <c r="J272" s="10">
        <v>7244</v>
      </c>
      <c r="K272" s="57" t="s">
        <v>1109</v>
      </c>
      <c r="L272" s="7">
        <f t="shared" si="13"/>
        <v>0</v>
      </c>
      <c r="M272" s="6" t="str">
        <f t="shared" si="14"/>
        <v>Silencioso</v>
      </c>
      <c r="N272" s="6" t="str">
        <f>VLOOKUP($B272,LIRAa!$1:$1048576,3,FALSE)</f>
        <v>Sem Informação</v>
      </c>
      <c r="O272" s="6" t="str">
        <f>VLOOKUP($B272,LIRAa!$1:$1048576,4,FALSE)</f>
        <v>Sem Informação</v>
      </c>
      <c r="P272" s="6">
        <f>VLOOKUP($B272,LIRAa!$1:$1048576,5,FALSE)</f>
        <v>2.2000000000000002</v>
      </c>
      <c r="S272" s="76"/>
      <c r="T272" s="76"/>
      <c r="U272" s="76"/>
    </row>
    <row r="273" spans="1:21" ht="15.75" x14ac:dyDescent="0.25">
      <c r="A273" s="41">
        <v>268</v>
      </c>
      <c r="B273" s="6">
        <v>312385</v>
      </c>
      <c r="C273" s="16" t="str">
        <f>VLOOKUP(B273,'Tabela de Macros'!$1:$1048576,2,FALSE)</f>
        <v>Vale do Aço</v>
      </c>
      <c r="D273" s="35" t="str">
        <f>VLOOKUP(B273,'Tabela de Macros'!$1:$1048576,3,FALSE)</f>
        <v>Cel. Fabriciano</v>
      </c>
      <c r="E273" s="35" t="s">
        <v>299</v>
      </c>
      <c r="F273" s="11">
        <f>VLOOKUP(A273,Dengue!$1:$1048576,10,FALSE)</f>
        <v>0</v>
      </c>
      <c r="G273" s="11">
        <f>VLOOKUP($A273,Chik!$1:$1048576,10,FALSE)</f>
        <v>0</v>
      </c>
      <c r="H273" s="11">
        <f>VLOOKUP($A273,zika!$1:$1048576,10,FALSE)</f>
        <v>0</v>
      </c>
      <c r="I273" s="11">
        <f t="shared" si="12"/>
        <v>0</v>
      </c>
      <c r="J273" s="10">
        <v>5362</v>
      </c>
      <c r="K273" s="57" t="s">
        <v>1109</v>
      </c>
      <c r="L273" s="7">
        <f t="shared" si="13"/>
        <v>0</v>
      </c>
      <c r="M273" s="6" t="str">
        <f t="shared" si="14"/>
        <v>Silencioso</v>
      </c>
      <c r="N273" s="6" t="str">
        <f>VLOOKUP($B273,LIRAa!$1:$1048576,3,FALSE)</f>
        <v>Sem Informação</v>
      </c>
      <c r="O273" s="6" t="str">
        <f>VLOOKUP($B273,LIRAa!$1:$1048576,4,FALSE)</f>
        <v>Sem Informação</v>
      </c>
      <c r="P273" s="6" t="str">
        <f>VLOOKUP($B273,LIRAa!$1:$1048576,5,FALSE)</f>
        <v>Sem Informação</v>
      </c>
      <c r="S273" s="37"/>
    </row>
    <row r="274" spans="1:21" ht="15.75" x14ac:dyDescent="0.25">
      <c r="A274" s="41">
        <v>269</v>
      </c>
      <c r="B274" s="6">
        <v>312390</v>
      </c>
      <c r="C274" s="16" t="str">
        <f>VLOOKUP(B274,'Tabela de Macros'!$1:$1048576,2,FALSE)</f>
        <v>Centro Sul</v>
      </c>
      <c r="D274" s="35" t="str">
        <f>VLOOKUP(B274,'Tabela de Macros'!$1:$1048576,3,FALSE)</f>
        <v>São João Del Rei</v>
      </c>
      <c r="E274" s="35" t="s">
        <v>300</v>
      </c>
      <c r="F274" s="11">
        <f>VLOOKUP(A274,Dengue!$1:$1048576,10,FALSE)</f>
        <v>2</v>
      </c>
      <c r="G274" s="11">
        <f>VLOOKUP($A274,Chik!$1:$1048576,10,FALSE)</f>
        <v>0</v>
      </c>
      <c r="H274" s="11">
        <f>VLOOKUP($A274,zika!$1:$1048576,10,FALSE)</f>
        <v>0</v>
      </c>
      <c r="I274" s="11">
        <f t="shared" si="12"/>
        <v>2</v>
      </c>
      <c r="J274" s="10">
        <v>15214</v>
      </c>
      <c r="K274" s="57" t="s">
        <v>1109</v>
      </c>
      <c r="L274" s="7">
        <f t="shared" si="13"/>
        <v>13.145786775338504</v>
      </c>
      <c r="M274" s="6" t="str">
        <f t="shared" si="14"/>
        <v>Baixa</v>
      </c>
      <c r="N274" s="6" t="str">
        <f>VLOOKUP($B274,LIRAa!$1:$1048576,3,FALSE)</f>
        <v>Sem Informação</v>
      </c>
      <c r="O274" s="6" t="str">
        <f>VLOOKUP($B274,LIRAa!$1:$1048576,4,FALSE)</f>
        <v>Sem Informação</v>
      </c>
      <c r="P274" s="6" t="str">
        <f>VLOOKUP($B274,LIRAa!$1:$1048576,5,FALSE)</f>
        <v>Sem Informação</v>
      </c>
      <c r="S274" s="76"/>
      <c r="T274" s="76"/>
      <c r="U274" s="76"/>
    </row>
    <row r="275" spans="1:21" ht="15.75" x14ac:dyDescent="0.25">
      <c r="A275" s="41">
        <v>270</v>
      </c>
      <c r="B275" s="6">
        <v>312400</v>
      </c>
      <c r="C275" s="16" t="str">
        <f>VLOOKUP(B275,'Tabela de Macros'!$1:$1048576,2,FALSE)</f>
        <v>Sudeste</v>
      </c>
      <c r="D275" s="35" t="str">
        <f>VLOOKUP(B275,'Tabela de Macros'!$1:$1048576,3,FALSE)</f>
        <v>Ubá</v>
      </c>
      <c r="E275" s="35" t="s">
        <v>301</v>
      </c>
      <c r="F275" s="11">
        <f>VLOOKUP(A275,Dengue!$1:$1048576,10,FALSE)</f>
        <v>0</v>
      </c>
      <c r="G275" s="11">
        <f>VLOOKUP($A275,Chik!$1:$1048576,10,FALSE)</f>
        <v>0</v>
      </c>
      <c r="H275" s="11">
        <f>VLOOKUP($A275,zika!$1:$1048576,10,FALSE)</f>
        <v>0</v>
      </c>
      <c r="I275" s="11">
        <f t="shared" si="12"/>
        <v>0</v>
      </c>
      <c r="J275" s="10">
        <v>18829</v>
      </c>
      <c r="K275" s="57" t="s">
        <v>1109</v>
      </c>
      <c r="L275" s="7">
        <f t="shared" si="13"/>
        <v>0</v>
      </c>
      <c r="M275" s="6" t="str">
        <f t="shared" si="14"/>
        <v>Silencioso</v>
      </c>
      <c r="N275" s="6" t="str">
        <f>VLOOKUP($B275,LIRAa!$1:$1048576,3,FALSE)</f>
        <v>Sem Informação</v>
      </c>
      <c r="O275" s="6" t="str">
        <f>VLOOKUP($B275,LIRAa!$1:$1048576,4,FALSE)</f>
        <v>Sem Informação</v>
      </c>
      <c r="P275" s="6" t="str">
        <f>VLOOKUP($B275,LIRAa!$1:$1048576,5,FALSE)</f>
        <v>Sem Informação</v>
      </c>
      <c r="S275" s="76"/>
      <c r="T275" s="76"/>
      <c r="U275" s="76"/>
    </row>
    <row r="276" spans="1:21" ht="15.75" x14ac:dyDescent="0.25">
      <c r="A276" s="41">
        <v>271</v>
      </c>
      <c r="B276" s="6">
        <v>312410</v>
      </c>
      <c r="C276" s="16" t="str">
        <f>VLOOKUP(B276,'Tabela de Macros'!$1:$1048576,2,FALSE)</f>
        <v>Centro</v>
      </c>
      <c r="D276" s="35" t="str">
        <f>VLOOKUP(B276,'Tabela de Macros'!$1:$1048576,3,FALSE)</f>
        <v>Belo Horizonte</v>
      </c>
      <c r="E276" s="35" t="s">
        <v>302</v>
      </c>
      <c r="F276" s="11">
        <f>VLOOKUP(A276,Dengue!$1:$1048576,10,FALSE)</f>
        <v>15</v>
      </c>
      <c r="G276" s="11">
        <f>VLOOKUP($A276,Chik!$1:$1048576,10,FALSE)</f>
        <v>0</v>
      </c>
      <c r="H276" s="11">
        <f>VLOOKUP($A276,zika!$1:$1048576,10,FALSE)</f>
        <v>0</v>
      </c>
      <c r="I276" s="11">
        <f t="shared" si="12"/>
        <v>15</v>
      </c>
      <c r="J276" s="10">
        <v>70200</v>
      </c>
      <c r="K276" s="57" t="s">
        <v>1111</v>
      </c>
      <c r="L276" s="7">
        <f t="shared" si="13"/>
        <v>21.367521367521366</v>
      </c>
      <c r="M276" s="6" t="str">
        <f t="shared" si="14"/>
        <v>Baixa</v>
      </c>
      <c r="N276" s="6">
        <f>VLOOKUP($B276,LIRAa!$1:$1048576,3,FALSE)</f>
        <v>2.7</v>
      </c>
      <c r="O276" s="6">
        <f>VLOOKUP($B276,LIRAa!$1:$1048576,4,FALSE)</f>
        <v>2.6</v>
      </c>
      <c r="P276" s="6">
        <f>VLOOKUP($B276,LIRAa!$1:$1048576,5,FALSE)</f>
        <v>1.4</v>
      </c>
      <c r="S276" s="37"/>
    </row>
    <row r="277" spans="1:21" ht="15.75" x14ac:dyDescent="0.25">
      <c r="A277" s="41">
        <v>272</v>
      </c>
      <c r="B277" s="6">
        <v>312420</v>
      </c>
      <c r="C277" s="16" t="str">
        <f>VLOOKUP(B277,'Tabela de Macros'!$1:$1048576,2,FALSE)</f>
        <v>Sudeste</v>
      </c>
      <c r="D277" s="35" t="str">
        <f>VLOOKUP(B277,'Tabela de Macros'!$1:$1048576,3,FALSE)</f>
        <v>Manhuaçu</v>
      </c>
      <c r="E277" s="35" t="s">
        <v>303</v>
      </c>
      <c r="F277" s="11">
        <f>VLOOKUP(A277,Dengue!$1:$1048576,10,FALSE)</f>
        <v>0</v>
      </c>
      <c r="G277" s="11">
        <f>VLOOKUP($A277,Chik!$1:$1048576,10,FALSE)</f>
        <v>0</v>
      </c>
      <c r="H277" s="11">
        <f>VLOOKUP($A277,zika!$1:$1048576,10,FALSE)</f>
        <v>0</v>
      </c>
      <c r="I277" s="11">
        <f t="shared" si="12"/>
        <v>0</v>
      </c>
      <c r="J277" s="10">
        <v>24773</v>
      </c>
      <c r="K277" s="57" t="s">
        <v>1109</v>
      </c>
      <c r="L277" s="7">
        <f t="shared" si="13"/>
        <v>0</v>
      </c>
      <c r="M277" s="6" t="str">
        <f t="shared" si="14"/>
        <v>Silencioso</v>
      </c>
      <c r="N277" s="6" t="str">
        <f>VLOOKUP($B277,LIRAa!$1:$1048576,3,FALSE)</f>
        <v>Sem Informação</v>
      </c>
      <c r="O277" s="6" t="str">
        <f>VLOOKUP($B277,LIRAa!$1:$1048576,4,FALSE)</f>
        <v>Sem Informação</v>
      </c>
      <c r="P277" s="6" t="str">
        <f>VLOOKUP($B277,LIRAa!$1:$1048576,5,FALSE)</f>
        <v>Sem Informação</v>
      </c>
      <c r="S277" s="76"/>
      <c r="T277" s="76"/>
      <c r="U277" s="76"/>
    </row>
    <row r="278" spans="1:21" ht="15.75" x14ac:dyDescent="0.25">
      <c r="A278" s="41">
        <v>273</v>
      </c>
      <c r="B278" s="6">
        <v>312430</v>
      </c>
      <c r="C278" s="16" t="str">
        <f>VLOOKUP(B278,'Tabela de Macros'!$1:$1048576,2,FALSE)</f>
        <v>Norte</v>
      </c>
      <c r="D278" s="35" t="str">
        <f>VLOOKUP(B278,'Tabela de Macros'!$1:$1048576,3,FALSE)</f>
        <v>Montes Claros</v>
      </c>
      <c r="E278" s="35" t="s">
        <v>304</v>
      </c>
      <c r="F278" s="11">
        <f>VLOOKUP(A278,Dengue!$1:$1048576,10,FALSE)</f>
        <v>23</v>
      </c>
      <c r="G278" s="11">
        <f>VLOOKUP($A278,Chik!$1:$1048576,10,FALSE)</f>
        <v>0</v>
      </c>
      <c r="H278" s="11">
        <f>VLOOKUP($A278,zika!$1:$1048576,10,FALSE)</f>
        <v>2</v>
      </c>
      <c r="I278" s="11">
        <f t="shared" si="12"/>
        <v>25</v>
      </c>
      <c r="J278" s="10">
        <v>31624</v>
      </c>
      <c r="K278" s="57" t="s">
        <v>1110</v>
      </c>
      <c r="L278" s="7">
        <f t="shared" si="13"/>
        <v>79.05388312673918</v>
      </c>
      <c r="M278" s="6" t="str">
        <f t="shared" si="14"/>
        <v>Baixa</v>
      </c>
      <c r="N278" s="6">
        <f>VLOOKUP($B278,LIRAa!$1:$1048576,3,FALSE)</f>
        <v>1</v>
      </c>
      <c r="O278" s="6">
        <f>VLOOKUP($B278,LIRAa!$1:$1048576,4,FALSE)</f>
        <v>1.1000000000000001</v>
      </c>
      <c r="P278" s="6">
        <f>VLOOKUP($B278,LIRAa!$1:$1048576,5,FALSE)</f>
        <v>2.6</v>
      </c>
      <c r="S278" s="76"/>
      <c r="T278" s="76"/>
      <c r="U278" s="76"/>
    </row>
    <row r="279" spans="1:21" ht="15.75" x14ac:dyDescent="0.25">
      <c r="A279" s="41">
        <v>274</v>
      </c>
      <c r="B279" s="6">
        <v>312440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305</v>
      </c>
      <c r="F279" s="11">
        <f>VLOOKUP(A279,Dengue!$1:$1048576,10,FALSE)</f>
        <v>1</v>
      </c>
      <c r="G279" s="11">
        <f>VLOOKUP($A279,Chik!$1:$1048576,10,FALSE)</f>
        <v>0</v>
      </c>
      <c r="H279" s="11">
        <f>VLOOKUP($A279,zika!$1:$1048576,10,FALSE)</f>
        <v>0</v>
      </c>
      <c r="I279" s="11">
        <f t="shared" si="12"/>
        <v>1</v>
      </c>
      <c r="J279" s="10">
        <v>4673</v>
      </c>
      <c r="K279" s="57" t="s">
        <v>1109</v>
      </c>
      <c r="L279" s="7">
        <f t="shared" si="13"/>
        <v>21.399529210357372</v>
      </c>
      <c r="M279" s="6" t="str">
        <f t="shared" si="14"/>
        <v>Baixa</v>
      </c>
      <c r="N279" s="6" t="str">
        <f>VLOOKUP($B279,LIRAa!$1:$1048576,3,FALSE)</f>
        <v>Sem Informação</v>
      </c>
      <c r="O279" s="6" t="str">
        <f>VLOOKUP($B279,LIRAa!$1:$1048576,4,FALSE)</f>
        <v>Sem Informação</v>
      </c>
      <c r="P279" s="6" t="str">
        <f>VLOOKUP($B279,LIRAa!$1:$1048576,5,FALSE)</f>
        <v>Sem Informação</v>
      </c>
      <c r="S279" s="76"/>
      <c r="T279" s="76"/>
      <c r="U279" s="76"/>
    </row>
    <row r="280" spans="1:21" ht="15.75" x14ac:dyDescent="0.25">
      <c r="A280" s="41">
        <v>275</v>
      </c>
      <c r="B280" s="6">
        <v>312450</v>
      </c>
      <c r="C280" s="16" t="str">
        <f>VLOOKUP(B280,'Tabela de Macros'!$1:$1048576,2,FALSE)</f>
        <v>Sul</v>
      </c>
      <c r="D280" s="35" t="str">
        <f>VLOOKUP(B280,'Tabela de Macros'!$1:$1048576,3,FALSE)</f>
        <v>Pouso Alegre</v>
      </c>
      <c r="E280" s="35" t="s">
        <v>306</v>
      </c>
      <c r="F280" s="11">
        <f>VLOOKUP(A280,Dengue!$1:$1048576,10,FALSE)</f>
        <v>0</v>
      </c>
      <c r="G280" s="11">
        <f>VLOOKUP($A280,Chik!$1:$1048576,10,FALSE)</f>
        <v>0</v>
      </c>
      <c r="H280" s="11">
        <f>VLOOKUP($A280,zika!$1:$1048576,10,FALSE)</f>
        <v>0</v>
      </c>
      <c r="I280" s="11">
        <f t="shared" si="12"/>
        <v>0</v>
      </c>
      <c r="J280" s="10">
        <v>11321</v>
      </c>
      <c r="K280" s="57" t="s">
        <v>1109</v>
      </c>
      <c r="L280" s="7">
        <f t="shared" si="13"/>
        <v>0</v>
      </c>
      <c r="M280" s="6" t="str">
        <f t="shared" si="14"/>
        <v>Silencioso</v>
      </c>
      <c r="N280" s="6" t="str">
        <f>VLOOKUP($B280,LIRAa!$1:$1048576,3,FALSE)</f>
        <v>Sem Informação</v>
      </c>
      <c r="O280" s="6" t="str">
        <f>VLOOKUP($B280,LIRAa!$1:$1048576,4,FALSE)</f>
        <v>Sem Informação</v>
      </c>
      <c r="P280" s="6" t="str">
        <f>VLOOKUP($B280,LIRAa!$1:$1048576,5,FALSE)</f>
        <v>Sem Informação</v>
      </c>
      <c r="S280" s="76"/>
      <c r="T280" s="76"/>
      <c r="U280" s="76"/>
    </row>
    <row r="281" spans="1:21" ht="15.75" x14ac:dyDescent="0.25">
      <c r="A281" s="41">
        <v>276</v>
      </c>
      <c r="B281" s="6">
        <v>312460</v>
      </c>
      <c r="C281" s="16" t="str">
        <f>VLOOKUP(B281,'Tabela de Macros'!$1:$1048576,2,FALSE)</f>
        <v>Sudeste</v>
      </c>
      <c r="D281" s="35" t="str">
        <f>VLOOKUP(B281,'Tabela de Macros'!$1:$1048576,3,FALSE)</f>
        <v>Leopoldina</v>
      </c>
      <c r="E281" s="35" t="s">
        <v>307</v>
      </c>
      <c r="F281" s="11">
        <f>VLOOKUP(A281,Dengue!$1:$1048576,10,FALSE)</f>
        <v>0</v>
      </c>
      <c r="G281" s="11">
        <f>VLOOKUP($A281,Chik!$1:$1048576,10,FALSE)</f>
        <v>0</v>
      </c>
      <c r="H281" s="11">
        <f>VLOOKUP($A281,zika!$1:$1048576,10,FALSE)</f>
        <v>0</v>
      </c>
      <c r="I281" s="11">
        <f t="shared" si="12"/>
        <v>0</v>
      </c>
      <c r="J281" s="10">
        <v>2361</v>
      </c>
      <c r="K281" s="57" t="s">
        <v>1109</v>
      </c>
      <c r="L281" s="7">
        <f t="shared" si="13"/>
        <v>0</v>
      </c>
      <c r="M281" s="6" t="str">
        <f t="shared" si="14"/>
        <v>Silencioso</v>
      </c>
      <c r="N281" s="6" t="str">
        <f>VLOOKUP($B281,LIRAa!$1:$1048576,3,FALSE)</f>
        <v>Sem Informação</v>
      </c>
      <c r="O281" s="6" t="str">
        <f>VLOOKUP($B281,LIRAa!$1:$1048576,4,FALSE)</f>
        <v>Sem Informação</v>
      </c>
      <c r="P281" s="6" t="str">
        <f>VLOOKUP($B281,LIRAa!$1:$1048576,5,FALSE)</f>
        <v>Sem Informação</v>
      </c>
      <c r="S281" s="37"/>
    </row>
    <row r="282" spans="1:21" ht="15.75" x14ac:dyDescent="0.25">
      <c r="A282" s="41">
        <v>277</v>
      </c>
      <c r="B282" s="6">
        <v>312470</v>
      </c>
      <c r="C282" s="16" t="str">
        <f>VLOOKUP(B282,'Tabela de Macros'!$1:$1048576,2,FALSE)</f>
        <v>Oeste</v>
      </c>
      <c r="D282" s="35" t="str">
        <f>VLOOKUP(B282,'Tabela de Macros'!$1:$1048576,3,FALSE)</f>
        <v>Divinópolis</v>
      </c>
      <c r="E282" s="35" t="s">
        <v>308</v>
      </c>
      <c r="F282" s="11">
        <f>VLOOKUP(A282,Dengue!$1:$1048576,10,FALSE)</f>
        <v>1</v>
      </c>
      <c r="G282" s="11">
        <f>VLOOKUP($A282,Chik!$1:$1048576,10,FALSE)</f>
        <v>0</v>
      </c>
      <c r="H282" s="11">
        <f>VLOOKUP($A282,zika!$1:$1048576,10,FALSE)</f>
        <v>0</v>
      </c>
      <c r="I282" s="11">
        <f t="shared" si="12"/>
        <v>1</v>
      </c>
      <c r="J282" s="10">
        <v>3508</v>
      </c>
      <c r="K282" s="57" t="s">
        <v>1109</v>
      </c>
      <c r="L282" s="7">
        <f t="shared" si="13"/>
        <v>28.506271379703534</v>
      </c>
      <c r="M282" s="6" t="str">
        <f t="shared" si="14"/>
        <v>Baixa</v>
      </c>
      <c r="N282" s="6" t="str">
        <f>VLOOKUP($B282,LIRAa!$1:$1048576,3,FALSE)</f>
        <v>Sem Informação</v>
      </c>
      <c r="O282" s="6" t="str">
        <f>VLOOKUP($B282,LIRAa!$1:$1048576,4,FALSE)</f>
        <v>Sem Informação</v>
      </c>
      <c r="P282" s="6" t="str">
        <f>VLOOKUP($B282,LIRAa!$1:$1048576,5,FALSE)</f>
        <v>Sem Informação</v>
      </c>
      <c r="S282" s="37"/>
    </row>
    <row r="283" spans="1:21" ht="15.75" x14ac:dyDescent="0.25">
      <c r="A283" s="41">
        <v>278</v>
      </c>
      <c r="B283" s="6">
        <v>312480</v>
      </c>
      <c r="C283" s="16" t="str">
        <f>VLOOKUP(B283,'Tabela de Macros'!$1:$1048576,2,FALSE)</f>
        <v>Triângulo do Norte</v>
      </c>
      <c r="D283" s="35" t="str">
        <f>VLOOKUP(B283,'Tabela de Macros'!$1:$1048576,3,FALSE)</f>
        <v>Uberlândia</v>
      </c>
      <c r="E283" s="35" t="s">
        <v>309</v>
      </c>
      <c r="F283" s="11">
        <f>VLOOKUP(A283,Dengue!$1:$1048576,10,FALSE)</f>
        <v>0</v>
      </c>
      <c r="G283" s="11">
        <f>VLOOKUP($A283,Chik!$1:$1048576,10,FALSE)</f>
        <v>0</v>
      </c>
      <c r="H283" s="11">
        <f>VLOOKUP($A283,zika!$1:$1048576,10,FALSE)</f>
        <v>0</v>
      </c>
      <c r="I283" s="11">
        <f t="shared" si="12"/>
        <v>0</v>
      </c>
      <c r="J283" s="10">
        <v>7936</v>
      </c>
      <c r="K283" s="57" t="s">
        <v>1109</v>
      </c>
      <c r="L283" s="7">
        <f t="shared" si="13"/>
        <v>0</v>
      </c>
      <c r="M283" s="6" t="str">
        <f t="shared" si="14"/>
        <v>Silencioso</v>
      </c>
      <c r="N283" s="6" t="str">
        <f>VLOOKUP($B283,LIRAa!$1:$1048576,3,FALSE)</f>
        <v>Sem Informação</v>
      </c>
      <c r="O283" s="6" t="str">
        <f>VLOOKUP($B283,LIRAa!$1:$1048576,4,FALSE)</f>
        <v>Sem Informação</v>
      </c>
      <c r="P283" s="6" t="str">
        <f>VLOOKUP($B283,LIRAa!$1:$1048576,5,FALSE)</f>
        <v>Sem Informação</v>
      </c>
      <c r="S283" s="76"/>
      <c r="T283" s="76"/>
      <c r="U283" s="76"/>
    </row>
    <row r="284" spans="1:21" ht="15.75" x14ac:dyDescent="0.25">
      <c r="A284" s="41">
        <v>279</v>
      </c>
      <c r="B284" s="6">
        <v>312490</v>
      </c>
      <c r="C284" s="16" t="str">
        <f>VLOOKUP(B284,'Tabela de Macros'!$1:$1048576,2,FALSE)</f>
        <v>Sudeste</v>
      </c>
      <c r="D284" s="35" t="str">
        <f>VLOOKUP(B284,'Tabela de Macros'!$1:$1048576,3,FALSE)</f>
        <v>Ubá</v>
      </c>
      <c r="E284" s="35" t="s">
        <v>310</v>
      </c>
      <c r="F284" s="11">
        <f>VLOOKUP(A284,Dengue!$1:$1048576,10,FALSE)</f>
        <v>0</v>
      </c>
      <c r="G284" s="11">
        <f>VLOOKUP($A284,Chik!$1:$1048576,10,FALSE)</f>
        <v>0</v>
      </c>
      <c r="H284" s="11">
        <f>VLOOKUP($A284,zika!$1:$1048576,10,FALSE)</f>
        <v>0</v>
      </c>
      <c r="I284" s="11">
        <f t="shared" si="12"/>
        <v>0</v>
      </c>
      <c r="J284" s="10">
        <v>11218</v>
      </c>
      <c r="K284" s="57" t="s">
        <v>1109</v>
      </c>
      <c r="L284" s="7">
        <f t="shared" si="13"/>
        <v>0</v>
      </c>
      <c r="M284" s="6" t="str">
        <f t="shared" si="14"/>
        <v>Silencioso</v>
      </c>
      <c r="N284" s="6" t="str">
        <f>VLOOKUP($B284,LIRAa!$1:$1048576,3,FALSE)</f>
        <v>Sem Informação</v>
      </c>
      <c r="O284" s="6" t="str">
        <f>VLOOKUP($B284,LIRAa!$1:$1048576,4,FALSE)</f>
        <v>Sem Informação</v>
      </c>
      <c r="P284" s="6" t="str">
        <f>VLOOKUP($B284,LIRAa!$1:$1048576,5,FALSE)</f>
        <v>Sem Informação</v>
      </c>
      <c r="S284" s="75"/>
      <c r="T284" s="75"/>
      <c r="U284" s="75"/>
    </row>
    <row r="285" spans="1:21" ht="15.75" x14ac:dyDescent="0.25">
      <c r="A285" s="41">
        <v>280</v>
      </c>
      <c r="B285" s="6">
        <v>312500</v>
      </c>
      <c r="C285" s="16" t="str">
        <f>VLOOKUP(B285,'Tabela de Macros'!$1:$1048576,2,FALSE)</f>
        <v>Sudeste</v>
      </c>
      <c r="D285" s="35" t="str">
        <f>VLOOKUP(B285,'Tabela de Macros'!$1:$1048576,3,FALSE)</f>
        <v>Juiz de Fora</v>
      </c>
      <c r="E285" s="35" t="s">
        <v>311</v>
      </c>
      <c r="F285" s="11">
        <f>VLOOKUP(A285,Dengue!$1:$1048576,10,FALSE)</f>
        <v>0</v>
      </c>
      <c r="G285" s="11">
        <f>VLOOKUP($A285,Chik!$1:$1048576,10,FALSE)</f>
        <v>0</v>
      </c>
      <c r="H285" s="11">
        <f>VLOOKUP($A285,zika!$1:$1048576,10,FALSE)</f>
        <v>0</v>
      </c>
      <c r="I285" s="11">
        <f t="shared" si="12"/>
        <v>0</v>
      </c>
      <c r="J285" s="10">
        <v>3904</v>
      </c>
      <c r="K285" s="57" t="s">
        <v>1109</v>
      </c>
      <c r="L285" s="7">
        <f t="shared" si="13"/>
        <v>0</v>
      </c>
      <c r="M285" s="6" t="str">
        <f t="shared" si="14"/>
        <v>Silencioso</v>
      </c>
      <c r="N285" s="6" t="str">
        <f>VLOOKUP($B285,LIRAa!$1:$1048576,3,FALSE)</f>
        <v>Sem Informação</v>
      </c>
      <c r="O285" s="6" t="str">
        <f>VLOOKUP($B285,LIRAa!$1:$1048576,4,FALSE)</f>
        <v>Sem Informação</v>
      </c>
      <c r="P285" s="6" t="str">
        <f>VLOOKUP($B285,LIRAa!$1:$1048576,5,FALSE)</f>
        <v>Sem Informação</v>
      </c>
      <c r="S285" s="75"/>
      <c r="T285" s="75"/>
      <c r="U285" s="75"/>
    </row>
    <row r="286" spans="1:21" ht="15.75" x14ac:dyDescent="0.25">
      <c r="A286" s="41">
        <v>281</v>
      </c>
      <c r="B286" s="6">
        <v>312510</v>
      </c>
      <c r="C286" s="16" t="str">
        <f>VLOOKUP(B286,'Tabela de Macros'!$1:$1048576,2,FALSE)</f>
        <v>Sul</v>
      </c>
      <c r="D286" s="35" t="str">
        <f>VLOOKUP(B286,'Tabela de Macros'!$1:$1048576,3,FALSE)</f>
        <v>Pouso Alegre</v>
      </c>
      <c r="E286" s="35" t="s">
        <v>312</v>
      </c>
      <c r="F286" s="11">
        <f>VLOOKUP(A286,Dengue!$1:$1048576,10,FALSE)</f>
        <v>0</v>
      </c>
      <c r="G286" s="11">
        <f>VLOOKUP($A286,Chik!$1:$1048576,10,FALSE)</f>
        <v>0</v>
      </c>
      <c r="H286" s="11">
        <f>VLOOKUP($A286,zika!$1:$1048576,10,FALSE)</f>
        <v>0</v>
      </c>
      <c r="I286" s="11">
        <f t="shared" si="12"/>
        <v>0</v>
      </c>
      <c r="J286" s="10">
        <v>35474</v>
      </c>
      <c r="K286" s="57" t="s">
        <v>1110</v>
      </c>
      <c r="L286" s="7">
        <f t="shared" si="13"/>
        <v>0</v>
      </c>
      <c r="M286" s="6" t="str">
        <f t="shared" si="14"/>
        <v>Silencioso</v>
      </c>
      <c r="N286" s="6">
        <f>VLOOKUP($B286,LIRAa!$1:$1048576,3,FALSE)</f>
        <v>0</v>
      </c>
      <c r="O286" s="6" t="str">
        <f>VLOOKUP($B286,LIRAa!$1:$1048576,4,FALSE)</f>
        <v>Sem Informação</v>
      </c>
      <c r="P286" s="6" t="str">
        <f>VLOOKUP($B286,LIRAa!$1:$1048576,5,FALSE)</f>
        <v>Sem Informação</v>
      </c>
      <c r="S286" s="76"/>
      <c r="T286" s="76"/>
      <c r="U286" s="76"/>
    </row>
    <row r="287" spans="1:21" ht="15.75" x14ac:dyDescent="0.25">
      <c r="A287" s="41">
        <v>282</v>
      </c>
      <c r="B287" s="6">
        <v>312520</v>
      </c>
      <c r="C287" s="16" t="str">
        <f>VLOOKUP(B287,'Tabela de Macros'!$1:$1048576,2,FALSE)</f>
        <v>Sul</v>
      </c>
      <c r="D287" s="35" t="str">
        <f>VLOOKUP(B287,'Tabela de Macros'!$1:$1048576,3,FALSE)</f>
        <v>Alfenas</v>
      </c>
      <c r="E287" s="35" t="s">
        <v>313</v>
      </c>
      <c r="F287" s="11">
        <f>VLOOKUP(A287,Dengue!$1:$1048576,10,FALSE)</f>
        <v>0</v>
      </c>
      <c r="G287" s="11">
        <f>VLOOKUP($A287,Chik!$1:$1048576,10,FALSE)</f>
        <v>0</v>
      </c>
      <c r="H287" s="11">
        <f>VLOOKUP($A287,zika!$1:$1048576,10,FALSE)</f>
        <v>0</v>
      </c>
      <c r="I287" s="11">
        <f t="shared" si="12"/>
        <v>0</v>
      </c>
      <c r="J287" s="10">
        <v>2379</v>
      </c>
      <c r="K287" s="57" t="s">
        <v>1109</v>
      </c>
      <c r="L287" s="7">
        <f t="shared" si="13"/>
        <v>0</v>
      </c>
      <c r="M287" s="6" t="str">
        <f t="shared" si="14"/>
        <v>Silencioso</v>
      </c>
      <c r="N287" s="6" t="str">
        <f>VLOOKUP($B287,LIRAa!$1:$1048576,3,FALSE)</f>
        <v>Sem Informação</v>
      </c>
      <c r="O287" s="6" t="str">
        <f>VLOOKUP($B287,LIRAa!$1:$1048576,4,FALSE)</f>
        <v>Sem Informação</v>
      </c>
      <c r="P287" s="6" t="str">
        <f>VLOOKUP($B287,LIRAa!$1:$1048576,5,FALSE)</f>
        <v>Sem Informação</v>
      </c>
      <c r="S287" s="75"/>
      <c r="T287" s="75"/>
      <c r="U287" s="75"/>
    </row>
    <row r="288" spans="1:21" ht="15.75" x14ac:dyDescent="0.25">
      <c r="A288" s="41">
        <v>283</v>
      </c>
      <c r="B288" s="6">
        <v>312530</v>
      </c>
      <c r="C288" s="16" t="str">
        <f>VLOOKUP(B288,'Tabela de Macros'!$1:$1048576,2,FALSE)</f>
        <v>Sudeste</v>
      </c>
      <c r="D288" s="35" t="str">
        <f>VLOOKUP(B288,'Tabela de Macros'!$1:$1048576,3,FALSE)</f>
        <v>Manhuaçu</v>
      </c>
      <c r="E288" s="35" t="s">
        <v>314</v>
      </c>
      <c r="F288" s="11">
        <f>VLOOKUP(A288,Dengue!$1:$1048576,10,FALSE)</f>
        <v>0</v>
      </c>
      <c r="G288" s="11">
        <f>VLOOKUP($A288,Chik!$1:$1048576,10,FALSE)</f>
        <v>0</v>
      </c>
      <c r="H288" s="11">
        <f>VLOOKUP($A288,zika!$1:$1048576,10,FALSE)</f>
        <v>0</v>
      </c>
      <c r="I288" s="11">
        <f t="shared" si="12"/>
        <v>0</v>
      </c>
      <c r="J288" s="10">
        <v>3262</v>
      </c>
      <c r="K288" s="57" t="s">
        <v>1109</v>
      </c>
      <c r="L288" s="7">
        <f t="shared" si="13"/>
        <v>0</v>
      </c>
      <c r="M288" s="6" t="str">
        <f t="shared" si="14"/>
        <v>Silencioso</v>
      </c>
      <c r="N288" s="6" t="str">
        <f>VLOOKUP($B288,LIRAa!$1:$1048576,3,FALSE)</f>
        <v>Sem Informação</v>
      </c>
      <c r="O288" s="6" t="str">
        <f>VLOOKUP($B288,LIRAa!$1:$1048576,4,FALSE)</f>
        <v>Sem Informação</v>
      </c>
      <c r="P288" s="6" t="str">
        <f>VLOOKUP($B288,LIRAa!$1:$1048576,5,FALSE)</f>
        <v>Sem Informação</v>
      </c>
      <c r="S288" s="75"/>
      <c r="T288" s="75"/>
      <c r="U288" s="75"/>
    </row>
    <row r="289" spans="1:21" ht="15.75" x14ac:dyDescent="0.25">
      <c r="A289" s="41">
        <v>284</v>
      </c>
      <c r="B289" s="6">
        <v>312540</v>
      </c>
      <c r="C289" s="16" t="str">
        <f>VLOOKUP(B289,'Tabela de Macros'!$1:$1048576,2,FALSE)</f>
        <v>Jequitinhonha</v>
      </c>
      <c r="D289" s="35" t="str">
        <f>VLOOKUP(B289,'Tabela de Macros'!$1:$1048576,3,FALSE)</f>
        <v>Diamantina</v>
      </c>
      <c r="E289" s="35" t="s">
        <v>315</v>
      </c>
      <c r="F289" s="11">
        <f>VLOOKUP(A289,Dengue!$1:$1048576,10,FALSE)</f>
        <v>0</v>
      </c>
      <c r="G289" s="11">
        <f>VLOOKUP($A289,Chik!$1:$1048576,10,FALSE)</f>
        <v>0</v>
      </c>
      <c r="H289" s="11">
        <f>VLOOKUP($A289,zika!$1:$1048576,10,FALSE)</f>
        <v>0</v>
      </c>
      <c r="I289" s="11">
        <f t="shared" si="12"/>
        <v>0</v>
      </c>
      <c r="J289" s="10">
        <v>4804</v>
      </c>
      <c r="K289" s="57" t="s">
        <v>1109</v>
      </c>
      <c r="L289" s="7">
        <f t="shared" si="13"/>
        <v>0</v>
      </c>
      <c r="M289" s="6" t="str">
        <f t="shared" si="14"/>
        <v>Silencioso</v>
      </c>
      <c r="N289" s="6" t="str">
        <f>VLOOKUP($B289,LIRAa!$1:$1048576,3,FALSE)</f>
        <v>Sem Informação</v>
      </c>
      <c r="O289" s="6" t="str">
        <f>VLOOKUP($B289,LIRAa!$1:$1048576,4,FALSE)</f>
        <v>Sem Informação</v>
      </c>
      <c r="P289" s="6" t="str">
        <f>VLOOKUP($B289,LIRAa!$1:$1048576,5,FALSE)</f>
        <v>Sem Informação</v>
      </c>
      <c r="S289" s="76"/>
      <c r="T289" s="76"/>
      <c r="U289" s="76"/>
    </row>
    <row r="290" spans="1:21" ht="15.75" x14ac:dyDescent="0.25">
      <c r="A290" s="41">
        <v>285</v>
      </c>
      <c r="B290" s="6">
        <v>312560</v>
      </c>
      <c r="C290" s="16" t="str">
        <f>VLOOKUP(B290,'Tabela de Macros'!$1:$1048576,2,FALSE)</f>
        <v>Nordeste</v>
      </c>
      <c r="D290" s="35" t="str">
        <f>VLOOKUP(B290,'Tabela de Macros'!$1:$1048576,3,FALSE)</f>
        <v>Pedra Azul</v>
      </c>
      <c r="E290" s="35" t="s">
        <v>316</v>
      </c>
      <c r="F290" s="11">
        <f>VLOOKUP(A290,Dengue!$1:$1048576,10,FALSE)</f>
        <v>6</v>
      </c>
      <c r="G290" s="11">
        <f>VLOOKUP($A290,Chik!$1:$1048576,10,FALSE)</f>
        <v>0</v>
      </c>
      <c r="H290" s="11">
        <f>VLOOKUP($A290,zika!$1:$1048576,10,FALSE)</f>
        <v>0</v>
      </c>
      <c r="I290" s="11">
        <f t="shared" si="12"/>
        <v>6</v>
      </c>
      <c r="J290" s="10">
        <v>7409</v>
      </c>
      <c r="K290" s="57" t="s">
        <v>1109</v>
      </c>
      <c r="L290" s="7">
        <f t="shared" si="13"/>
        <v>80.982588743420166</v>
      </c>
      <c r="M290" s="6" t="str">
        <f t="shared" si="14"/>
        <v>Baixa</v>
      </c>
      <c r="N290" s="6" t="str">
        <f>VLOOKUP($B290,LIRAa!$1:$1048576,3,FALSE)</f>
        <v>Sem Informação</v>
      </c>
      <c r="O290" s="6" t="str">
        <f>VLOOKUP($B290,LIRAa!$1:$1048576,4,FALSE)</f>
        <v>Sem Informação</v>
      </c>
      <c r="P290" s="6" t="str">
        <f>VLOOKUP($B290,LIRAa!$1:$1048576,5,FALSE)</f>
        <v>Sem Informação</v>
      </c>
      <c r="S290" s="76"/>
      <c r="T290" s="76"/>
      <c r="U290" s="76"/>
    </row>
    <row r="291" spans="1:21" ht="15.75" x14ac:dyDescent="0.25">
      <c r="A291" s="41">
        <v>286</v>
      </c>
      <c r="B291" s="6">
        <v>312570</v>
      </c>
      <c r="C291" s="16" t="str">
        <f>VLOOKUP(B291,'Tabela de Macros'!$1:$1048576,2,FALSE)</f>
        <v>Centro</v>
      </c>
      <c r="D291" s="35" t="str">
        <f>VLOOKUP(B291,'Tabela de Macros'!$1:$1048576,3,FALSE)</f>
        <v>Sete Lagoas</v>
      </c>
      <c r="E291" s="35" t="s">
        <v>317</v>
      </c>
      <c r="F291" s="11">
        <f>VLOOKUP(A291,Dengue!$1:$1048576,10,FALSE)</f>
        <v>24</v>
      </c>
      <c r="G291" s="11">
        <f>VLOOKUP($A291,Chik!$1:$1048576,10,FALSE)</f>
        <v>0</v>
      </c>
      <c r="H291" s="11">
        <f>VLOOKUP($A291,zika!$1:$1048576,10,FALSE)</f>
        <v>0</v>
      </c>
      <c r="I291" s="11">
        <f t="shared" si="12"/>
        <v>24</v>
      </c>
      <c r="J291" s="10">
        <v>15235</v>
      </c>
      <c r="K291" s="57" t="s">
        <v>1109</v>
      </c>
      <c r="L291" s="7">
        <f t="shared" si="13"/>
        <v>157.53199868723334</v>
      </c>
      <c r="M291" s="6" t="str">
        <f t="shared" si="14"/>
        <v>Média</v>
      </c>
      <c r="N291" s="6" t="str">
        <f>VLOOKUP($B291,LIRAa!$1:$1048576,3,FALSE)</f>
        <v>Sem Informação</v>
      </c>
      <c r="O291" s="6" t="str">
        <f>VLOOKUP($B291,LIRAa!$1:$1048576,4,FALSE)</f>
        <v>Sem Informação</v>
      </c>
      <c r="P291" s="6" t="str">
        <f>VLOOKUP($B291,LIRAa!$1:$1048576,5,FALSE)</f>
        <v>Sem Informação</v>
      </c>
      <c r="S291" s="76"/>
      <c r="T291" s="76"/>
      <c r="U291" s="76"/>
    </row>
    <row r="292" spans="1:21" ht="15.75" x14ac:dyDescent="0.25">
      <c r="A292" s="41">
        <v>287</v>
      </c>
      <c r="B292" s="6">
        <v>312580</v>
      </c>
      <c r="C292" s="16" t="str">
        <f>VLOOKUP(B292,'Tabela de Macros'!$1:$1048576,2,FALSE)</f>
        <v>Leste</v>
      </c>
      <c r="D292" s="35" t="str">
        <f>VLOOKUP(B292,'Tabela de Macros'!$1:$1048576,3,FALSE)</f>
        <v>Gov. Valadares</v>
      </c>
      <c r="E292" s="35" t="s">
        <v>318</v>
      </c>
      <c r="F292" s="11">
        <f>VLOOKUP(A292,Dengue!$1:$1048576,10,FALSE)</f>
        <v>0</v>
      </c>
      <c r="G292" s="11">
        <f>VLOOKUP($A292,Chik!$1:$1048576,10,FALSE)</f>
        <v>0</v>
      </c>
      <c r="H292" s="11">
        <f>VLOOKUP($A292,zika!$1:$1048576,10,FALSE)</f>
        <v>0</v>
      </c>
      <c r="I292" s="11">
        <f t="shared" si="12"/>
        <v>0</v>
      </c>
      <c r="J292" s="10">
        <v>3394</v>
      </c>
      <c r="K292" s="57" t="s">
        <v>1109</v>
      </c>
      <c r="L292" s="7">
        <f t="shared" si="13"/>
        <v>0</v>
      </c>
      <c r="M292" s="6" t="str">
        <f t="shared" si="14"/>
        <v>Silencioso</v>
      </c>
      <c r="N292" s="6" t="str">
        <f>VLOOKUP($B292,LIRAa!$1:$1048576,3,FALSE)</f>
        <v>Sem Informação</v>
      </c>
      <c r="O292" s="6" t="str">
        <f>VLOOKUP($B292,LIRAa!$1:$1048576,4,FALSE)</f>
        <v>Sem Informação</v>
      </c>
      <c r="P292" s="6" t="str">
        <f>VLOOKUP($B292,LIRAa!$1:$1048576,5,FALSE)</f>
        <v>Sem Informação</v>
      </c>
      <c r="S292" s="76"/>
      <c r="T292" s="76"/>
      <c r="U292" s="76"/>
    </row>
    <row r="293" spans="1:21" ht="15.75" x14ac:dyDescent="0.25">
      <c r="A293" s="41">
        <v>288</v>
      </c>
      <c r="B293" s="6">
        <v>312590</v>
      </c>
      <c r="C293" s="16" t="str">
        <f>VLOOKUP(B293,'Tabela de Macros'!$1:$1048576,2,FALSE)</f>
        <v>Centro</v>
      </c>
      <c r="D293" s="35" t="str">
        <f>VLOOKUP(B293,'Tabela de Macros'!$1:$1048576,3,FALSE)</f>
        <v>Itabira</v>
      </c>
      <c r="E293" s="35" t="s">
        <v>319</v>
      </c>
      <c r="F293" s="11">
        <f>VLOOKUP(A293,Dengue!$1:$1048576,10,FALSE)</f>
        <v>0</v>
      </c>
      <c r="G293" s="11">
        <f>VLOOKUP($A293,Chik!$1:$1048576,10,FALSE)</f>
        <v>0</v>
      </c>
      <c r="H293" s="11">
        <f>VLOOKUP($A293,zika!$1:$1048576,10,FALSE)</f>
        <v>0</v>
      </c>
      <c r="I293" s="11">
        <f t="shared" si="12"/>
        <v>0</v>
      </c>
      <c r="J293" s="10">
        <v>9949</v>
      </c>
      <c r="K293" s="57" t="s">
        <v>1109</v>
      </c>
      <c r="L293" s="7">
        <f t="shared" si="13"/>
        <v>0</v>
      </c>
      <c r="M293" s="6" t="str">
        <f t="shared" si="14"/>
        <v>Silencioso</v>
      </c>
      <c r="N293" s="6" t="str">
        <f>VLOOKUP($B293,LIRAa!$1:$1048576,3,FALSE)</f>
        <v>Sem Informação</v>
      </c>
      <c r="O293" s="6" t="str">
        <f>VLOOKUP($B293,LIRAa!$1:$1048576,4,FALSE)</f>
        <v>Sem Informação</v>
      </c>
      <c r="P293" s="6" t="str">
        <f>VLOOKUP($B293,LIRAa!$1:$1048576,5,FALSE)</f>
        <v>Sem Informação</v>
      </c>
      <c r="S293" s="76"/>
      <c r="T293" s="76"/>
      <c r="U293" s="76"/>
    </row>
    <row r="294" spans="1:21" ht="15.75" x14ac:dyDescent="0.25">
      <c r="A294" s="41">
        <v>289</v>
      </c>
      <c r="B294" s="6">
        <v>312595</v>
      </c>
      <c r="C294" s="16" t="str">
        <f>VLOOKUP(B294,'Tabela de Macros'!$1:$1048576,2,FALSE)</f>
        <v>Sudeste</v>
      </c>
      <c r="D294" s="35" t="str">
        <f>VLOOKUP(B294,'Tabela de Macros'!$1:$1048576,3,FALSE)</f>
        <v>Manhuaçu</v>
      </c>
      <c r="E294" s="35" t="s">
        <v>320</v>
      </c>
      <c r="F294" s="11">
        <f>VLOOKUP(A294,Dengue!$1:$1048576,10,FALSE)</f>
        <v>0</v>
      </c>
      <c r="G294" s="11">
        <f>VLOOKUP($A294,Chik!$1:$1048576,10,FALSE)</f>
        <v>0</v>
      </c>
      <c r="H294" s="11">
        <f>VLOOKUP($A294,zika!$1:$1048576,10,FALSE)</f>
        <v>0</v>
      </c>
      <c r="I294" s="11">
        <f t="shared" si="12"/>
        <v>0</v>
      </c>
      <c r="J294" s="10">
        <v>10957</v>
      </c>
      <c r="K294" s="57" t="s">
        <v>1109</v>
      </c>
      <c r="L294" s="7">
        <f t="shared" si="13"/>
        <v>0</v>
      </c>
      <c r="M294" s="6" t="str">
        <f t="shared" si="14"/>
        <v>Silencioso</v>
      </c>
      <c r="N294" s="6" t="str">
        <f>VLOOKUP($B294,LIRAa!$1:$1048576,3,FALSE)</f>
        <v>Sem Informação</v>
      </c>
      <c r="O294" s="6" t="str">
        <f>VLOOKUP($B294,LIRAa!$1:$1048576,4,FALSE)</f>
        <v>Sem Informação</v>
      </c>
      <c r="P294" s="6" t="str">
        <f>VLOOKUP($B294,LIRAa!$1:$1048576,5,FALSE)</f>
        <v>Sem Informação</v>
      </c>
      <c r="S294" s="76"/>
      <c r="T294" s="76"/>
      <c r="U294" s="76"/>
    </row>
    <row r="295" spans="1:21" ht="15.75" x14ac:dyDescent="0.25">
      <c r="A295" s="41">
        <v>290</v>
      </c>
      <c r="B295" s="6">
        <v>312600</v>
      </c>
      <c r="C295" s="16" t="str">
        <f>VLOOKUP(B295,'Tabela de Macros'!$1:$1048576,2,FALSE)</f>
        <v>Centro</v>
      </c>
      <c r="D295" s="35" t="str">
        <f>VLOOKUP(B295,'Tabela de Macros'!$1:$1048576,3,FALSE)</f>
        <v>Belo Horizonte</v>
      </c>
      <c r="E295" s="35" t="s">
        <v>321</v>
      </c>
      <c r="F295" s="11">
        <f>VLOOKUP(A295,Dengue!$1:$1048576,10,FALSE)</f>
        <v>1</v>
      </c>
      <c r="G295" s="11">
        <f>VLOOKUP($A295,Chik!$1:$1048576,10,FALSE)</f>
        <v>0</v>
      </c>
      <c r="H295" s="11">
        <f>VLOOKUP($A295,zika!$1:$1048576,10,FALSE)</f>
        <v>0</v>
      </c>
      <c r="I295" s="11">
        <f t="shared" si="12"/>
        <v>1</v>
      </c>
      <c r="J295" s="10">
        <v>7386</v>
      </c>
      <c r="K295" s="57" t="s">
        <v>1109</v>
      </c>
      <c r="L295" s="7">
        <f t="shared" si="13"/>
        <v>13.539128080151638</v>
      </c>
      <c r="M295" s="6" t="str">
        <f t="shared" si="14"/>
        <v>Baixa</v>
      </c>
      <c r="N295" s="6" t="str">
        <f>VLOOKUP($B295,LIRAa!$1:$1048576,3,FALSE)</f>
        <v>Sem Informação</v>
      </c>
      <c r="O295" s="6" t="str">
        <f>VLOOKUP($B295,LIRAa!$1:$1048576,4,FALSE)</f>
        <v>Sem Informação</v>
      </c>
      <c r="P295" s="6">
        <f>VLOOKUP($B295,LIRAa!$1:$1048576,5,FALSE)</f>
        <v>1.7</v>
      </c>
      <c r="S295" s="37"/>
    </row>
    <row r="296" spans="1:21" ht="15.75" x14ac:dyDescent="0.25">
      <c r="A296" s="41">
        <v>291</v>
      </c>
      <c r="B296" s="6">
        <v>312610</v>
      </c>
      <c r="C296" s="16" t="str">
        <f>VLOOKUP(B296,'Tabela de Macros'!$1:$1048576,2,FALSE)</f>
        <v>Oeste</v>
      </c>
      <c r="D296" s="35" t="str">
        <f>VLOOKUP(B296,'Tabela de Macros'!$1:$1048576,3,FALSE)</f>
        <v>Divinópolis</v>
      </c>
      <c r="E296" s="35" t="s">
        <v>322</v>
      </c>
      <c r="F296" s="11">
        <f>VLOOKUP(A296,Dengue!$1:$1048576,10,FALSE)</f>
        <v>122</v>
      </c>
      <c r="G296" s="11">
        <f>VLOOKUP($A296,Chik!$1:$1048576,10,FALSE)</f>
        <v>0</v>
      </c>
      <c r="H296" s="11">
        <f>VLOOKUP($A296,zika!$1:$1048576,10,FALSE)</f>
        <v>0</v>
      </c>
      <c r="I296" s="11">
        <f t="shared" si="12"/>
        <v>122</v>
      </c>
      <c r="J296" s="10">
        <v>67540</v>
      </c>
      <c r="K296" s="57" t="s">
        <v>1110</v>
      </c>
      <c r="L296" s="7">
        <f t="shared" si="13"/>
        <v>180.63369854900799</v>
      </c>
      <c r="M296" s="6" t="str">
        <f t="shared" si="14"/>
        <v>Média</v>
      </c>
      <c r="N296" s="6">
        <f>VLOOKUP($B296,LIRAa!$1:$1048576,3,FALSE)</f>
        <v>2.6</v>
      </c>
      <c r="O296" s="6">
        <f>VLOOKUP($B296,LIRAa!$1:$1048576,4,FALSE)</f>
        <v>6.4</v>
      </c>
      <c r="P296" s="6">
        <f>VLOOKUP($B296,LIRAa!$1:$1048576,5,FALSE)</f>
        <v>5.7</v>
      </c>
      <c r="S296" s="76"/>
      <c r="T296" s="76"/>
      <c r="U296" s="76"/>
    </row>
    <row r="297" spans="1:21" ht="15.75" x14ac:dyDescent="0.25">
      <c r="A297" s="41">
        <v>292</v>
      </c>
      <c r="B297" s="6">
        <v>312620</v>
      </c>
      <c r="C297" s="16" t="str">
        <f>VLOOKUP(B297,'Tabela de Macros'!$1:$1048576,2,FALSE)</f>
        <v>Noroeste</v>
      </c>
      <c r="D297" s="35" t="str">
        <f>VLOOKUP(B297,'Tabela de Macros'!$1:$1048576,3,FALSE)</f>
        <v>Unaí</v>
      </c>
      <c r="E297" s="35" t="s">
        <v>323</v>
      </c>
      <c r="F297" s="11">
        <f>VLOOKUP(A297,Dengue!$1:$1048576,10,FALSE)</f>
        <v>0</v>
      </c>
      <c r="G297" s="11">
        <f>VLOOKUP($A297,Chik!$1:$1048576,10,FALSE)</f>
        <v>0</v>
      </c>
      <c r="H297" s="11">
        <f>VLOOKUP($A297,zika!$1:$1048576,10,FALSE)</f>
        <v>0</v>
      </c>
      <c r="I297" s="11">
        <f t="shared" si="12"/>
        <v>0</v>
      </c>
      <c r="J297" s="10">
        <v>9431</v>
      </c>
      <c r="K297" s="57" t="s">
        <v>1109</v>
      </c>
      <c r="L297" s="7">
        <f t="shared" si="13"/>
        <v>0</v>
      </c>
      <c r="M297" s="6" t="str">
        <f t="shared" si="14"/>
        <v>Silencioso</v>
      </c>
      <c r="N297" s="6" t="str">
        <f>VLOOKUP($B297,LIRAa!$1:$1048576,3,FALSE)</f>
        <v>Sem Informação</v>
      </c>
      <c r="O297" s="6" t="str">
        <f>VLOOKUP($B297,LIRAa!$1:$1048576,4,FALSE)</f>
        <v>Sem Informação</v>
      </c>
      <c r="P297" s="6" t="str">
        <f>VLOOKUP($B297,LIRAa!$1:$1048576,5,FALSE)</f>
        <v>Sem Informação</v>
      </c>
      <c r="S297" s="37"/>
    </row>
    <row r="298" spans="1:21" ht="15.75" x14ac:dyDescent="0.25">
      <c r="A298" s="41">
        <v>293</v>
      </c>
      <c r="B298" s="6">
        <v>312630</v>
      </c>
      <c r="C298" s="16" t="str">
        <f>VLOOKUP(B298,'Tabela de Macros'!$1:$1048576,2,FALSE)</f>
        <v>Sul</v>
      </c>
      <c r="D298" s="35" t="str">
        <f>VLOOKUP(B298,'Tabela de Macros'!$1:$1048576,3,FALSE)</f>
        <v>Passos</v>
      </c>
      <c r="E298" s="35" t="s">
        <v>324</v>
      </c>
      <c r="F298" s="11">
        <f>VLOOKUP(A298,Dengue!$1:$1048576,10,FALSE)</f>
        <v>0</v>
      </c>
      <c r="G298" s="11">
        <f>VLOOKUP($A298,Chik!$1:$1048576,10,FALSE)</f>
        <v>0</v>
      </c>
      <c r="H298" s="11">
        <f>VLOOKUP($A298,zika!$1:$1048576,10,FALSE)</f>
        <v>0</v>
      </c>
      <c r="I298" s="11">
        <f t="shared" si="12"/>
        <v>0</v>
      </c>
      <c r="J298" s="10">
        <v>4387</v>
      </c>
      <c r="K298" s="57" t="s">
        <v>1109</v>
      </c>
      <c r="L298" s="7">
        <f t="shared" si="13"/>
        <v>0</v>
      </c>
      <c r="M298" s="6" t="str">
        <f t="shared" si="14"/>
        <v>Silencioso</v>
      </c>
      <c r="N298" s="6" t="str">
        <f>VLOOKUP($B298,LIRAa!$1:$1048576,3,FALSE)</f>
        <v>Sem Informação</v>
      </c>
      <c r="O298" s="6" t="str">
        <f>VLOOKUP($B298,LIRAa!$1:$1048576,4,FALSE)</f>
        <v>Sem Informação</v>
      </c>
      <c r="P298" s="6" t="str">
        <f>VLOOKUP($B298,LIRAa!$1:$1048576,5,FALSE)</f>
        <v>Sem Informação</v>
      </c>
      <c r="S298" s="76"/>
      <c r="T298" s="76"/>
      <c r="U298" s="76"/>
    </row>
    <row r="299" spans="1:21" ht="15.75" x14ac:dyDescent="0.25">
      <c r="A299" s="41">
        <v>294</v>
      </c>
      <c r="B299" s="6">
        <v>312640</v>
      </c>
      <c r="C299" s="16" t="str">
        <f>VLOOKUP(B299,'Tabela de Macros'!$1:$1048576,2,FALSE)</f>
        <v>Centro</v>
      </c>
      <c r="D299" s="35" t="str">
        <f>VLOOKUP(B299,'Tabela de Macros'!$1:$1048576,3,FALSE)</f>
        <v>Sete Lagoas</v>
      </c>
      <c r="E299" s="35" t="s">
        <v>325</v>
      </c>
      <c r="F299" s="11">
        <f>VLOOKUP(A299,Dengue!$1:$1048576,10,FALSE)</f>
        <v>0</v>
      </c>
      <c r="G299" s="11">
        <f>VLOOKUP($A299,Chik!$1:$1048576,10,FALSE)</f>
        <v>0</v>
      </c>
      <c r="H299" s="11">
        <f>VLOOKUP($A299,zika!$1:$1048576,10,FALSE)</f>
        <v>0</v>
      </c>
      <c r="I299" s="11">
        <f t="shared" si="12"/>
        <v>0</v>
      </c>
      <c r="J299" s="10">
        <v>2927</v>
      </c>
      <c r="K299" s="57" t="s">
        <v>1109</v>
      </c>
      <c r="L299" s="7">
        <f t="shared" si="13"/>
        <v>0</v>
      </c>
      <c r="M299" s="6" t="str">
        <f t="shared" si="14"/>
        <v>Silencioso</v>
      </c>
      <c r="N299" s="6" t="str">
        <f>VLOOKUP($B299,LIRAa!$1:$1048576,3,FALSE)</f>
        <v>Sem Informação</v>
      </c>
      <c r="O299" s="6" t="str">
        <f>VLOOKUP($B299,LIRAa!$1:$1048576,4,FALSE)</f>
        <v>Sem Informação</v>
      </c>
      <c r="P299" s="6" t="str">
        <f>VLOOKUP($B299,LIRAa!$1:$1048576,5,FALSE)</f>
        <v>Sem Informação</v>
      </c>
      <c r="S299" s="76"/>
      <c r="T299" s="76"/>
      <c r="U299" s="76"/>
    </row>
    <row r="300" spans="1:21" ht="15.75" x14ac:dyDescent="0.25">
      <c r="A300" s="41">
        <v>295</v>
      </c>
      <c r="B300" s="6">
        <v>312650</v>
      </c>
      <c r="C300" s="16" t="str">
        <f>VLOOKUP(B300,'Tabela de Macros'!$1:$1048576,2,FALSE)</f>
        <v>Jequitinhonha</v>
      </c>
      <c r="D300" s="35" t="str">
        <f>VLOOKUP(B300,'Tabela de Macros'!$1:$1048576,3,FALSE)</f>
        <v>Diamantina</v>
      </c>
      <c r="E300" s="35" t="s">
        <v>326</v>
      </c>
      <c r="F300" s="11">
        <f>VLOOKUP(A300,Dengue!$1:$1048576,10,FALSE)</f>
        <v>6</v>
      </c>
      <c r="G300" s="11">
        <f>VLOOKUP($A300,Chik!$1:$1048576,10,FALSE)</f>
        <v>0</v>
      </c>
      <c r="H300" s="11">
        <f>VLOOKUP($A300,zika!$1:$1048576,10,FALSE)</f>
        <v>0</v>
      </c>
      <c r="I300" s="11">
        <f t="shared" si="12"/>
        <v>6</v>
      </c>
      <c r="J300" s="10">
        <v>10343</v>
      </c>
      <c r="K300" s="57" t="s">
        <v>1109</v>
      </c>
      <c r="L300" s="7">
        <f t="shared" si="13"/>
        <v>58.010248477230974</v>
      </c>
      <c r="M300" s="6" t="str">
        <f t="shared" si="14"/>
        <v>Baixa</v>
      </c>
      <c r="N300" s="6" t="str">
        <f>VLOOKUP($B300,LIRAa!$1:$1048576,3,FALSE)</f>
        <v>Sem Informação</v>
      </c>
      <c r="O300" s="6" t="str">
        <f>VLOOKUP($B300,LIRAa!$1:$1048576,4,FALSE)</f>
        <v>Sem Informação</v>
      </c>
      <c r="P300" s="6" t="str">
        <f>VLOOKUP($B300,LIRAa!$1:$1048576,5,FALSE)</f>
        <v>Sem Informação</v>
      </c>
      <c r="S300" s="37"/>
    </row>
    <row r="301" spans="1:21" ht="15.75" x14ac:dyDescent="0.25">
      <c r="A301" s="41">
        <v>296</v>
      </c>
      <c r="B301" s="6">
        <v>312660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327</v>
      </c>
      <c r="F301" s="11">
        <f>VLOOKUP(A301,Dengue!$1:$1048576,10,FALSE)</f>
        <v>0</v>
      </c>
      <c r="G301" s="11">
        <f>VLOOKUP($A301,Chik!$1:$1048576,10,FALSE)</f>
        <v>0</v>
      </c>
      <c r="H301" s="11">
        <f>VLOOKUP($A301,zika!$1:$1048576,10,FALSE)</f>
        <v>0</v>
      </c>
      <c r="I301" s="11">
        <f t="shared" si="12"/>
        <v>0</v>
      </c>
      <c r="J301" s="10">
        <v>5187</v>
      </c>
      <c r="K301" s="57" t="s">
        <v>1109</v>
      </c>
      <c r="L301" s="7">
        <f t="shared" si="13"/>
        <v>0</v>
      </c>
      <c r="M301" s="6" t="str">
        <f t="shared" si="14"/>
        <v>Silencioso</v>
      </c>
      <c r="N301" s="6" t="str">
        <f>VLOOKUP($B301,LIRAa!$1:$1048576,3,FALSE)</f>
        <v>Sem Informação</v>
      </c>
      <c r="O301" s="6" t="str">
        <f>VLOOKUP($B301,LIRAa!$1:$1048576,4,FALSE)</f>
        <v>Sem Informação</v>
      </c>
      <c r="P301" s="6">
        <f>VLOOKUP($B301,LIRAa!$1:$1048576,5,FALSE)</f>
        <v>2</v>
      </c>
      <c r="S301" s="37"/>
    </row>
    <row r="302" spans="1:21" ht="15.75" x14ac:dyDescent="0.25">
      <c r="A302" s="41">
        <v>297</v>
      </c>
      <c r="B302" s="6">
        <v>312670</v>
      </c>
      <c r="C302" s="16" t="str">
        <f>VLOOKUP(B302,'Tabela de Macros'!$1:$1048576,2,FALSE)</f>
        <v>Norte</v>
      </c>
      <c r="D302" s="35" t="str">
        <f>VLOOKUP(B302,'Tabela de Macros'!$1:$1048576,3,FALSE)</f>
        <v>Montes Claros</v>
      </c>
      <c r="E302" s="35" t="s">
        <v>328</v>
      </c>
      <c r="F302" s="11">
        <f>VLOOKUP(A302,Dengue!$1:$1048576,10,FALSE)</f>
        <v>10</v>
      </c>
      <c r="G302" s="11">
        <f>VLOOKUP($A302,Chik!$1:$1048576,10,FALSE)</f>
        <v>0</v>
      </c>
      <c r="H302" s="11">
        <f>VLOOKUP($A302,zika!$1:$1048576,10,FALSE)</f>
        <v>0</v>
      </c>
      <c r="I302" s="11">
        <f t="shared" si="12"/>
        <v>10</v>
      </c>
      <c r="J302" s="10">
        <v>26181</v>
      </c>
      <c r="K302" s="57" t="s">
        <v>1110</v>
      </c>
      <c r="L302" s="7">
        <f t="shared" si="13"/>
        <v>38.19563805813376</v>
      </c>
      <c r="M302" s="6" t="str">
        <f t="shared" si="14"/>
        <v>Baixa</v>
      </c>
      <c r="N302" s="6">
        <f>VLOOKUP($B302,LIRAa!$1:$1048576,3,FALSE)</f>
        <v>3.5</v>
      </c>
      <c r="O302" s="6">
        <f>VLOOKUP($B302,LIRAa!$1:$1048576,4,FALSE)</f>
        <v>2.4</v>
      </c>
      <c r="P302" s="6">
        <f>VLOOKUP($B302,LIRAa!$1:$1048576,5,FALSE)</f>
        <v>11.4</v>
      </c>
      <c r="S302" s="37"/>
    </row>
    <row r="303" spans="1:21" ht="15.75" x14ac:dyDescent="0.25">
      <c r="A303" s="41">
        <v>298</v>
      </c>
      <c r="B303" s="6">
        <v>312675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329</v>
      </c>
      <c r="F303" s="11">
        <f>VLOOKUP(A303,Dengue!$1:$1048576,10,FALSE)</f>
        <v>11</v>
      </c>
      <c r="G303" s="11">
        <f>VLOOKUP($A303,Chik!$1:$1048576,10,FALSE)</f>
        <v>0</v>
      </c>
      <c r="H303" s="11">
        <f>VLOOKUP($A303,zika!$1:$1048576,10,FALSE)</f>
        <v>0</v>
      </c>
      <c r="I303" s="11">
        <f t="shared" si="12"/>
        <v>11</v>
      </c>
      <c r="J303" s="10">
        <v>5446</v>
      </c>
      <c r="K303" s="57" t="s">
        <v>1109</v>
      </c>
      <c r="L303" s="7">
        <f t="shared" si="13"/>
        <v>201.98310686742565</v>
      </c>
      <c r="M303" s="6" t="str">
        <f t="shared" si="14"/>
        <v>Média</v>
      </c>
      <c r="N303" s="6" t="str">
        <f>VLOOKUP($B303,LIRAa!$1:$1048576,3,FALSE)</f>
        <v>Sem Informação</v>
      </c>
      <c r="O303" s="6" t="str">
        <f>VLOOKUP($B303,LIRAa!$1:$1048576,4,FALSE)</f>
        <v>Sem Informação</v>
      </c>
      <c r="P303" s="6" t="str">
        <f>VLOOKUP($B303,LIRAa!$1:$1048576,5,FALSE)</f>
        <v>Sem Informação</v>
      </c>
      <c r="S303" s="37"/>
    </row>
    <row r="304" spans="1:21" ht="15.75" x14ac:dyDescent="0.25">
      <c r="A304" s="41">
        <v>299</v>
      </c>
      <c r="B304" s="6">
        <v>312680</v>
      </c>
      <c r="C304" s="16" t="str">
        <f>VLOOKUP(B304,'Tabela de Macros'!$1:$1048576,2,FALSE)</f>
        <v>Nordeste</v>
      </c>
      <c r="D304" s="35" t="str">
        <f>VLOOKUP(B304,'Tabela de Macros'!$1:$1048576,3,FALSE)</f>
        <v>Teófilo Otoni</v>
      </c>
      <c r="E304" s="35" t="s">
        <v>330</v>
      </c>
      <c r="F304" s="11">
        <f>VLOOKUP(A304,Dengue!$1:$1048576,10,FALSE)</f>
        <v>4</v>
      </c>
      <c r="G304" s="11">
        <f>VLOOKUP($A304,Chik!$1:$1048576,10,FALSE)</f>
        <v>0</v>
      </c>
      <c r="H304" s="11">
        <f>VLOOKUP($A304,zika!$1:$1048576,10,FALSE)</f>
        <v>0</v>
      </c>
      <c r="I304" s="11">
        <f t="shared" si="12"/>
        <v>4</v>
      </c>
      <c r="J304" s="10">
        <v>5891</v>
      </c>
      <c r="K304" s="57" t="s">
        <v>1109</v>
      </c>
      <c r="L304" s="7">
        <f t="shared" si="13"/>
        <v>67.900186725513493</v>
      </c>
      <c r="M304" s="6" t="str">
        <f t="shared" si="14"/>
        <v>Baixa</v>
      </c>
      <c r="N304" s="6" t="str">
        <f>VLOOKUP($B304,LIRAa!$1:$1048576,3,FALSE)</f>
        <v>Sem Informação</v>
      </c>
      <c r="O304" s="6" t="str">
        <f>VLOOKUP($B304,LIRAa!$1:$1048576,4,FALSE)</f>
        <v>Sem Informação</v>
      </c>
      <c r="P304" s="6" t="str">
        <f>VLOOKUP($B304,LIRAa!$1:$1048576,5,FALSE)</f>
        <v>Sem Informação</v>
      </c>
      <c r="S304" s="76"/>
      <c r="T304" s="76"/>
      <c r="U304" s="76"/>
    </row>
    <row r="305" spans="1:21" ht="15.75" x14ac:dyDescent="0.25">
      <c r="A305" s="41">
        <v>300</v>
      </c>
      <c r="B305" s="6">
        <v>312690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331</v>
      </c>
      <c r="F305" s="11">
        <f>VLOOKUP(A305,Dengue!$1:$1048576,10,FALSE)</f>
        <v>0</v>
      </c>
      <c r="G305" s="11">
        <f>VLOOKUP($A305,Chik!$1:$1048576,10,FALSE)</f>
        <v>0</v>
      </c>
      <c r="H305" s="11">
        <f>VLOOKUP($A305,zika!$1:$1048576,10,FALSE)</f>
        <v>0</v>
      </c>
      <c r="I305" s="11">
        <f t="shared" si="12"/>
        <v>0</v>
      </c>
      <c r="J305" s="10">
        <v>9555</v>
      </c>
      <c r="K305" s="57" t="s">
        <v>1109</v>
      </c>
      <c r="L305" s="7">
        <f t="shared" si="13"/>
        <v>0</v>
      </c>
      <c r="M305" s="6" t="str">
        <f t="shared" si="14"/>
        <v>Silencioso</v>
      </c>
      <c r="N305" s="6" t="str">
        <f>VLOOKUP($B305,LIRAa!$1:$1048576,3,FALSE)</f>
        <v>Sem Informação</v>
      </c>
      <c r="O305" s="6" t="str">
        <f>VLOOKUP($B305,LIRAa!$1:$1048576,4,FALSE)</f>
        <v>Sem Informação</v>
      </c>
      <c r="P305" s="6" t="str">
        <f>VLOOKUP($B305,LIRAa!$1:$1048576,5,FALSE)</f>
        <v>Sem Informação</v>
      </c>
      <c r="S305" s="76"/>
      <c r="T305" s="76"/>
      <c r="U305" s="76"/>
    </row>
    <row r="306" spans="1:21" ht="15.75" x14ac:dyDescent="0.25">
      <c r="A306" s="41">
        <v>301</v>
      </c>
      <c r="B306" s="6">
        <v>312695</v>
      </c>
      <c r="C306" s="16" t="str">
        <f>VLOOKUP(B306,'Tabela de Macros'!$1:$1048576,2,FALSE)</f>
        <v>Leste</v>
      </c>
      <c r="D306" s="35" t="str">
        <f>VLOOKUP(B306,'Tabela de Macros'!$1:$1048576,3,FALSE)</f>
        <v>Gov. Valadares</v>
      </c>
      <c r="E306" s="35" t="s">
        <v>332</v>
      </c>
      <c r="F306" s="11">
        <f>VLOOKUP(A306,Dengue!$1:$1048576,10,FALSE)</f>
        <v>0</v>
      </c>
      <c r="G306" s="11">
        <f>VLOOKUP($A306,Chik!$1:$1048576,10,FALSE)</f>
        <v>0</v>
      </c>
      <c r="H306" s="11">
        <f>VLOOKUP($A306,zika!$1:$1048576,10,FALSE)</f>
        <v>0</v>
      </c>
      <c r="I306" s="11">
        <f t="shared" si="12"/>
        <v>0</v>
      </c>
      <c r="J306" s="10">
        <v>3469</v>
      </c>
      <c r="K306" s="57" t="s">
        <v>1109</v>
      </c>
      <c r="L306" s="7">
        <f t="shared" si="13"/>
        <v>0</v>
      </c>
      <c r="M306" s="6" t="str">
        <f t="shared" si="14"/>
        <v>Silencioso</v>
      </c>
      <c r="N306" s="6" t="str">
        <f>VLOOKUP($B306,LIRAa!$1:$1048576,3,FALSE)</f>
        <v>Sem Informação</v>
      </c>
      <c r="O306" s="6" t="str">
        <f>VLOOKUP($B306,LIRAa!$1:$1048576,4,FALSE)</f>
        <v>Sem Informação</v>
      </c>
      <c r="P306" s="6" t="str">
        <f>VLOOKUP($B306,LIRAa!$1:$1048576,5,FALSE)</f>
        <v>Sem Informação</v>
      </c>
      <c r="S306" s="37"/>
    </row>
    <row r="307" spans="1:21" ht="15.75" x14ac:dyDescent="0.25">
      <c r="A307" s="41">
        <v>302</v>
      </c>
      <c r="B307" s="6">
        <v>312700</v>
      </c>
      <c r="C307" s="16" t="str">
        <f>VLOOKUP(B307,'Tabela de Macros'!$1:$1048576,2,FALSE)</f>
        <v>Triângulo do Sul</v>
      </c>
      <c r="D307" s="35" t="str">
        <f>VLOOKUP(B307,'Tabela de Macros'!$1:$1048576,3,FALSE)</f>
        <v>Uberaba</v>
      </c>
      <c r="E307" s="35" t="s">
        <v>333</v>
      </c>
      <c r="F307" s="11">
        <f>VLOOKUP(A307,Dengue!$1:$1048576,10,FALSE)</f>
        <v>2</v>
      </c>
      <c r="G307" s="11">
        <f>VLOOKUP($A307,Chik!$1:$1048576,10,FALSE)</f>
        <v>0</v>
      </c>
      <c r="H307" s="11">
        <f>VLOOKUP($A307,zika!$1:$1048576,10,FALSE)</f>
        <v>0</v>
      </c>
      <c r="I307" s="11">
        <f t="shared" si="12"/>
        <v>2</v>
      </c>
      <c r="J307" s="10">
        <v>17701</v>
      </c>
      <c r="K307" s="57" t="s">
        <v>1109</v>
      </c>
      <c r="L307" s="7">
        <f t="shared" si="13"/>
        <v>11.298796678153776</v>
      </c>
      <c r="M307" s="6" t="str">
        <f t="shared" si="14"/>
        <v>Baixa</v>
      </c>
      <c r="N307" s="6" t="str">
        <f>VLOOKUP($B307,LIRAa!$1:$1048576,3,FALSE)</f>
        <v>Sem Informação</v>
      </c>
      <c r="O307" s="6" t="str">
        <f>VLOOKUP($B307,LIRAa!$1:$1048576,4,FALSE)</f>
        <v>Sem Informação</v>
      </c>
      <c r="P307" s="6" t="str">
        <f>VLOOKUP($B307,LIRAa!$1:$1048576,5,FALSE)</f>
        <v>Sem Informação</v>
      </c>
      <c r="S307" s="37"/>
    </row>
    <row r="308" spans="1:21" ht="15.75" x14ac:dyDescent="0.25">
      <c r="A308" s="41">
        <v>303</v>
      </c>
      <c r="B308" s="6">
        <v>312705</v>
      </c>
      <c r="C308" s="16" t="str">
        <f>VLOOKUP(B308,'Tabela de Macros'!$1:$1048576,2,FALSE)</f>
        <v>Nordeste</v>
      </c>
      <c r="D308" s="35" t="str">
        <f>VLOOKUP(B308,'Tabela de Macros'!$1:$1048576,3,FALSE)</f>
        <v>Teófilo Otoni</v>
      </c>
      <c r="E308" s="35" t="s">
        <v>334</v>
      </c>
      <c r="F308" s="11">
        <f>VLOOKUP(A308,Dengue!$1:$1048576,10,FALSE)</f>
        <v>5</v>
      </c>
      <c r="G308" s="11">
        <f>VLOOKUP($A308,Chik!$1:$1048576,10,FALSE)</f>
        <v>0</v>
      </c>
      <c r="H308" s="11">
        <f>VLOOKUP($A308,zika!$1:$1048576,10,FALSE)</f>
        <v>0</v>
      </c>
      <c r="I308" s="11">
        <f t="shared" si="12"/>
        <v>5</v>
      </c>
      <c r="J308" s="10">
        <v>4601</v>
      </c>
      <c r="K308" s="57" t="s">
        <v>1109</v>
      </c>
      <c r="L308" s="7">
        <f t="shared" si="13"/>
        <v>108.6720278200391</v>
      </c>
      <c r="M308" s="6" t="str">
        <f t="shared" si="14"/>
        <v>Média</v>
      </c>
      <c r="N308" s="6" t="str">
        <f>VLOOKUP($B308,LIRAa!$1:$1048576,3,FALSE)</f>
        <v>Sem Informação</v>
      </c>
      <c r="O308" s="6" t="str">
        <f>VLOOKUP($B308,LIRAa!$1:$1048576,4,FALSE)</f>
        <v>Sem Informação</v>
      </c>
      <c r="P308" s="6" t="str">
        <f>VLOOKUP($B308,LIRAa!$1:$1048576,5,FALSE)</f>
        <v>Sem Informação</v>
      </c>
      <c r="S308" s="37"/>
    </row>
    <row r="309" spans="1:21" ht="15.75" x14ac:dyDescent="0.25">
      <c r="A309" s="41">
        <v>304</v>
      </c>
      <c r="B309" s="6">
        <v>312707</v>
      </c>
      <c r="C309" s="16" t="str">
        <f>VLOOKUP(B309,'Tabela de Macros'!$1:$1048576,2,FALSE)</f>
        <v>Norte</v>
      </c>
      <c r="D309" s="35" t="str">
        <f>VLOOKUP(B309,'Tabela de Macros'!$1:$1048576,3,FALSE)</f>
        <v>Montes Claros</v>
      </c>
      <c r="E309" s="35" t="s">
        <v>335</v>
      </c>
      <c r="F309" s="11">
        <f>VLOOKUP(A309,Dengue!$1:$1048576,10,FALSE)</f>
        <v>1</v>
      </c>
      <c r="G309" s="11">
        <f>VLOOKUP($A309,Chik!$1:$1048576,10,FALSE)</f>
        <v>0</v>
      </c>
      <c r="H309" s="11">
        <f>VLOOKUP($A309,zika!$1:$1048576,10,FALSE)</f>
        <v>0</v>
      </c>
      <c r="I309" s="11">
        <f t="shared" si="12"/>
        <v>1</v>
      </c>
      <c r="J309" s="10">
        <v>5441</v>
      </c>
      <c r="K309" s="57" t="s">
        <v>1109</v>
      </c>
      <c r="L309" s="7">
        <f t="shared" si="13"/>
        <v>18.37897445322551</v>
      </c>
      <c r="M309" s="6" t="str">
        <f t="shared" si="14"/>
        <v>Baixa</v>
      </c>
      <c r="N309" s="6" t="str">
        <f>VLOOKUP($B309,LIRAa!$1:$1048576,3,FALSE)</f>
        <v>Sem Informação</v>
      </c>
      <c r="O309" s="6" t="str">
        <f>VLOOKUP($B309,LIRAa!$1:$1048576,4,FALSE)</f>
        <v>Sem Informação</v>
      </c>
      <c r="P309" s="6">
        <f>VLOOKUP($B309,LIRAa!$1:$1048576,5,FALSE)</f>
        <v>0</v>
      </c>
      <c r="S309" s="37"/>
    </row>
    <row r="310" spans="1:21" ht="15.75" x14ac:dyDescent="0.25">
      <c r="A310" s="41">
        <v>305</v>
      </c>
      <c r="B310" s="6">
        <v>312710</v>
      </c>
      <c r="C310" s="16" t="str">
        <f>VLOOKUP(B310,'Tabela de Macros'!$1:$1048576,2,FALSE)</f>
        <v>Triângulo do Sul</v>
      </c>
      <c r="D310" s="35" t="str">
        <f>VLOOKUP(B310,'Tabela de Macros'!$1:$1048576,3,FALSE)</f>
        <v>Uberaba</v>
      </c>
      <c r="E310" s="35" t="s">
        <v>336</v>
      </c>
      <c r="F310" s="11">
        <f>VLOOKUP(A310,Dengue!$1:$1048576,10,FALSE)</f>
        <v>66</v>
      </c>
      <c r="G310" s="11">
        <f>VLOOKUP($A310,Chik!$1:$1048576,10,FALSE)</f>
        <v>2</v>
      </c>
      <c r="H310" s="11">
        <f>VLOOKUP($A310,zika!$1:$1048576,10,FALSE)</f>
        <v>4</v>
      </c>
      <c r="I310" s="11">
        <f t="shared" si="12"/>
        <v>72</v>
      </c>
      <c r="J310" s="10">
        <v>58962</v>
      </c>
      <c r="K310" s="57" t="s">
        <v>1110</v>
      </c>
      <c r="L310" s="7">
        <f t="shared" si="13"/>
        <v>122.11254706421084</v>
      </c>
      <c r="M310" s="6" t="str">
        <f t="shared" si="14"/>
        <v>Média</v>
      </c>
      <c r="N310" s="6">
        <f>VLOOKUP($B310,LIRAa!$1:$1048576,3,FALSE)</f>
        <v>2.2999999999999998</v>
      </c>
      <c r="O310" s="6">
        <f>VLOOKUP($B310,LIRAa!$1:$1048576,4,FALSE)</f>
        <v>4</v>
      </c>
      <c r="P310" s="6">
        <f>VLOOKUP($B310,LIRAa!$1:$1048576,5,FALSE)</f>
        <v>5.8</v>
      </c>
      <c r="S310" s="76"/>
      <c r="T310" s="76"/>
      <c r="U310" s="76"/>
    </row>
    <row r="311" spans="1:21" ht="15.75" x14ac:dyDescent="0.25">
      <c r="A311" s="41">
        <v>306</v>
      </c>
      <c r="B311" s="6">
        <v>312720</v>
      </c>
      <c r="C311" s="16" t="str">
        <f>VLOOKUP(B311,'Tabela de Macros'!$1:$1048576,2,FALSE)</f>
        <v>Centro</v>
      </c>
      <c r="D311" s="35" t="str">
        <f>VLOOKUP(B311,'Tabela de Macros'!$1:$1048576,3,FALSE)</f>
        <v>Sete Lagoas</v>
      </c>
      <c r="E311" s="35" t="s">
        <v>337</v>
      </c>
      <c r="F311" s="11">
        <f>VLOOKUP(A311,Dengue!$1:$1048576,10,FALSE)</f>
        <v>4</v>
      </c>
      <c r="G311" s="11">
        <f>VLOOKUP($A311,Chik!$1:$1048576,10,FALSE)</f>
        <v>0</v>
      </c>
      <c r="H311" s="11">
        <f>VLOOKUP($A311,zika!$1:$1048576,10,FALSE)</f>
        <v>0</v>
      </c>
      <c r="I311" s="11">
        <f t="shared" si="12"/>
        <v>4</v>
      </c>
      <c r="J311" s="10">
        <v>4304</v>
      </c>
      <c r="K311" s="57" t="s">
        <v>1109</v>
      </c>
      <c r="L311" s="7">
        <f t="shared" si="13"/>
        <v>92.936802973977692</v>
      </c>
      <c r="M311" s="6" t="str">
        <f t="shared" si="14"/>
        <v>Baixa</v>
      </c>
      <c r="N311" s="6" t="str">
        <f>VLOOKUP($B311,LIRAa!$1:$1048576,3,FALSE)</f>
        <v>Sem Informação</v>
      </c>
      <c r="O311" s="6" t="str">
        <f>VLOOKUP($B311,LIRAa!$1:$1048576,4,FALSE)</f>
        <v>Sem Informação</v>
      </c>
      <c r="P311" s="6" t="str">
        <f>VLOOKUP($B311,LIRAa!$1:$1048576,5,FALSE)</f>
        <v>Sem Informação</v>
      </c>
      <c r="S311" s="37"/>
    </row>
    <row r="312" spans="1:21" ht="15.75" x14ac:dyDescent="0.25">
      <c r="A312" s="41">
        <v>307</v>
      </c>
      <c r="B312" s="6">
        <v>312730</v>
      </c>
      <c r="C312" s="16" t="str">
        <f>VLOOKUP(B312,'Tabela de Macros'!$1:$1048576,2,FALSE)</f>
        <v>Leste</v>
      </c>
      <c r="D312" s="35" t="str">
        <f>VLOOKUP(B312,'Tabela de Macros'!$1:$1048576,3,FALSE)</f>
        <v>Gov. Valadares</v>
      </c>
      <c r="E312" s="35" t="s">
        <v>338</v>
      </c>
      <c r="F312" s="11">
        <f>VLOOKUP(A312,Dengue!$1:$1048576,10,FALSE)</f>
        <v>1</v>
      </c>
      <c r="G312" s="11">
        <f>VLOOKUP($A312,Chik!$1:$1048576,10,FALSE)</f>
        <v>0</v>
      </c>
      <c r="H312" s="11">
        <f>VLOOKUP($A312,zika!$1:$1048576,10,FALSE)</f>
        <v>0</v>
      </c>
      <c r="I312" s="11">
        <f t="shared" si="12"/>
        <v>1</v>
      </c>
      <c r="J312" s="10">
        <v>6844</v>
      </c>
      <c r="K312" s="57" t="s">
        <v>1109</v>
      </c>
      <c r="L312" s="7">
        <f t="shared" si="13"/>
        <v>14.61133839859731</v>
      </c>
      <c r="M312" s="6" t="str">
        <f t="shared" si="14"/>
        <v>Baixa</v>
      </c>
      <c r="N312" s="6" t="str">
        <f>VLOOKUP($B312,LIRAa!$1:$1048576,3,FALSE)</f>
        <v>Sem Informação</v>
      </c>
      <c r="O312" s="6" t="str">
        <f>VLOOKUP($B312,LIRAa!$1:$1048576,4,FALSE)</f>
        <v>Sem Informação</v>
      </c>
      <c r="P312" s="6" t="str">
        <f>VLOOKUP($B312,LIRAa!$1:$1048576,5,FALSE)</f>
        <v>Sem Informação</v>
      </c>
      <c r="S312" s="76"/>
      <c r="T312" s="76"/>
      <c r="U312" s="76"/>
    </row>
    <row r="313" spans="1:21" ht="15.75" x14ac:dyDescent="0.25">
      <c r="A313" s="41">
        <v>308</v>
      </c>
      <c r="B313" s="6">
        <v>312733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339</v>
      </c>
      <c r="F313" s="11">
        <f>VLOOKUP(A313,Dengue!$1:$1048576,10,FALSE)</f>
        <v>1</v>
      </c>
      <c r="G313" s="11">
        <f>VLOOKUP($A313,Chik!$1:$1048576,10,FALSE)</f>
        <v>1</v>
      </c>
      <c r="H313" s="11">
        <f>VLOOKUP($A313,zika!$1:$1048576,10,FALSE)</f>
        <v>1</v>
      </c>
      <c r="I313" s="11">
        <f t="shared" si="12"/>
        <v>3</v>
      </c>
      <c r="J313" s="10">
        <v>5122</v>
      </c>
      <c r="K313" s="57" t="s">
        <v>1109</v>
      </c>
      <c r="L313" s="7">
        <f t="shared" si="13"/>
        <v>58.570870753611864</v>
      </c>
      <c r="M313" s="6" t="str">
        <f t="shared" si="14"/>
        <v>Baixa</v>
      </c>
      <c r="N313" s="6" t="str">
        <f>VLOOKUP($B313,LIRAa!$1:$1048576,3,FALSE)</f>
        <v>Sem Informação</v>
      </c>
      <c r="O313" s="6" t="str">
        <f>VLOOKUP($B313,LIRAa!$1:$1048576,4,FALSE)</f>
        <v>Sem Informação</v>
      </c>
      <c r="P313" s="6" t="str">
        <f>VLOOKUP($B313,LIRAa!$1:$1048576,5,FALSE)</f>
        <v>Sem Informação</v>
      </c>
      <c r="S313" s="37"/>
    </row>
    <row r="314" spans="1:21" ht="15.75" x14ac:dyDescent="0.25">
      <c r="A314" s="41">
        <v>309</v>
      </c>
      <c r="B314" s="6">
        <v>312735</v>
      </c>
      <c r="C314" s="16" t="str">
        <f>VLOOKUP(B314,'Tabela de Macros'!$1:$1048576,2,FALSE)</f>
        <v>Norte</v>
      </c>
      <c r="D314" s="35" t="str">
        <f>VLOOKUP(B314,'Tabela de Macros'!$1:$1048576,3,FALSE)</f>
        <v>Montes Claros</v>
      </c>
      <c r="E314" s="35" t="s">
        <v>340</v>
      </c>
      <c r="F314" s="11">
        <f>VLOOKUP(A314,Dengue!$1:$1048576,10,FALSE)</f>
        <v>1</v>
      </c>
      <c r="G314" s="11">
        <f>VLOOKUP($A314,Chik!$1:$1048576,10,FALSE)</f>
        <v>0</v>
      </c>
      <c r="H314" s="11">
        <f>VLOOKUP($A314,zika!$1:$1048576,10,FALSE)</f>
        <v>0</v>
      </c>
      <c r="I314" s="11">
        <f t="shared" si="12"/>
        <v>1</v>
      </c>
      <c r="J314" s="10">
        <v>3136</v>
      </c>
      <c r="K314" s="57" t="s">
        <v>1109</v>
      </c>
      <c r="L314" s="7">
        <f t="shared" si="13"/>
        <v>31.887755102040813</v>
      </c>
      <c r="M314" s="6" t="str">
        <f t="shared" si="14"/>
        <v>Baixa</v>
      </c>
      <c r="N314" s="6" t="str">
        <f>VLOOKUP($B314,LIRAa!$1:$1048576,3,FALSE)</f>
        <v>Sem Informação</v>
      </c>
      <c r="O314" s="6" t="str">
        <f>VLOOKUP($B314,LIRAa!$1:$1048576,4,FALSE)</f>
        <v>Sem Informação</v>
      </c>
      <c r="P314" s="6" t="str">
        <f>VLOOKUP($B314,LIRAa!$1:$1048576,5,FALSE)</f>
        <v>Sem Informação</v>
      </c>
      <c r="S314" s="76"/>
      <c r="T314" s="76"/>
      <c r="U314" s="76"/>
    </row>
    <row r="315" spans="1:21" ht="15.75" x14ac:dyDescent="0.25">
      <c r="A315" s="41">
        <v>310</v>
      </c>
      <c r="B315" s="6">
        <v>312737</v>
      </c>
      <c r="C315" s="16" t="str">
        <f>VLOOKUP(B315,'Tabela de Macros'!$1:$1048576,2,FALSE)</f>
        <v>Leste</v>
      </c>
      <c r="D315" s="35" t="str">
        <f>VLOOKUP(B315,'Tabela de Macros'!$1:$1048576,3,FALSE)</f>
        <v>Gov. Valadares</v>
      </c>
      <c r="E315" s="35" t="s">
        <v>341</v>
      </c>
      <c r="F315" s="11">
        <f>VLOOKUP(A315,Dengue!$1:$1048576,10,FALSE)</f>
        <v>0</v>
      </c>
      <c r="G315" s="11">
        <f>VLOOKUP($A315,Chik!$1:$1048576,10,FALSE)</f>
        <v>0</v>
      </c>
      <c r="H315" s="11">
        <f>VLOOKUP($A315,zika!$1:$1048576,10,FALSE)</f>
        <v>0</v>
      </c>
      <c r="I315" s="11">
        <f t="shared" si="12"/>
        <v>0</v>
      </c>
      <c r="J315" s="10">
        <v>3328</v>
      </c>
      <c r="K315" s="57" t="s">
        <v>1109</v>
      </c>
      <c r="L315" s="7">
        <f t="shared" si="13"/>
        <v>0</v>
      </c>
      <c r="M315" s="6" t="str">
        <f t="shared" si="14"/>
        <v>Silencioso</v>
      </c>
      <c r="N315" s="6" t="str">
        <f>VLOOKUP($B315,LIRAa!$1:$1048576,3,FALSE)</f>
        <v>Sem Informação</v>
      </c>
      <c r="O315" s="6" t="str">
        <f>VLOOKUP($B315,LIRAa!$1:$1048576,4,FALSE)</f>
        <v>Sem Informação</v>
      </c>
      <c r="P315" s="6" t="str">
        <f>VLOOKUP($B315,LIRAa!$1:$1048576,5,FALSE)</f>
        <v>Sem Informação</v>
      </c>
      <c r="S315" s="37"/>
    </row>
    <row r="316" spans="1:21" ht="15.75" x14ac:dyDescent="0.25">
      <c r="A316" s="41">
        <v>311</v>
      </c>
      <c r="B316" s="6">
        <v>312738</v>
      </c>
      <c r="C316" s="16" t="str">
        <f>VLOOKUP(B316,'Tabela de Macros'!$1:$1048576,2,FALSE)</f>
        <v>Sudeste</v>
      </c>
      <c r="D316" s="35" t="str">
        <f>VLOOKUP(B316,'Tabela de Macros'!$1:$1048576,3,FALSE)</f>
        <v>Juiz de Fora</v>
      </c>
      <c r="E316" s="35" t="s">
        <v>342</v>
      </c>
      <c r="F316" s="11">
        <f>VLOOKUP(A316,Dengue!$1:$1048576,10,FALSE)</f>
        <v>0</v>
      </c>
      <c r="G316" s="11">
        <f>VLOOKUP($A316,Chik!$1:$1048576,10,FALSE)</f>
        <v>0</v>
      </c>
      <c r="H316" s="11">
        <f>VLOOKUP($A316,zika!$1:$1048576,10,FALSE)</f>
        <v>0</v>
      </c>
      <c r="I316" s="11">
        <f t="shared" si="12"/>
        <v>0</v>
      </c>
      <c r="J316" s="10">
        <v>3940</v>
      </c>
      <c r="K316" s="57" t="s">
        <v>1109</v>
      </c>
      <c r="L316" s="7">
        <f t="shared" si="13"/>
        <v>0</v>
      </c>
      <c r="M316" s="6" t="str">
        <f t="shared" si="14"/>
        <v>Silencioso</v>
      </c>
      <c r="N316" s="6" t="str">
        <f>VLOOKUP($B316,LIRAa!$1:$1048576,3,FALSE)</f>
        <v>Sem Informação</v>
      </c>
      <c r="O316" s="6" t="str">
        <f>VLOOKUP($B316,LIRAa!$1:$1048576,4,FALSE)</f>
        <v>Sem Informação</v>
      </c>
      <c r="P316" s="6" t="str">
        <f>VLOOKUP($B316,LIRAa!$1:$1048576,5,FALSE)</f>
        <v>Sem Informação</v>
      </c>
      <c r="S316" s="76"/>
      <c r="T316" s="76"/>
      <c r="U316" s="76"/>
    </row>
    <row r="317" spans="1:21" ht="15.75" x14ac:dyDescent="0.25">
      <c r="A317" s="41">
        <v>312</v>
      </c>
      <c r="B317" s="6">
        <v>312740</v>
      </c>
      <c r="C317" s="16" t="str">
        <f>VLOOKUP(B317,'Tabela de Macros'!$1:$1048576,2,FALSE)</f>
        <v>Sul</v>
      </c>
      <c r="D317" s="35" t="str">
        <f>VLOOKUP(B317,'Tabela de Macros'!$1:$1048576,3,FALSE)</f>
        <v>Pouso Alegre</v>
      </c>
      <c r="E317" s="35" t="s">
        <v>343</v>
      </c>
      <c r="F317" s="11">
        <f>VLOOKUP(A317,Dengue!$1:$1048576,10,FALSE)</f>
        <v>0</v>
      </c>
      <c r="G317" s="11">
        <f>VLOOKUP($A317,Chik!$1:$1048576,10,FALSE)</f>
        <v>0</v>
      </c>
      <c r="H317" s="11">
        <f>VLOOKUP($A317,zika!$1:$1048576,10,FALSE)</f>
        <v>0</v>
      </c>
      <c r="I317" s="11">
        <f t="shared" si="12"/>
        <v>0</v>
      </c>
      <c r="J317" s="10">
        <v>4345</v>
      </c>
      <c r="K317" s="57" t="s">
        <v>1109</v>
      </c>
      <c r="L317" s="7">
        <f t="shared" si="13"/>
        <v>0</v>
      </c>
      <c r="M317" s="6" t="str">
        <f t="shared" si="14"/>
        <v>Silencioso</v>
      </c>
      <c r="N317" s="6" t="str">
        <f>VLOOKUP($B317,LIRAa!$1:$1048576,3,FALSE)</f>
        <v>Sem Informação</v>
      </c>
      <c r="O317" s="6" t="str">
        <f>VLOOKUP($B317,LIRAa!$1:$1048576,4,FALSE)</f>
        <v>Sem Informação</v>
      </c>
      <c r="P317" s="6" t="str">
        <f>VLOOKUP($B317,LIRAa!$1:$1048576,5,FALSE)</f>
        <v>Sem Informação</v>
      </c>
      <c r="S317" s="37"/>
    </row>
    <row r="318" spans="1:21" ht="15.75" x14ac:dyDescent="0.25">
      <c r="A318" s="41">
        <v>313</v>
      </c>
      <c r="B318" s="6">
        <v>312750</v>
      </c>
      <c r="C318" s="16" t="str">
        <f>VLOOKUP(B318,'Tabela de Macros'!$1:$1048576,2,FALSE)</f>
        <v>Leste</v>
      </c>
      <c r="D318" s="35" t="str">
        <f>VLOOKUP(B318,'Tabela de Macros'!$1:$1048576,3,FALSE)</f>
        <v>Gov. Valadares</v>
      </c>
      <c r="E318" s="35" t="s">
        <v>344</v>
      </c>
      <c r="F318" s="11">
        <f>VLOOKUP(A318,Dengue!$1:$1048576,10,FALSE)</f>
        <v>0</v>
      </c>
      <c r="G318" s="11">
        <f>VLOOKUP($A318,Chik!$1:$1048576,10,FALSE)</f>
        <v>0</v>
      </c>
      <c r="H318" s="11">
        <f>VLOOKUP($A318,zika!$1:$1048576,10,FALSE)</f>
        <v>0</v>
      </c>
      <c r="I318" s="11">
        <f t="shared" si="12"/>
        <v>0</v>
      </c>
      <c r="J318" s="10">
        <v>6145</v>
      </c>
      <c r="K318" s="57" t="s">
        <v>1109</v>
      </c>
      <c r="L318" s="7">
        <f t="shared" si="13"/>
        <v>0</v>
      </c>
      <c r="M318" s="6" t="str">
        <f t="shared" si="14"/>
        <v>Silencioso</v>
      </c>
      <c r="N318" s="6" t="str">
        <f>VLOOKUP($B318,LIRAa!$1:$1048576,3,FALSE)</f>
        <v>Sem Informação</v>
      </c>
      <c r="O318" s="6" t="str">
        <f>VLOOKUP($B318,LIRAa!$1:$1048576,4,FALSE)</f>
        <v>Sem Informação</v>
      </c>
      <c r="P318" s="6" t="str">
        <f>VLOOKUP($B318,LIRAa!$1:$1048576,5,FALSE)</f>
        <v>Sem Informação</v>
      </c>
      <c r="S318" s="76"/>
      <c r="T318" s="76"/>
      <c r="U318" s="76"/>
    </row>
    <row r="319" spans="1:21" ht="15.75" x14ac:dyDescent="0.25">
      <c r="A319" s="41">
        <v>314</v>
      </c>
      <c r="B319" s="6">
        <v>312760</v>
      </c>
      <c r="C319" s="16" t="str">
        <f>VLOOKUP(B319,'Tabela de Macros'!$1:$1048576,2,FALSE)</f>
        <v>Jequitinhonha</v>
      </c>
      <c r="D319" s="35" t="str">
        <f>VLOOKUP(B319,'Tabela de Macros'!$1:$1048576,3,FALSE)</f>
        <v>Diamantina</v>
      </c>
      <c r="E319" s="35" t="s">
        <v>858</v>
      </c>
      <c r="F319" s="11">
        <f>VLOOKUP(A319,Dengue!$1:$1048576,10,FALSE)</f>
        <v>2</v>
      </c>
      <c r="G319" s="11">
        <f>VLOOKUP($A319,Chik!$1:$1048576,10,FALSE)</f>
        <v>0</v>
      </c>
      <c r="H319" s="11">
        <f>VLOOKUP($A319,zika!$1:$1048576,10,FALSE)</f>
        <v>0</v>
      </c>
      <c r="I319" s="11">
        <f t="shared" si="12"/>
        <v>2</v>
      </c>
      <c r="J319" s="10">
        <v>11833</v>
      </c>
      <c r="K319" s="57" t="s">
        <v>1109</v>
      </c>
      <c r="L319" s="7">
        <f t="shared" si="13"/>
        <v>16.901884560128455</v>
      </c>
      <c r="M319" s="6" t="str">
        <f t="shared" si="14"/>
        <v>Baixa</v>
      </c>
      <c r="N319" s="6" t="str">
        <f>VLOOKUP($B319,LIRAa!$1:$1048576,3,FALSE)</f>
        <v>Sem Informação</v>
      </c>
      <c r="O319" s="6" t="str">
        <f>VLOOKUP($B319,LIRAa!$1:$1048576,4,FALSE)</f>
        <v>Sem Informação</v>
      </c>
      <c r="P319" s="6" t="str">
        <f>VLOOKUP($B319,LIRAa!$1:$1048576,5,FALSE)</f>
        <v>Sem Informação</v>
      </c>
      <c r="S319" s="76"/>
      <c r="T319" s="76"/>
      <c r="U319" s="76"/>
    </row>
    <row r="320" spans="1:21" ht="15.75" x14ac:dyDescent="0.25">
      <c r="A320" s="41">
        <v>315</v>
      </c>
      <c r="B320" s="6">
        <v>312770</v>
      </c>
      <c r="C320" s="16" t="str">
        <f>VLOOKUP(B320,'Tabela de Macros'!$1:$1048576,2,FALSE)</f>
        <v>Leste</v>
      </c>
      <c r="D320" s="35" t="str">
        <f>VLOOKUP(B320,'Tabela de Macros'!$1:$1048576,3,FALSE)</f>
        <v>Gov. Valadares</v>
      </c>
      <c r="E320" s="35" t="s">
        <v>22</v>
      </c>
      <c r="F320" s="11">
        <f>VLOOKUP(A320,Dengue!$1:$1048576,10,FALSE)</f>
        <v>267</v>
      </c>
      <c r="G320" s="11">
        <f>VLOOKUP($A320,Chik!$1:$1048576,10,FALSE)</f>
        <v>88</v>
      </c>
      <c r="H320" s="11">
        <f>VLOOKUP($A320,zika!$1:$1048576,10,FALSE)</f>
        <v>4</v>
      </c>
      <c r="I320" s="11">
        <f t="shared" si="12"/>
        <v>359</v>
      </c>
      <c r="J320" s="10">
        <v>278685</v>
      </c>
      <c r="K320" s="57" t="s">
        <v>1112</v>
      </c>
      <c r="L320" s="7">
        <f t="shared" si="13"/>
        <v>128.81927624378778</v>
      </c>
      <c r="M320" s="6" t="str">
        <f t="shared" si="14"/>
        <v>Média</v>
      </c>
      <c r="N320" s="6">
        <f>VLOOKUP($B320,LIRAa!$1:$1048576,3,FALSE)</f>
        <v>7.9</v>
      </c>
      <c r="O320" s="6">
        <f>VLOOKUP($B320,LIRAa!$1:$1048576,4,FALSE)</f>
        <v>9.6999999999999993</v>
      </c>
      <c r="P320" s="6">
        <f>VLOOKUP($B320,LIRAa!$1:$1048576,5,FALSE)</f>
        <v>8.5</v>
      </c>
      <c r="S320" s="76"/>
      <c r="T320" s="76"/>
      <c r="U320" s="76"/>
    </row>
    <row r="321" spans="1:21" ht="15.75" x14ac:dyDescent="0.25">
      <c r="A321" s="41">
        <v>316</v>
      </c>
      <c r="B321" s="6">
        <v>312780</v>
      </c>
      <c r="C321" s="16" t="str">
        <f>VLOOKUP(B321,'Tabela de Macros'!$1:$1048576,2,FALSE)</f>
        <v>Norte</v>
      </c>
      <c r="D321" s="35" t="str">
        <f>VLOOKUP(B321,'Tabela de Macros'!$1:$1048576,3,FALSE)</f>
        <v>Montes Claros</v>
      </c>
      <c r="E321" s="35" t="s">
        <v>345</v>
      </c>
      <c r="F321" s="11">
        <f>VLOOKUP(A321,Dengue!$1:$1048576,10,FALSE)</f>
        <v>0</v>
      </c>
      <c r="G321" s="11">
        <f>VLOOKUP($A321,Chik!$1:$1048576,10,FALSE)</f>
        <v>0</v>
      </c>
      <c r="H321" s="11">
        <f>VLOOKUP($A321,zika!$1:$1048576,10,FALSE)</f>
        <v>0</v>
      </c>
      <c r="I321" s="11">
        <f t="shared" si="12"/>
        <v>0</v>
      </c>
      <c r="J321" s="10">
        <v>15779</v>
      </c>
      <c r="K321" s="57" t="s">
        <v>1109</v>
      </c>
      <c r="L321" s="7">
        <f t="shared" si="13"/>
        <v>0</v>
      </c>
      <c r="M321" s="6" t="str">
        <f t="shared" si="14"/>
        <v>Silencioso</v>
      </c>
      <c r="N321" s="6" t="str">
        <f>VLOOKUP($B321,LIRAa!$1:$1048576,3,FALSE)</f>
        <v>Sem Informação</v>
      </c>
      <c r="O321" s="6" t="str">
        <f>VLOOKUP($B321,LIRAa!$1:$1048576,4,FALSE)</f>
        <v>Sem Informação</v>
      </c>
      <c r="P321" s="6">
        <f>VLOOKUP($B321,LIRAa!$1:$1048576,5,FALSE)</f>
        <v>1.7</v>
      </c>
      <c r="S321" s="37"/>
    </row>
    <row r="322" spans="1:21" ht="15.75" x14ac:dyDescent="0.25">
      <c r="A322" s="41">
        <v>317</v>
      </c>
      <c r="B322" s="6">
        <v>312790</v>
      </c>
      <c r="C322" s="16" t="str">
        <f>VLOOKUP(B322,'Tabela de Macros'!$1:$1048576,2,FALSE)</f>
        <v>Triângulo do Norte</v>
      </c>
      <c r="D322" s="35" t="str">
        <f>VLOOKUP(B322,'Tabela de Macros'!$1:$1048576,3,FALSE)</f>
        <v>Uberlândia</v>
      </c>
      <c r="E322" s="35" t="s">
        <v>346</v>
      </c>
      <c r="F322" s="11">
        <f>VLOOKUP(A322,Dengue!$1:$1048576,10,FALSE)</f>
        <v>0</v>
      </c>
      <c r="G322" s="11">
        <f>VLOOKUP($A322,Chik!$1:$1048576,10,FALSE)</f>
        <v>0</v>
      </c>
      <c r="H322" s="11">
        <f>VLOOKUP($A322,zika!$1:$1048576,10,FALSE)</f>
        <v>0</v>
      </c>
      <c r="I322" s="11">
        <f t="shared" si="12"/>
        <v>0</v>
      </c>
      <c r="J322" s="10">
        <v>1389</v>
      </c>
      <c r="K322" s="57" t="s">
        <v>1109</v>
      </c>
      <c r="L322" s="7">
        <f t="shared" si="13"/>
        <v>0</v>
      </c>
      <c r="M322" s="6" t="str">
        <f t="shared" si="14"/>
        <v>Silencioso</v>
      </c>
      <c r="N322" s="6" t="str">
        <f>VLOOKUP($B322,LIRAa!$1:$1048576,3,FALSE)</f>
        <v>Sem Informação</v>
      </c>
      <c r="O322" s="6" t="str">
        <f>VLOOKUP($B322,LIRAa!$1:$1048576,4,FALSE)</f>
        <v>Sem Informação</v>
      </c>
      <c r="P322" s="6" t="str">
        <f>VLOOKUP($B322,LIRAa!$1:$1048576,5,FALSE)</f>
        <v>Sem Informação</v>
      </c>
      <c r="S322" s="76"/>
      <c r="T322" s="76"/>
      <c r="U322" s="76"/>
    </row>
    <row r="323" spans="1:21" ht="15.75" x14ac:dyDescent="0.25">
      <c r="A323" s="41">
        <v>318</v>
      </c>
      <c r="B323" s="6">
        <v>312800</v>
      </c>
      <c r="C323" s="16" t="str">
        <f>VLOOKUP(B323,'Tabela de Macros'!$1:$1048576,2,FALSE)</f>
        <v>Centro</v>
      </c>
      <c r="D323" s="35" t="str">
        <f>VLOOKUP(B323,'Tabela de Macros'!$1:$1048576,3,FALSE)</f>
        <v>Itabira</v>
      </c>
      <c r="E323" s="35" t="s">
        <v>347</v>
      </c>
      <c r="F323" s="11">
        <f>VLOOKUP(A323,Dengue!$1:$1048576,10,FALSE)</f>
        <v>1</v>
      </c>
      <c r="G323" s="11">
        <f>VLOOKUP($A323,Chik!$1:$1048576,10,FALSE)</f>
        <v>1</v>
      </c>
      <c r="H323" s="11">
        <f>VLOOKUP($A323,zika!$1:$1048576,10,FALSE)</f>
        <v>0</v>
      </c>
      <c r="I323" s="11">
        <f t="shared" si="12"/>
        <v>2</v>
      </c>
      <c r="J323" s="10">
        <v>34057</v>
      </c>
      <c r="K323" s="57" t="s">
        <v>1110</v>
      </c>
      <c r="L323" s="7">
        <f t="shared" si="13"/>
        <v>5.8725078544792551</v>
      </c>
      <c r="M323" s="6" t="str">
        <f t="shared" si="14"/>
        <v>Baixa</v>
      </c>
      <c r="N323" s="6">
        <f>VLOOKUP($B323,LIRAa!$1:$1048576,3,FALSE)</f>
        <v>0</v>
      </c>
      <c r="O323" s="6">
        <f>VLOOKUP($B323,LIRAa!$1:$1048576,4,FALSE)</f>
        <v>0.8</v>
      </c>
      <c r="P323" s="6" t="str">
        <f>VLOOKUP($B323,LIRAa!$1:$1048576,5,FALSE)</f>
        <v>Sem Informação</v>
      </c>
      <c r="S323" s="76"/>
      <c r="T323" s="76"/>
      <c r="U323" s="76"/>
    </row>
    <row r="324" spans="1:21" ht="15.75" x14ac:dyDescent="0.25">
      <c r="A324" s="41">
        <v>319</v>
      </c>
      <c r="B324" s="6">
        <v>312810</v>
      </c>
      <c r="C324" s="16" t="str">
        <f>VLOOKUP(B324,'Tabela de Macros'!$1:$1048576,2,FALSE)</f>
        <v>Sul</v>
      </c>
      <c r="D324" s="35" t="str">
        <f>VLOOKUP(B324,'Tabela de Macros'!$1:$1048576,3,FALSE)</f>
        <v>Passos</v>
      </c>
      <c r="E324" s="35" t="s">
        <v>348</v>
      </c>
      <c r="F324" s="11">
        <f>VLOOKUP(A324,Dengue!$1:$1048576,10,FALSE)</f>
        <v>1</v>
      </c>
      <c r="G324" s="11">
        <f>VLOOKUP($A324,Chik!$1:$1048576,10,FALSE)</f>
        <v>0</v>
      </c>
      <c r="H324" s="11">
        <f>VLOOKUP($A324,zika!$1:$1048576,10,FALSE)</f>
        <v>0</v>
      </c>
      <c r="I324" s="11">
        <f t="shared" si="12"/>
        <v>1</v>
      </c>
      <c r="J324" s="10">
        <v>14233</v>
      </c>
      <c r="K324" s="57" t="s">
        <v>1109</v>
      </c>
      <c r="L324" s="7">
        <f t="shared" si="13"/>
        <v>7.025925665706457</v>
      </c>
      <c r="M324" s="6" t="str">
        <f t="shared" si="14"/>
        <v>Baixa</v>
      </c>
      <c r="N324" s="6" t="str">
        <f>VLOOKUP($B324,LIRAa!$1:$1048576,3,FALSE)</f>
        <v>Sem Informação</v>
      </c>
      <c r="O324" s="6" t="str">
        <f>VLOOKUP($B324,LIRAa!$1:$1048576,4,FALSE)</f>
        <v>Sem Informação</v>
      </c>
      <c r="P324" s="6" t="str">
        <f>VLOOKUP($B324,LIRAa!$1:$1048576,5,FALSE)</f>
        <v>Sem Informação</v>
      </c>
      <c r="S324" s="76"/>
      <c r="T324" s="76"/>
      <c r="U324" s="76"/>
    </row>
    <row r="325" spans="1:21" ht="15.75" x14ac:dyDescent="0.25">
      <c r="A325" s="41">
        <v>320</v>
      </c>
      <c r="B325" s="6">
        <v>312820</v>
      </c>
      <c r="C325" s="16" t="str">
        <f>VLOOKUP(B325,'Tabela de Macros'!$1:$1048576,2,FALSE)</f>
        <v>Leste do Sul</v>
      </c>
      <c r="D325" s="35" t="str">
        <f>VLOOKUP(B325,'Tabela de Macros'!$1:$1048576,3,FALSE)</f>
        <v>Ponte Nova</v>
      </c>
      <c r="E325" s="35" t="s">
        <v>349</v>
      </c>
      <c r="F325" s="11">
        <f>VLOOKUP(A325,Dengue!$1:$1048576,10,FALSE)</f>
        <v>0</v>
      </c>
      <c r="G325" s="11">
        <f>VLOOKUP($A325,Chik!$1:$1048576,10,FALSE)</f>
        <v>0</v>
      </c>
      <c r="H325" s="11">
        <f>VLOOKUP($A325,zika!$1:$1048576,10,FALSE)</f>
        <v>0</v>
      </c>
      <c r="I325" s="11">
        <f t="shared" si="12"/>
        <v>0</v>
      </c>
      <c r="J325" s="10">
        <v>10333</v>
      </c>
      <c r="K325" s="57" t="s">
        <v>1109</v>
      </c>
      <c r="L325" s="7">
        <f t="shared" si="13"/>
        <v>0</v>
      </c>
      <c r="M325" s="6" t="str">
        <f t="shared" si="14"/>
        <v>Silencioso</v>
      </c>
      <c r="N325" s="6" t="str">
        <f>VLOOKUP($B325,LIRAa!$1:$1048576,3,FALSE)</f>
        <v>Sem Informação</v>
      </c>
      <c r="O325" s="6" t="str">
        <f>VLOOKUP($B325,LIRAa!$1:$1048576,4,FALSE)</f>
        <v>Sem Informação</v>
      </c>
      <c r="P325" s="6" t="str">
        <f>VLOOKUP($B325,LIRAa!$1:$1048576,5,FALSE)</f>
        <v>Sem Informação</v>
      </c>
      <c r="S325" s="37"/>
    </row>
    <row r="326" spans="1:21" ht="15.75" x14ac:dyDescent="0.25">
      <c r="A326" s="41">
        <v>321</v>
      </c>
      <c r="B326" s="6">
        <v>312825</v>
      </c>
      <c r="C326" s="16" t="str">
        <f>VLOOKUP(B326,'Tabela de Macros'!$1:$1048576,2,FALSE)</f>
        <v>Norte</v>
      </c>
      <c r="D326" s="35" t="str">
        <f>VLOOKUP(B326,'Tabela de Macros'!$1:$1048576,3,FALSE)</f>
        <v>Montes Claros</v>
      </c>
      <c r="E326" s="35" t="s">
        <v>350</v>
      </c>
      <c r="F326" s="11">
        <f>VLOOKUP(A326,Dengue!$1:$1048576,10,FALSE)</f>
        <v>1</v>
      </c>
      <c r="G326" s="11">
        <f>VLOOKUP($A326,Chik!$1:$1048576,10,FALSE)</f>
        <v>0</v>
      </c>
      <c r="H326" s="11">
        <f>VLOOKUP($A326,zika!$1:$1048576,10,FALSE)</f>
        <v>0</v>
      </c>
      <c r="I326" s="11">
        <f t="shared" ref="I326:I389" si="15">H326+F326+G326</f>
        <v>1</v>
      </c>
      <c r="J326" s="10">
        <v>4954</v>
      </c>
      <c r="K326" s="57" t="s">
        <v>1109</v>
      </c>
      <c r="L326" s="7">
        <f t="shared" ref="L326:L389" si="16">I326/J326*100000</f>
        <v>20.185708518368994</v>
      </c>
      <c r="M326" s="6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6" t="str">
        <f>VLOOKUP($B326,LIRAa!$1:$1048576,3,FALSE)</f>
        <v>Sem Informação</v>
      </c>
      <c r="O326" s="6" t="str">
        <f>VLOOKUP($B326,LIRAa!$1:$1048576,4,FALSE)</f>
        <v>Sem Informação</v>
      </c>
      <c r="P326" s="6" t="str">
        <f>VLOOKUP($B326,LIRAa!$1:$1048576,5,FALSE)</f>
        <v>Sem Informação</v>
      </c>
      <c r="S326" s="37"/>
    </row>
    <row r="327" spans="1:21" ht="15.75" x14ac:dyDescent="0.25">
      <c r="A327" s="41">
        <v>322</v>
      </c>
      <c r="B327" s="6">
        <v>312830</v>
      </c>
      <c r="C327" s="16" t="str">
        <f>VLOOKUP(B327,'Tabela de Macros'!$1:$1048576,2,FALSE)</f>
        <v>Sul</v>
      </c>
      <c r="D327" s="35" t="str">
        <f>VLOOKUP(B327,'Tabela de Macros'!$1:$1048576,3,FALSE)</f>
        <v>Alfenas</v>
      </c>
      <c r="E327" s="35" t="s">
        <v>351</v>
      </c>
      <c r="F327" s="11">
        <f>VLOOKUP(A327,Dengue!$1:$1048576,10,FALSE)</f>
        <v>14</v>
      </c>
      <c r="G327" s="11">
        <f>VLOOKUP($A327,Chik!$1:$1048576,10,FALSE)</f>
        <v>0</v>
      </c>
      <c r="H327" s="11">
        <f>VLOOKUP($A327,zika!$1:$1048576,10,FALSE)</f>
        <v>0</v>
      </c>
      <c r="I327" s="11">
        <f t="shared" si="15"/>
        <v>14</v>
      </c>
      <c r="J327" s="10">
        <v>19025</v>
      </c>
      <c r="K327" s="57" t="s">
        <v>1109</v>
      </c>
      <c r="L327" s="7">
        <f t="shared" si="16"/>
        <v>73.587385019710908</v>
      </c>
      <c r="M327" s="6" t="str">
        <f t="shared" si="17"/>
        <v>Baixa</v>
      </c>
      <c r="N327" s="6" t="str">
        <f>VLOOKUP($B327,LIRAa!$1:$1048576,3,FALSE)</f>
        <v>Sem Informação</v>
      </c>
      <c r="O327" s="6" t="str">
        <f>VLOOKUP($B327,LIRAa!$1:$1048576,4,FALSE)</f>
        <v>Sem Informação</v>
      </c>
      <c r="P327" s="6" t="str">
        <f>VLOOKUP($B327,LIRAa!$1:$1048576,5,FALSE)</f>
        <v>Sem Informação</v>
      </c>
      <c r="S327" s="37"/>
    </row>
    <row r="328" spans="1:21" ht="15.75" x14ac:dyDescent="0.25">
      <c r="A328" s="41">
        <v>323</v>
      </c>
      <c r="B328" s="6">
        <v>312840</v>
      </c>
      <c r="C328" s="16" t="str">
        <f>VLOOKUP(B328,'Tabela de Macros'!$1:$1048576,2,FALSE)</f>
        <v>Sudeste</v>
      </c>
      <c r="D328" s="35" t="str">
        <f>VLOOKUP(B328,'Tabela de Macros'!$1:$1048576,3,FALSE)</f>
        <v>Ubá</v>
      </c>
      <c r="E328" s="35" t="s">
        <v>352</v>
      </c>
      <c r="F328" s="11">
        <f>VLOOKUP(A328,Dengue!$1:$1048576,10,FALSE)</f>
        <v>0</v>
      </c>
      <c r="G328" s="11">
        <f>VLOOKUP($A328,Chik!$1:$1048576,10,FALSE)</f>
        <v>0</v>
      </c>
      <c r="H328" s="11">
        <f>VLOOKUP($A328,zika!$1:$1048576,10,FALSE)</f>
        <v>0</v>
      </c>
      <c r="I328" s="11">
        <f t="shared" si="15"/>
        <v>0</v>
      </c>
      <c r="J328" s="10">
        <v>8903</v>
      </c>
      <c r="K328" s="57" t="s">
        <v>1109</v>
      </c>
      <c r="L328" s="7">
        <f t="shared" si="16"/>
        <v>0</v>
      </c>
      <c r="M328" s="6" t="str">
        <f t="shared" si="17"/>
        <v>Silencioso</v>
      </c>
      <c r="N328" s="6" t="str">
        <f>VLOOKUP($B328,LIRAa!$1:$1048576,3,FALSE)</f>
        <v>Sem Informação</v>
      </c>
      <c r="O328" s="6" t="str">
        <f>VLOOKUP($B328,LIRAa!$1:$1048576,4,FALSE)</f>
        <v>Sem Informação</v>
      </c>
      <c r="P328" s="6" t="str">
        <f>VLOOKUP($B328,LIRAa!$1:$1048576,5,FALSE)</f>
        <v>Sem Informação</v>
      </c>
      <c r="S328" s="76"/>
      <c r="T328" s="76"/>
      <c r="U328" s="76"/>
    </row>
    <row r="329" spans="1:21" ht="15.75" x14ac:dyDescent="0.25">
      <c r="A329" s="41">
        <v>324</v>
      </c>
      <c r="B329" s="6">
        <v>312850</v>
      </c>
      <c r="C329" s="16" t="str">
        <f>VLOOKUP(B329,'Tabela de Macros'!$1:$1048576,2,FALSE)</f>
        <v>Sudeste</v>
      </c>
      <c r="D329" s="35" t="str">
        <f>VLOOKUP(B329,'Tabela de Macros'!$1:$1048576,3,FALSE)</f>
        <v>Juiz de Fora</v>
      </c>
      <c r="E329" s="35" t="s">
        <v>353</v>
      </c>
      <c r="F329" s="11">
        <f>VLOOKUP(A329,Dengue!$1:$1048576,10,FALSE)</f>
        <v>0</v>
      </c>
      <c r="G329" s="11">
        <f>VLOOKUP($A329,Chik!$1:$1048576,10,FALSE)</f>
        <v>0</v>
      </c>
      <c r="H329" s="11">
        <f>VLOOKUP($A329,zika!$1:$1048576,10,FALSE)</f>
        <v>0</v>
      </c>
      <c r="I329" s="11">
        <f t="shared" si="15"/>
        <v>0</v>
      </c>
      <c r="J329" s="10">
        <v>3818</v>
      </c>
      <c r="K329" s="57" t="s">
        <v>1109</v>
      </c>
      <c r="L329" s="7">
        <f t="shared" si="16"/>
        <v>0</v>
      </c>
      <c r="M329" s="6" t="str">
        <f t="shared" si="17"/>
        <v>Silencioso</v>
      </c>
      <c r="N329" s="6" t="str">
        <f>VLOOKUP($B329,LIRAa!$1:$1048576,3,FALSE)</f>
        <v>Sem Informação</v>
      </c>
      <c r="O329" s="6" t="str">
        <f>VLOOKUP($B329,LIRAa!$1:$1048576,4,FALSE)</f>
        <v>Sem Informação</v>
      </c>
      <c r="P329" s="6" t="str">
        <f>VLOOKUP($B329,LIRAa!$1:$1048576,5,FALSE)</f>
        <v>Sem Informação</v>
      </c>
      <c r="S329" s="37"/>
    </row>
    <row r="330" spans="1:21" ht="15.75" x14ac:dyDescent="0.25">
      <c r="A330" s="41">
        <v>325</v>
      </c>
      <c r="B330" s="6">
        <v>312860</v>
      </c>
      <c r="C330" s="16" t="str">
        <f>VLOOKUP(B330,'Tabela de Macros'!$1:$1048576,2,FALSE)</f>
        <v>Noroeste</v>
      </c>
      <c r="D330" s="35" t="str">
        <f>VLOOKUP(B330,'Tabela de Macros'!$1:$1048576,3,FALSE)</f>
        <v>Patos de Minas</v>
      </c>
      <c r="E330" s="35" t="s">
        <v>354</v>
      </c>
      <c r="F330" s="11">
        <f>VLOOKUP(A330,Dengue!$1:$1048576,10,FALSE)</f>
        <v>1</v>
      </c>
      <c r="G330" s="11">
        <f>VLOOKUP($A330,Chik!$1:$1048576,10,FALSE)</f>
        <v>0</v>
      </c>
      <c r="H330" s="11">
        <f>VLOOKUP($A330,zika!$1:$1048576,10,FALSE)</f>
        <v>0</v>
      </c>
      <c r="I330" s="11">
        <f t="shared" si="15"/>
        <v>1</v>
      </c>
      <c r="J330" s="10">
        <v>6591</v>
      </c>
      <c r="K330" s="57" t="s">
        <v>1109</v>
      </c>
      <c r="L330" s="7">
        <f t="shared" si="16"/>
        <v>15.172204521316946</v>
      </c>
      <c r="M330" s="6" t="str">
        <f t="shared" si="17"/>
        <v>Baixa</v>
      </c>
      <c r="N330" s="6" t="str">
        <f>VLOOKUP($B330,LIRAa!$1:$1048576,3,FALSE)</f>
        <v>Sem Informação</v>
      </c>
      <c r="O330" s="6" t="str">
        <f>VLOOKUP($B330,LIRAa!$1:$1048576,4,FALSE)</f>
        <v>Sem Informação</v>
      </c>
      <c r="P330" s="6" t="str">
        <f>VLOOKUP($B330,LIRAa!$1:$1048576,5,FALSE)</f>
        <v>Sem Informação</v>
      </c>
      <c r="S330" s="76"/>
      <c r="T330" s="76"/>
      <c r="U330" s="76"/>
    </row>
    <row r="331" spans="1:21" ht="15.75" x14ac:dyDescent="0.25">
      <c r="A331" s="41">
        <v>326</v>
      </c>
      <c r="B331" s="6">
        <v>312870</v>
      </c>
      <c r="C331" s="16" t="str">
        <f>VLOOKUP(B331,'Tabela de Macros'!$1:$1048576,2,FALSE)</f>
        <v>Sul</v>
      </c>
      <c r="D331" s="35" t="str">
        <f>VLOOKUP(B331,'Tabela de Macros'!$1:$1048576,3,FALSE)</f>
        <v>Alfenas</v>
      </c>
      <c r="E331" s="35" t="s">
        <v>355</v>
      </c>
      <c r="F331" s="11">
        <f>VLOOKUP(A331,Dengue!$1:$1048576,10,FALSE)</f>
        <v>18</v>
      </c>
      <c r="G331" s="11">
        <f>VLOOKUP($A331,Chik!$1:$1048576,10,FALSE)</f>
        <v>0</v>
      </c>
      <c r="H331" s="11">
        <f>VLOOKUP($A331,zika!$1:$1048576,10,FALSE)</f>
        <v>0</v>
      </c>
      <c r="I331" s="11">
        <f t="shared" si="15"/>
        <v>18</v>
      </c>
      <c r="J331" s="10">
        <v>51750</v>
      </c>
      <c r="K331" s="57" t="s">
        <v>1110</v>
      </c>
      <c r="L331" s="7">
        <f t="shared" si="16"/>
        <v>34.782608695652179</v>
      </c>
      <c r="M331" s="6" t="str">
        <f t="shared" si="17"/>
        <v>Baixa</v>
      </c>
      <c r="N331" s="6">
        <f>VLOOKUP($B331,LIRAa!$1:$1048576,3,FALSE)</f>
        <v>0.6</v>
      </c>
      <c r="O331" s="6">
        <f>VLOOKUP($B331,LIRAa!$1:$1048576,4,FALSE)</f>
        <v>0.1</v>
      </c>
      <c r="P331" s="6">
        <f>VLOOKUP($B331,LIRAa!$1:$1048576,5,FALSE)</f>
        <v>1.9</v>
      </c>
      <c r="S331" s="76"/>
      <c r="T331" s="76"/>
      <c r="U331" s="76"/>
    </row>
    <row r="332" spans="1:21" ht="15.75" x14ac:dyDescent="0.25">
      <c r="A332" s="41">
        <v>327</v>
      </c>
      <c r="B332" s="6">
        <v>312880</v>
      </c>
      <c r="C332" s="16" t="str">
        <f>VLOOKUP(B332,'Tabela de Macros'!$1:$1048576,2,FALSE)</f>
        <v>Sudeste</v>
      </c>
      <c r="D332" s="35" t="str">
        <f>VLOOKUP(B332,'Tabela de Macros'!$1:$1048576,3,FALSE)</f>
        <v>Ubá</v>
      </c>
      <c r="E332" s="35" t="s">
        <v>356</v>
      </c>
      <c r="F332" s="11">
        <f>VLOOKUP(A332,Dengue!$1:$1048576,10,FALSE)</f>
        <v>1</v>
      </c>
      <c r="G332" s="11">
        <f>VLOOKUP($A332,Chik!$1:$1048576,10,FALSE)</f>
        <v>0</v>
      </c>
      <c r="H332" s="11">
        <f>VLOOKUP($A332,zika!$1:$1048576,10,FALSE)</f>
        <v>0</v>
      </c>
      <c r="I332" s="11">
        <f t="shared" si="15"/>
        <v>1</v>
      </c>
      <c r="J332" s="10">
        <v>7105</v>
      </c>
      <c r="K332" s="57" t="s">
        <v>1109</v>
      </c>
      <c r="L332" s="7">
        <f t="shared" si="16"/>
        <v>14.074595355383533</v>
      </c>
      <c r="M332" s="6" t="str">
        <f t="shared" si="17"/>
        <v>Baixa</v>
      </c>
      <c r="N332" s="6" t="str">
        <f>VLOOKUP($B332,LIRAa!$1:$1048576,3,FALSE)</f>
        <v>Sem Informação</v>
      </c>
      <c r="O332" s="6" t="str">
        <f>VLOOKUP($B332,LIRAa!$1:$1048576,4,FALSE)</f>
        <v>Sem Informação</v>
      </c>
      <c r="P332" s="6" t="str">
        <f>VLOOKUP($B332,LIRAa!$1:$1048576,5,FALSE)</f>
        <v>Sem Informação</v>
      </c>
      <c r="S332" s="76"/>
      <c r="T332" s="76"/>
      <c r="U332" s="76"/>
    </row>
    <row r="333" spans="1:21" ht="15.75" x14ac:dyDescent="0.25">
      <c r="A333" s="41">
        <v>328</v>
      </c>
      <c r="B333" s="6">
        <v>312890</v>
      </c>
      <c r="C333" s="16" t="str">
        <f>VLOOKUP(B333,'Tabela de Macros'!$1:$1048576,2,FALSE)</f>
        <v>Noroeste</v>
      </c>
      <c r="D333" s="35" t="str">
        <f>VLOOKUP(B333,'Tabela de Macros'!$1:$1048576,3,FALSE)</f>
        <v>Patos de Minas</v>
      </c>
      <c r="E333" s="35" t="s">
        <v>357</v>
      </c>
      <c r="F333" s="11">
        <f>VLOOKUP(A333,Dengue!$1:$1048576,10,FALSE)</f>
        <v>1</v>
      </c>
      <c r="G333" s="11">
        <f>VLOOKUP($A333,Chik!$1:$1048576,10,FALSE)</f>
        <v>0</v>
      </c>
      <c r="H333" s="11">
        <f>VLOOKUP($A333,zika!$1:$1048576,10,FALSE)</f>
        <v>0</v>
      </c>
      <c r="I333" s="11">
        <f t="shared" si="15"/>
        <v>1</v>
      </c>
      <c r="J333" s="10">
        <v>7971</v>
      </c>
      <c r="K333" s="57" t="s">
        <v>1109</v>
      </c>
      <c r="L333" s="7">
        <f t="shared" si="16"/>
        <v>12.545477355413375</v>
      </c>
      <c r="M333" s="6" t="str">
        <f t="shared" si="17"/>
        <v>Baixa</v>
      </c>
      <c r="N333" s="6" t="str">
        <f>VLOOKUP($B333,LIRAa!$1:$1048576,3,FALSE)</f>
        <v>Sem Informação</v>
      </c>
      <c r="O333" s="6" t="str">
        <f>VLOOKUP($B333,LIRAa!$1:$1048576,4,FALSE)</f>
        <v>Sem Informação</v>
      </c>
      <c r="P333" s="6" t="str">
        <f>VLOOKUP($B333,LIRAa!$1:$1048576,5,FALSE)</f>
        <v>Sem Informação</v>
      </c>
      <c r="S333" s="37"/>
    </row>
    <row r="334" spans="1:21" ht="15.75" x14ac:dyDescent="0.25">
      <c r="A334" s="41">
        <v>329</v>
      </c>
      <c r="B334" s="6">
        <v>312900</v>
      </c>
      <c r="C334" s="16" t="str">
        <f>VLOOKUP(B334,'Tabela de Macros'!$1:$1048576,2,FALSE)</f>
        <v>Sudeste</v>
      </c>
      <c r="D334" s="35" t="str">
        <f>VLOOKUP(B334,'Tabela de Macros'!$1:$1048576,3,FALSE)</f>
        <v>Ubá</v>
      </c>
      <c r="E334" s="35" t="s">
        <v>358</v>
      </c>
      <c r="F334" s="11">
        <f>VLOOKUP(A334,Dengue!$1:$1048576,10,FALSE)</f>
        <v>0</v>
      </c>
      <c r="G334" s="11">
        <f>VLOOKUP($A334,Chik!$1:$1048576,10,FALSE)</f>
        <v>0</v>
      </c>
      <c r="H334" s="11">
        <f>VLOOKUP($A334,zika!$1:$1048576,10,FALSE)</f>
        <v>0</v>
      </c>
      <c r="I334" s="11">
        <f t="shared" si="15"/>
        <v>0</v>
      </c>
      <c r="J334" s="10">
        <v>8442</v>
      </c>
      <c r="K334" s="57" t="s">
        <v>1109</v>
      </c>
      <c r="L334" s="7">
        <f t="shared" si="16"/>
        <v>0</v>
      </c>
      <c r="M334" s="6" t="str">
        <f t="shared" si="17"/>
        <v>Silencioso</v>
      </c>
      <c r="N334" s="6" t="str">
        <f>VLOOKUP($B334,LIRAa!$1:$1048576,3,FALSE)</f>
        <v>Sem Informação</v>
      </c>
      <c r="O334" s="6" t="str">
        <f>VLOOKUP($B334,LIRAa!$1:$1048576,4,FALSE)</f>
        <v>Sem Informação</v>
      </c>
      <c r="P334" s="6" t="str">
        <f>VLOOKUP($B334,LIRAa!$1:$1048576,5,FALSE)</f>
        <v>Sem Informação</v>
      </c>
      <c r="S334" s="76"/>
      <c r="T334" s="76"/>
      <c r="U334" s="76"/>
    </row>
    <row r="335" spans="1:21" ht="15.75" x14ac:dyDescent="0.25">
      <c r="A335" s="41">
        <v>330</v>
      </c>
      <c r="B335" s="6">
        <v>312910</v>
      </c>
      <c r="C335" s="16" t="str">
        <f>VLOOKUP(B335,'Tabela de Macros'!$1:$1048576,2,FALSE)</f>
        <v>Triângulo do Norte</v>
      </c>
      <c r="D335" s="35" t="str">
        <f>VLOOKUP(B335,'Tabela de Macros'!$1:$1048576,3,FALSE)</f>
        <v>Ituiutaba</v>
      </c>
      <c r="E335" s="45" t="s">
        <v>359</v>
      </c>
      <c r="F335" s="11">
        <f>VLOOKUP(A335,Dengue!$1:$1048576,10,FALSE)</f>
        <v>0</v>
      </c>
      <c r="G335" s="11">
        <f>VLOOKUP($A335,Chik!$1:$1048576,10,FALSE)</f>
        <v>0</v>
      </c>
      <c r="H335" s="11">
        <f>VLOOKUP($A335,zika!$1:$1048576,10,FALSE)</f>
        <v>0</v>
      </c>
      <c r="I335" s="11">
        <f t="shared" si="15"/>
        <v>0</v>
      </c>
      <c r="J335" s="10">
        <v>5704</v>
      </c>
      <c r="K335" s="57" t="s">
        <v>1109</v>
      </c>
      <c r="L335" s="7">
        <f t="shared" si="16"/>
        <v>0</v>
      </c>
      <c r="M335" s="6" t="str">
        <f t="shared" si="17"/>
        <v>Silencioso</v>
      </c>
      <c r="N335" s="6" t="str">
        <f>VLOOKUP($B335,LIRAa!$1:$1048576,3,FALSE)</f>
        <v>Sem Informação</v>
      </c>
      <c r="O335" s="6" t="str">
        <f>VLOOKUP($B335,LIRAa!$1:$1048576,4,FALSE)</f>
        <v>Sem Informação</v>
      </c>
      <c r="P335" s="6" t="str">
        <f>VLOOKUP($B335,LIRAa!$1:$1048576,5,FALSE)</f>
        <v>Sem Informação</v>
      </c>
      <c r="S335" s="76"/>
      <c r="T335" s="76"/>
      <c r="U335" s="76"/>
    </row>
    <row r="336" spans="1:21" ht="15.75" x14ac:dyDescent="0.25">
      <c r="A336" s="41">
        <v>331</v>
      </c>
      <c r="B336" s="6">
        <v>312920</v>
      </c>
      <c r="C336" s="16" t="str">
        <f>VLOOKUP(B336,'Tabela de Macros'!$1:$1048576,2,FALSE)</f>
        <v>Sul</v>
      </c>
      <c r="D336" s="35" t="str">
        <f>VLOOKUP(B336,'Tabela de Macros'!$1:$1048576,3,FALSE)</f>
        <v>Pouso Alegre</v>
      </c>
      <c r="E336" s="35" t="s">
        <v>360</v>
      </c>
      <c r="F336" s="11">
        <f>VLOOKUP(A336,Dengue!$1:$1048576,10,FALSE)</f>
        <v>0</v>
      </c>
      <c r="G336" s="11">
        <f>VLOOKUP($A336,Chik!$1:$1048576,10,FALSE)</f>
        <v>0</v>
      </c>
      <c r="H336" s="11">
        <f>VLOOKUP($A336,zika!$1:$1048576,10,FALSE)</f>
        <v>0</v>
      </c>
      <c r="I336" s="11">
        <f t="shared" si="15"/>
        <v>0</v>
      </c>
      <c r="J336" s="10">
        <v>6524</v>
      </c>
      <c r="K336" s="57" t="s">
        <v>1109</v>
      </c>
      <c r="L336" s="7">
        <f t="shared" si="16"/>
        <v>0</v>
      </c>
      <c r="M336" s="6" t="str">
        <f t="shared" si="17"/>
        <v>Silencioso</v>
      </c>
      <c r="N336" s="6" t="str">
        <f>VLOOKUP($B336,LIRAa!$1:$1048576,3,FALSE)</f>
        <v>Sem Informação</v>
      </c>
      <c r="O336" s="6" t="str">
        <f>VLOOKUP($B336,LIRAa!$1:$1048576,4,FALSE)</f>
        <v>Sem Informação</v>
      </c>
      <c r="P336" s="6" t="str">
        <f>VLOOKUP($B336,LIRAa!$1:$1048576,5,FALSE)</f>
        <v>Sem Informação</v>
      </c>
      <c r="S336" s="75"/>
      <c r="T336" s="75"/>
      <c r="U336" s="75"/>
    </row>
    <row r="337" spans="1:21" ht="15.75" x14ac:dyDescent="0.25">
      <c r="A337" s="41">
        <v>332</v>
      </c>
      <c r="B337" s="6">
        <v>312930</v>
      </c>
      <c r="C337" s="16" t="str">
        <f>VLOOKUP(B337,'Tabela de Macros'!$1:$1048576,2,FALSE)</f>
        <v>Vale do Aço</v>
      </c>
      <c r="D337" s="35" t="str">
        <f>VLOOKUP(B337,'Tabela de Macros'!$1:$1048576,3,FALSE)</f>
        <v>Cel. Fabriciano</v>
      </c>
      <c r="E337" s="35" t="s">
        <v>361</v>
      </c>
      <c r="F337" s="11">
        <f>VLOOKUP(A337,Dengue!$1:$1048576,10,FALSE)</f>
        <v>0</v>
      </c>
      <c r="G337" s="11">
        <f>VLOOKUP($A337,Chik!$1:$1048576,10,FALSE)</f>
        <v>0</v>
      </c>
      <c r="H337" s="11">
        <f>VLOOKUP($A337,zika!$1:$1048576,10,FALSE)</f>
        <v>0</v>
      </c>
      <c r="I337" s="11">
        <f t="shared" si="15"/>
        <v>0</v>
      </c>
      <c r="J337" s="10">
        <v>10867</v>
      </c>
      <c r="K337" s="57" t="s">
        <v>1109</v>
      </c>
      <c r="L337" s="7">
        <f t="shared" si="16"/>
        <v>0</v>
      </c>
      <c r="M337" s="6" t="str">
        <f t="shared" si="17"/>
        <v>Silencioso</v>
      </c>
      <c r="N337" s="6" t="str">
        <f>VLOOKUP($B337,LIRAa!$1:$1048576,3,FALSE)</f>
        <v>Sem Informação</v>
      </c>
      <c r="O337" s="6" t="str">
        <f>VLOOKUP($B337,LIRAa!$1:$1048576,4,FALSE)</f>
        <v>Sem Informação</v>
      </c>
      <c r="P337" s="6" t="str">
        <f>VLOOKUP($B337,LIRAa!$1:$1048576,5,FALSE)</f>
        <v>Sem Informação</v>
      </c>
      <c r="S337" s="76"/>
      <c r="T337" s="76"/>
      <c r="U337" s="76"/>
    </row>
    <row r="338" spans="1:21" ht="15.75" x14ac:dyDescent="0.25">
      <c r="A338" s="41">
        <v>333</v>
      </c>
      <c r="B338" s="6">
        <v>312940</v>
      </c>
      <c r="C338" s="16" t="str">
        <f>VLOOKUP(B338,'Tabela de Macros'!$1:$1048576,2,FALSE)</f>
        <v>Centro Sul</v>
      </c>
      <c r="D338" s="35" t="str">
        <f>VLOOKUP(B338,'Tabela de Macros'!$1:$1048576,3,FALSE)</f>
        <v>Barbacena</v>
      </c>
      <c r="E338" s="35" t="s">
        <v>362</v>
      </c>
      <c r="F338" s="11">
        <f>VLOOKUP(A338,Dengue!$1:$1048576,10,FALSE)</f>
        <v>0</v>
      </c>
      <c r="G338" s="11">
        <f>VLOOKUP($A338,Chik!$1:$1048576,10,FALSE)</f>
        <v>0</v>
      </c>
      <c r="H338" s="11">
        <f>VLOOKUP($A338,zika!$1:$1048576,10,FALSE)</f>
        <v>0</v>
      </c>
      <c r="I338" s="11">
        <f t="shared" si="15"/>
        <v>0</v>
      </c>
      <c r="J338" s="10">
        <v>5033</v>
      </c>
      <c r="K338" s="57" t="s">
        <v>1109</v>
      </c>
      <c r="L338" s="7">
        <f t="shared" si="16"/>
        <v>0</v>
      </c>
      <c r="M338" s="6" t="str">
        <f t="shared" si="17"/>
        <v>Silencioso</v>
      </c>
      <c r="N338" s="6" t="str">
        <f>VLOOKUP($B338,LIRAa!$1:$1048576,3,FALSE)</f>
        <v>Sem Informação</v>
      </c>
      <c r="O338" s="6" t="str">
        <f>VLOOKUP($B338,LIRAa!$1:$1048576,4,FALSE)</f>
        <v>Sem Informação</v>
      </c>
      <c r="P338" s="6" t="str">
        <f>VLOOKUP($B338,LIRAa!$1:$1048576,5,FALSE)</f>
        <v>Sem Informação</v>
      </c>
      <c r="S338" s="76"/>
      <c r="T338" s="76"/>
      <c r="U338" s="76"/>
    </row>
    <row r="339" spans="1:21" ht="15.75" x14ac:dyDescent="0.25">
      <c r="A339" s="41">
        <v>334</v>
      </c>
      <c r="B339" s="6">
        <v>312950</v>
      </c>
      <c r="C339" s="16" t="str">
        <f>VLOOKUP(B339,'Tabela de Macros'!$1:$1048576,2,FALSE)</f>
        <v>Triângulo do Sul</v>
      </c>
      <c r="D339" s="35" t="str">
        <f>VLOOKUP(B339,'Tabela de Macros'!$1:$1048576,3,FALSE)</f>
        <v>Uberaba</v>
      </c>
      <c r="E339" s="35" t="s">
        <v>363</v>
      </c>
      <c r="F339" s="11">
        <f>VLOOKUP(A339,Dengue!$1:$1048576,10,FALSE)</f>
        <v>11</v>
      </c>
      <c r="G339" s="11">
        <f>VLOOKUP($A339,Chik!$1:$1048576,10,FALSE)</f>
        <v>0</v>
      </c>
      <c r="H339" s="11">
        <f>VLOOKUP($A339,zika!$1:$1048576,10,FALSE)</f>
        <v>0</v>
      </c>
      <c r="I339" s="11">
        <f t="shared" si="15"/>
        <v>11</v>
      </c>
      <c r="J339" s="10">
        <v>25035</v>
      </c>
      <c r="K339" s="57" t="s">
        <v>1110</v>
      </c>
      <c r="L339" s="7">
        <f t="shared" si="16"/>
        <v>43.938486119432795</v>
      </c>
      <c r="M339" s="6" t="str">
        <f t="shared" si="17"/>
        <v>Baixa</v>
      </c>
      <c r="N339" s="6" t="str">
        <f>VLOOKUP($B339,LIRAa!$1:$1048576,3,FALSE)</f>
        <v>Sem Informação</v>
      </c>
      <c r="O339" s="6" t="str">
        <f>VLOOKUP($B339,LIRAa!$1:$1048576,4,FALSE)</f>
        <v>Sem Informação</v>
      </c>
      <c r="P339" s="6" t="str">
        <f>VLOOKUP($B339,LIRAa!$1:$1048576,5,FALSE)</f>
        <v>Sem Informação</v>
      </c>
      <c r="S339" s="76"/>
      <c r="T339" s="76"/>
      <c r="U339" s="76"/>
    </row>
    <row r="340" spans="1:21" ht="15.75" x14ac:dyDescent="0.25">
      <c r="A340" s="41">
        <v>335</v>
      </c>
      <c r="B340" s="6">
        <v>312960</v>
      </c>
      <c r="C340" s="16" t="str">
        <f>VLOOKUP(B340,'Tabela de Macros'!$1:$1048576,2,FALSE)</f>
        <v>Norte</v>
      </c>
      <c r="D340" s="35" t="str">
        <f>VLOOKUP(B340,'Tabela de Macros'!$1:$1048576,3,FALSE)</f>
        <v>Pirapora</v>
      </c>
      <c r="E340" s="35" t="s">
        <v>364</v>
      </c>
      <c r="F340" s="11">
        <f>VLOOKUP(A340,Dengue!$1:$1048576,10,FALSE)</f>
        <v>0</v>
      </c>
      <c r="G340" s="11">
        <f>VLOOKUP($A340,Chik!$1:$1048576,10,FALSE)</f>
        <v>0</v>
      </c>
      <c r="H340" s="11">
        <f>VLOOKUP($A340,zika!$1:$1048576,10,FALSE)</f>
        <v>0</v>
      </c>
      <c r="I340" s="11">
        <f t="shared" si="15"/>
        <v>0</v>
      </c>
      <c r="J340" s="10">
        <v>8351</v>
      </c>
      <c r="K340" s="57" t="s">
        <v>1109</v>
      </c>
      <c r="L340" s="7">
        <f t="shared" si="16"/>
        <v>0</v>
      </c>
      <c r="M340" s="6" t="str">
        <f t="shared" si="17"/>
        <v>Silencioso</v>
      </c>
      <c r="N340" s="6" t="str">
        <f>VLOOKUP($B340,LIRAa!$1:$1048576,3,FALSE)</f>
        <v>Sem Informação</v>
      </c>
      <c r="O340" s="6" t="str">
        <f>VLOOKUP($B340,LIRAa!$1:$1048576,4,FALSE)</f>
        <v>Sem Informação</v>
      </c>
      <c r="P340" s="6" t="str">
        <f>VLOOKUP($B340,LIRAa!$1:$1048576,5,FALSE)</f>
        <v>Sem Informação</v>
      </c>
      <c r="S340" s="37"/>
    </row>
    <row r="341" spans="1:21" ht="15.75" x14ac:dyDescent="0.25">
      <c r="A341" s="41">
        <v>336</v>
      </c>
      <c r="B341" s="6">
        <v>312965</v>
      </c>
      <c r="C341" s="16" t="str">
        <f>VLOOKUP(B341,'Tabela de Macros'!$1:$1048576,2,FALSE)</f>
        <v>Norte</v>
      </c>
      <c r="D341" s="35" t="str">
        <f>VLOOKUP(B341,'Tabela de Macros'!$1:$1048576,3,FALSE)</f>
        <v>Januária</v>
      </c>
      <c r="E341" s="35" t="s">
        <v>365</v>
      </c>
      <c r="F341" s="11">
        <f>VLOOKUP(A341,Dengue!$1:$1048576,10,FALSE)</f>
        <v>0</v>
      </c>
      <c r="G341" s="11">
        <f>VLOOKUP($A341,Chik!$1:$1048576,10,FALSE)</f>
        <v>0</v>
      </c>
      <c r="H341" s="11">
        <f>VLOOKUP($A341,zika!$1:$1048576,10,FALSE)</f>
        <v>0</v>
      </c>
      <c r="I341" s="11">
        <f t="shared" si="15"/>
        <v>0</v>
      </c>
      <c r="J341" s="10">
        <v>5975</v>
      </c>
      <c r="K341" s="57" t="s">
        <v>1109</v>
      </c>
      <c r="L341" s="7">
        <f t="shared" si="16"/>
        <v>0</v>
      </c>
      <c r="M341" s="6" t="str">
        <f t="shared" si="17"/>
        <v>Silencioso</v>
      </c>
      <c r="N341" s="6" t="str">
        <f>VLOOKUP($B341,LIRAa!$1:$1048576,3,FALSE)</f>
        <v>Sem Informação</v>
      </c>
      <c r="O341" s="6" t="str">
        <f>VLOOKUP($B341,LIRAa!$1:$1048576,4,FALSE)</f>
        <v>Sem Informação</v>
      </c>
      <c r="P341" s="6" t="str">
        <f>VLOOKUP($B341,LIRAa!$1:$1048576,5,FALSE)</f>
        <v>Sem Informação</v>
      </c>
      <c r="S341" s="37"/>
    </row>
    <row r="342" spans="1:21" ht="15.75" x14ac:dyDescent="0.25">
      <c r="A342" s="41">
        <v>337</v>
      </c>
      <c r="B342" s="6">
        <v>312970</v>
      </c>
      <c r="C342" s="16" t="str">
        <f>VLOOKUP(B342,'Tabela de Macros'!$1:$1048576,2,FALSE)</f>
        <v>Sul</v>
      </c>
      <c r="D342" s="35" t="str">
        <f>VLOOKUP(B342,'Tabela de Macros'!$1:$1048576,3,FALSE)</f>
        <v>Passos</v>
      </c>
      <c r="E342" s="35" t="s">
        <v>366</v>
      </c>
      <c r="F342" s="11">
        <f>VLOOKUP(A342,Dengue!$1:$1048576,10,FALSE)</f>
        <v>0</v>
      </c>
      <c r="G342" s="11">
        <f>VLOOKUP($A342,Chik!$1:$1048576,10,FALSE)</f>
        <v>0</v>
      </c>
      <c r="H342" s="11">
        <f>VLOOKUP($A342,zika!$1:$1048576,10,FALSE)</f>
        <v>0</v>
      </c>
      <c r="I342" s="11">
        <f t="shared" si="15"/>
        <v>0</v>
      </c>
      <c r="J342" s="10">
        <v>13687</v>
      </c>
      <c r="K342" s="57" t="s">
        <v>1109</v>
      </c>
      <c r="L342" s="7">
        <f t="shared" si="16"/>
        <v>0</v>
      </c>
      <c r="M342" s="6" t="str">
        <f t="shared" si="17"/>
        <v>Silencioso</v>
      </c>
      <c r="N342" s="6" t="str">
        <f>VLOOKUP($B342,LIRAa!$1:$1048576,3,FALSE)</f>
        <v>Sem Informação</v>
      </c>
      <c r="O342" s="6" t="str">
        <f>VLOOKUP($B342,LIRAa!$1:$1048576,4,FALSE)</f>
        <v>Sem Informação</v>
      </c>
      <c r="P342" s="6" t="str">
        <f>VLOOKUP($B342,LIRAa!$1:$1048576,5,FALSE)</f>
        <v>Sem Informação</v>
      </c>
      <c r="S342" s="37"/>
    </row>
    <row r="343" spans="1:21" ht="15.75" x14ac:dyDescent="0.25">
      <c r="A343" s="41">
        <v>338</v>
      </c>
      <c r="B343" s="6">
        <v>312980</v>
      </c>
      <c r="C343" s="16" t="str">
        <f>VLOOKUP(B343,'Tabela de Macros'!$1:$1048576,2,FALSE)</f>
        <v>Centro</v>
      </c>
      <c r="D343" s="35" t="str">
        <f>VLOOKUP(B343,'Tabela de Macros'!$1:$1048576,3,FALSE)</f>
        <v>Belo Horizonte</v>
      </c>
      <c r="E343" s="35" t="s">
        <v>367</v>
      </c>
      <c r="F343" s="11">
        <f>VLOOKUP(A343,Dengue!$1:$1048576,10,FALSE)</f>
        <v>86</v>
      </c>
      <c r="G343" s="11">
        <f>VLOOKUP($A343,Chik!$1:$1048576,10,FALSE)</f>
        <v>0</v>
      </c>
      <c r="H343" s="11">
        <f>VLOOKUP($A343,zika!$1:$1048576,10,FALSE)</f>
        <v>0</v>
      </c>
      <c r="I343" s="11">
        <f t="shared" si="15"/>
        <v>86</v>
      </c>
      <c r="J343" s="10">
        <v>179015</v>
      </c>
      <c r="K343" s="57" t="s">
        <v>1112</v>
      </c>
      <c r="L343" s="7">
        <f t="shared" si="16"/>
        <v>48.040666983213697</v>
      </c>
      <c r="M343" s="6" t="str">
        <f t="shared" si="17"/>
        <v>Baixa</v>
      </c>
      <c r="N343" s="6">
        <f>VLOOKUP($B343,LIRAa!$1:$1048576,3,FALSE)</f>
        <v>0.5</v>
      </c>
      <c r="O343" s="6">
        <f>VLOOKUP($B343,LIRAa!$1:$1048576,4,FALSE)</f>
        <v>0.8</v>
      </c>
      <c r="P343" s="6">
        <f>VLOOKUP($B343,LIRAa!$1:$1048576,5,FALSE)</f>
        <v>0.6</v>
      </c>
      <c r="S343" s="76"/>
      <c r="T343" s="76"/>
      <c r="U343" s="76"/>
    </row>
    <row r="344" spans="1:21" ht="15.75" x14ac:dyDescent="0.25">
      <c r="A344" s="41">
        <v>339</v>
      </c>
      <c r="B344" s="6">
        <v>312990</v>
      </c>
      <c r="C344" s="16" t="str">
        <f>VLOOKUP(B344,'Tabela de Macros'!$1:$1048576,2,FALSE)</f>
        <v>Sul</v>
      </c>
      <c r="D344" s="35" t="str">
        <f>VLOOKUP(B344,'Tabela de Macros'!$1:$1048576,3,FALSE)</f>
        <v>Pouso Alegre</v>
      </c>
      <c r="E344" s="35" t="s">
        <v>368</v>
      </c>
      <c r="F344" s="11">
        <f>VLOOKUP(A344,Dengue!$1:$1048576,10,FALSE)</f>
        <v>0</v>
      </c>
      <c r="G344" s="11">
        <f>VLOOKUP($A344,Chik!$1:$1048576,10,FALSE)</f>
        <v>0</v>
      </c>
      <c r="H344" s="11">
        <f>VLOOKUP($A344,zika!$1:$1048576,10,FALSE)</f>
        <v>0</v>
      </c>
      <c r="I344" s="11">
        <f t="shared" si="15"/>
        <v>0</v>
      </c>
      <c r="J344" s="10">
        <v>3483</v>
      </c>
      <c r="K344" s="57" t="s">
        <v>1109</v>
      </c>
      <c r="L344" s="7">
        <f t="shared" si="16"/>
        <v>0</v>
      </c>
      <c r="M344" s="6" t="str">
        <f t="shared" si="17"/>
        <v>Silencioso</v>
      </c>
      <c r="N344" s="6" t="str">
        <f>VLOOKUP($B344,LIRAa!$1:$1048576,3,FALSE)</f>
        <v>Sem Informação</v>
      </c>
      <c r="O344" s="6" t="str">
        <f>VLOOKUP($B344,LIRAa!$1:$1048576,4,FALSE)</f>
        <v>Sem Informação</v>
      </c>
      <c r="P344" s="6" t="str">
        <f>VLOOKUP($B344,LIRAa!$1:$1048576,5,FALSE)</f>
        <v>Sem Informação</v>
      </c>
      <c r="S344" s="76"/>
      <c r="T344" s="76"/>
      <c r="U344" s="76"/>
    </row>
    <row r="345" spans="1:21" ht="15.75" x14ac:dyDescent="0.25">
      <c r="A345" s="41">
        <v>340</v>
      </c>
      <c r="B345" s="6">
        <v>313000</v>
      </c>
      <c r="C345" s="16" t="str">
        <f>VLOOKUP(B345,'Tabela de Macros'!$1:$1048576,2,FALSE)</f>
        <v>Centro Sul</v>
      </c>
      <c r="D345" s="35" t="str">
        <f>VLOOKUP(B345,'Tabela de Macros'!$1:$1048576,3,FALSE)</f>
        <v>São João Del Rei</v>
      </c>
      <c r="E345" s="35" t="s">
        <v>369</v>
      </c>
      <c r="F345" s="11">
        <f>VLOOKUP(A345,Dengue!$1:$1048576,10,FALSE)</f>
        <v>0</v>
      </c>
      <c r="G345" s="11">
        <f>VLOOKUP($A345,Chik!$1:$1048576,10,FALSE)</f>
        <v>0</v>
      </c>
      <c r="H345" s="11">
        <f>VLOOKUP($A345,zika!$1:$1048576,10,FALSE)</f>
        <v>0</v>
      </c>
      <c r="I345" s="11">
        <f t="shared" si="15"/>
        <v>0</v>
      </c>
      <c r="J345" s="10">
        <v>2982</v>
      </c>
      <c r="K345" s="57" t="s">
        <v>1109</v>
      </c>
      <c r="L345" s="7">
        <f t="shared" si="16"/>
        <v>0</v>
      </c>
      <c r="M345" s="6" t="str">
        <f t="shared" si="17"/>
        <v>Silencioso</v>
      </c>
      <c r="N345" s="6" t="str">
        <f>VLOOKUP($B345,LIRAa!$1:$1048576,3,FALSE)</f>
        <v>Sem Informação</v>
      </c>
      <c r="O345" s="6" t="str">
        <f>VLOOKUP($B345,LIRAa!$1:$1048576,4,FALSE)</f>
        <v>Sem Informação</v>
      </c>
      <c r="P345" s="6" t="str">
        <f>VLOOKUP($B345,LIRAa!$1:$1048576,5,FALSE)</f>
        <v>Sem Informação</v>
      </c>
      <c r="S345" s="37"/>
    </row>
    <row r="346" spans="1:21" ht="15.75" x14ac:dyDescent="0.25">
      <c r="A346" s="41">
        <v>341</v>
      </c>
      <c r="B346" s="6">
        <v>313005</v>
      </c>
      <c r="C346" s="16" t="str">
        <f>VLOOKUP(B346,'Tabela de Macros'!$1:$1048576,2,FALSE)</f>
        <v>Norte</v>
      </c>
      <c r="D346" s="35" t="str">
        <f>VLOOKUP(B346,'Tabela de Macros'!$1:$1048576,3,FALSE)</f>
        <v>Januária</v>
      </c>
      <c r="E346" s="35" t="s">
        <v>370</v>
      </c>
      <c r="F346" s="11">
        <f>VLOOKUP(A346,Dengue!$1:$1048576,10,FALSE)</f>
        <v>7</v>
      </c>
      <c r="G346" s="11">
        <f>VLOOKUP($A346,Chik!$1:$1048576,10,FALSE)</f>
        <v>0</v>
      </c>
      <c r="H346" s="11">
        <f>VLOOKUP($A346,zika!$1:$1048576,10,FALSE)</f>
        <v>0</v>
      </c>
      <c r="I346" s="11">
        <f t="shared" si="15"/>
        <v>7</v>
      </c>
      <c r="J346" s="10">
        <v>11879</v>
      </c>
      <c r="K346" s="57" t="s">
        <v>1109</v>
      </c>
      <c r="L346" s="7">
        <f t="shared" si="16"/>
        <v>58.927519151443725</v>
      </c>
      <c r="M346" s="6" t="str">
        <f t="shared" si="17"/>
        <v>Baixa</v>
      </c>
      <c r="N346" s="6" t="str">
        <f>VLOOKUP($B346,LIRAa!$1:$1048576,3,FALSE)</f>
        <v>Sem Informação</v>
      </c>
      <c r="O346" s="6" t="str">
        <f>VLOOKUP($B346,LIRAa!$1:$1048576,4,FALSE)</f>
        <v>Sem Informação</v>
      </c>
      <c r="P346" s="6" t="str">
        <f>VLOOKUP($B346,LIRAa!$1:$1048576,5,FALSE)</f>
        <v>Sem Informação</v>
      </c>
      <c r="S346" s="76"/>
      <c r="T346" s="76"/>
      <c r="U346" s="76"/>
    </row>
    <row r="347" spans="1:21" ht="15.75" x14ac:dyDescent="0.25">
      <c r="A347" s="41">
        <v>342</v>
      </c>
      <c r="B347" s="6">
        <v>313010</v>
      </c>
      <c r="C347" s="16" t="str">
        <f>VLOOKUP(B347,'Tabela de Macros'!$1:$1048576,2,FALSE)</f>
        <v>Centro</v>
      </c>
      <c r="D347" s="35" t="str">
        <f>VLOOKUP(B347,'Tabela de Macros'!$1:$1048576,3,FALSE)</f>
        <v>Belo Horizonte</v>
      </c>
      <c r="E347" s="35" t="s">
        <v>371</v>
      </c>
      <c r="F347" s="11">
        <f>VLOOKUP(A347,Dengue!$1:$1048576,10,FALSE)</f>
        <v>0</v>
      </c>
      <c r="G347" s="11">
        <f>VLOOKUP($A347,Chik!$1:$1048576,10,FALSE)</f>
        <v>0</v>
      </c>
      <c r="H347" s="11">
        <f>VLOOKUP($A347,zika!$1:$1048576,10,FALSE)</f>
        <v>0</v>
      </c>
      <c r="I347" s="11">
        <f t="shared" si="15"/>
        <v>0</v>
      </c>
      <c r="J347" s="10">
        <v>42246</v>
      </c>
      <c r="K347" s="57" t="s">
        <v>1110</v>
      </c>
      <c r="L347" s="7">
        <f t="shared" si="16"/>
        <v>0</v>
      </c>
      <c r="M347" s="6" t="str">
        <f t="shared" si="17"/>
        <v>Silencioso</v>
      </c>
      <c r="N347" s="6">
        <f>VLOOKUP($B347,LIRAa!$1:$1048576,3,FALSE)</f>
        <v>2.2999999999999998</v>
      </c>
      <c r="O347" s="6">
        <f>VLOOKUP($B347,LIRAa!$1:$1048576,4,FALSE)</f>
        <v>4.5999999999999996</v>
      </c>
      <c r="P347" s="6">
        <f>VLOOKUP($B347,LIRAa!$1:$1048576,5,FALSE)</f>
        <v>2.5</v>
      </c>
      <c r="S347" s="37"/>
    </row>
    <row r="348" spans="1:21" ht="15.75" x14ac:dyDescent="0.25">
      <c r="A348" s="41">
        <v>343</v>
      </c>
      <c r="B348" s="6">
        <v>313020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372</v>
      </c>
      <c r="F348" s="11">
        <f>VLOOKUP(A348,Dengue!$1:$1048576,10,FALSE)</f>
        <v>33</v>
      </c>
      <c r="G348" s="11">
        <f>VLOOKUP($A348,Chik!$1:$1048576,10,FALSE)</f>
        <v>0</v>
      </c>
      <c r="H348" s="11">
        <f>VLOOKUP($A348,zika!$1:$1048576,10,FALSE)</f>
        <v>0</v>
      </c>
      <c r="I348" s="11">
        <f t="shared" si="15"/>
        <v>33</v>
      </c>
      <c r="J348" s="10">
        <v>10709</v>
      </c>
      <c r="K348" s="57" t="s">
        <v>1109</v>
      </c>
      <c r="L348" s="7">
        <f t="shared" si="16"/>
        <v>308.15202166402094</v>
      </c>
      <c r="M348" s="6" t="str">
        <f t="shared" si="17"/>
        <v>Alta</v>
      </c>
      <c r="N348" s="6" t="str">
        <f>VLOOKUP($B348,LIRAa!$1:$1048576,3,FALSE)</f>
        <v>Sem Informação</v>
      </c>
      <c r="O348" s="6" t="str">
        <f>VLOOKUP($B348,LIRAa!$1:$1048576,4,FALSE)</f>
        <v>Sem Informação</v>
      </c>
      <c r="P348" s="6" t="str">
        <f>VLOOKUP($B348,LIRAa!$1:$1048576,5,FALSE)</f>
        <v>Sem Informação</v>
      </c>
      <c r="S348" s="76"/>
      <c r="T348" s="76"/>
      <c r="U348" s="76"/>
    </row>
    <row r="349" spans="1:21" ht="15.75" x14ac:dyDescent="0.25">
      <c r="A349" s="41">
        <v>344</v>
      </c>
      <c r="B349" s="6">
        <v>313030</v>
      </c>
      <c r="C349" s="16" t="str">
        <f>VLOOKUP(B349,'Tabela de Macros'!$1:$1048576,2,FALSE)</f>
        <v>Oeste</v>
      </c>
      <c r="D349" s="35" t="str">
        <f>VLOOKUP(B349,'Tabela de Macros'!$1:$1048576,3,FALSE)</f>
        <v>Divinópolis</v>
      </c>
      <c r="E349" s="35" t="s">
        <v>373</v>
      </c>
      <c r="F349" s="11">
        <f>VLOOKUP(A349,Dengue!$1:$1048576,10,FALSE)</f>
        <v>7</v>
      </c>
      <c r="G349" s="11">
        <f>VLOOKUP($A349,Chik!$1:$1048576,10,FALSE)</f>
        <v>0</v>
      </c>
      <c r="H349" s="11">
        <f>VLOOKUP($A349,zika!$1:$1048576,10,FALSE)</f>
        <v>0</v>
      </c>
      <c r="I349" s="11">
        <f t="shared" si="15"/>
        <v>7</v>
      </c>
      <c r="J349" s="10">
        <v>7971</v>
      </c>
      <c r="K349" s="57" t="s">
        <v>1109</v>
      </c>
      <c r="L349" s="7">
        <f t="shared" si="16"/>
        <v>87.818341487893619</v>
      </c>
      <c r="M349" s="6" t="str">
        <f t="shared" si="17"/>
        <v>Baixa</v>
      </c>
      <c r="N349" s="6" t="str">
        <f>VLOOKUP($B349,LIRAa!$1:$1048576,3,FALSE)</f>
        <v>Sem Informação</v>
      </c>
      <c r="O349" s="6" t="str">
        <f>VLOOKUP($B349,LIRAa!$1:$1048576,4,FALSE)</f>
        <v>Sem Informação</v>
      </c>
      <c r="P349" s="6" t="str">
        <f>VLOOKUP($B349,LIRAa!$1:$1048576,5,FALSE)</f>
        <v>Sem Informação</v>
      </c>
      <c r="S349" s="76"/>
      <c r="T349" s="76"/>
      <c r="U349" s="76"/>
    </row>
    <row r="350" spans="1:21" ht="15.75" x14ac:dyDescent="0.25">
      <c r="A350" s="41">
        <v>345</v>
      </c>
      <c r="B350" s="6">
        <v>313040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374</v>
      </c>
      <c r="F350" s="11">
        <f>VLOOKUP(A350,Dengue!$1:$1048576,10,FALSE)</f>
        <v>0</v>
      </c>
      <c r="G350" s="11">
        <f>VLOOKUP($A350,Chik!$1:$1048576,10,FALSE)</f>
        <v>0</v>
      </c>
      <c r="H350" s="11">
        <f>VLOOKUP($A350,zika!$1:$1048576,10,FALSE)</f>
        <v>0</v>
      </c>
      <c r="I350" s="11">
        <f t="shared" si="15"/>
        <v>0</v>
      </c>
      <c r="J350" s="10">
        <v>6488</v>
      </c>
      <c r="K350" s="57" t="s">
        <v>1109</v>
      </c>
      <c r="L350" s="7">
        <f t="shared" si="16"/>
        <v>0</v>
      </c>
      <c r="M350" s="6" t="str">
        <f t="shared" si="17"/>
        <v>Silencioso</v>
      </c>
      <c r="N350" s="6" t="str">
        <f>VLOOKUP($B350,LIRAa!$1:$1048576,3,FALSE)</f>
        <v>Sem Informação</v>
      </c>
      <c r="O350" s="6" t="str">
        <f>VLOOKUP($B350,LIRAa!$1:$1048576,4,FALSE)</f>
        <v>Sem Informação</v>
      </c>
      <c r="P350" s="6" t="str">
        <f>VLOOKUP($B350,LIRAa!$1:$1048576,5,FALSE)</f>
        <v>Sem Informação</v>
      </c>
      <c r="S350" s="76"/>
      <c r="T350" s="76"/>
      <c r="U350" s="76"/>
    </row>
    <row r="351" spans="1:21" ht="15.75" x14ac:dyDescent="0.25">
      <c r="A351" s="41">
        <v>346</v>
      </c>
      <c r="B351" s="6">
        <v>313050</v>
      </c>
      <c r="C351" s="16" t="str">
        <f>VLOOKUP(B351,'Tabela de Macros'!$1:$1048576,2,FALSE)</f>
        <v>Sul</v>
      </c>
      <c r="D351" s="35" t="str">
        <f>VLOOKUP(B351,'Tabela de Macros'!$1:$1048576,3,FALSE)</f>
        <v>Varginha</v>
      </c>
      <c r="E351" s="35" t="s">
        <v>375</v>
      </c>
      <c r="F351" s="11">
        <f>VLOOKUP(A351,Dengue!$1:$1048576,10,FALSE)</f>
        <v>2</v>
      </c>
      <c r="G351" s="11">
        <f>VLOOKUP($A351,Chik!$1:$1048576,10,FALSE)</f>
        <v>0</v>
      </c>
      <c r="H351" s="11">
        <f>VLOOKUP($A351,zika!$1:$1048576,10,FALSE)</f>
        <v>0</v>
      </c>
      <c r="I351" s="11">
        <f t="shared" si="15"/>
        <v>2</v>
      </c>
      <c r="J351" s="10">
        <v>12303</v>
      </c>
      <c r="K351" s="57" t="s">
        <v>1109</v>
      </c>
      <c r="L351" s="7">
        <f t="shared" si="16"/>
        <v>16.25619767536373</v>
      </c>
      <c r="M351" s="6" t="str">
        <f t="shared" si="17"/>
        <v>Baixa</v>
      </c>
      <c r="N351" s="6" t="str">
        <f>VLOOKUP($B351,LIRAa!$1:$1048576,3,FALSE)</f>
        <v>Sem Informação</v>
      </c>
      <c r="O351" s="6" t="str">
        <f>VLOOKUP($B351,LIRAa!$1:$1048576,4,FALSE)</f>
        <v>Sem Informação</v>
      </c>
      <c r="P351" s="6" t="str">
        <f>VLOOKUP($B351,LIRAa!$1:$1048576,5,FALSE)</f>
        <v>Sem Informação</v>
      </c>
      <c r="S351" s="37"/>
    </row>
    <row r="352" spans="1:21" ht="15.75" x14ac:dyDescent="0.25">
      <c r="A352" s="41">
        <v>347</v>
      </c>
      <c r="B352" s="6">
        <v>313055</v>
      </c>
      <c r="C352" s="16" t="str">
        <f>VLOOKUP(B352,'Tabela de Macros'!$1:$1048576,2,FALSE)</f>
        <v>Vale do Aço</v>
      </c>
      <c r="D352" s="35" t="str">
        <f>VLOOKUP(B352,'Tabela de Macros'!$1:$1048576,3,FALSE)</f>
        <v>Cel. Fabriciano</v>
      </c>
      <c r="E352" s="35" t="s">
        <v>376</v>
      </c>
      <c r="F352" s="11">
        <f>VLOOKUP(A352,Dengue!$1:$1048576,10,FALSE)</f>
        <v>0</v>
      </c>
      <c r="G352" s="11">
        <f>VLOOKUP($A352,Chik!$1:$1048576,10,FALSE)</f>
        <v>0</v>
      </c>
      <c r="H352" s="11">
        <f>VLOOKUP($A352,zika!$1:$1048576,10,FALSE)</f>
        <v>0</v>
      </c>
      <c r="I352" s="11">
        <f t="shared" si="15"/>
        <v>0</v>
      </c>
      <c r="J352" s="10">
        <v>6865</v>
      </c>
      <c r="K352" s="57" t="s">
        <v>1109</v>
      </c>
      <c r="L352" s="7">
        <f t="shared" si="16"/>
        <v>0</v>
      </c>
      <c r="M352" s="6" t="str">
        <f t="shared" si="17"/>
        <v>Silencioso</v>
      </c>
      <c r="N352" s="6" t="str">
        <f>VLOOKUP($B352,LIRAa!$1:$1048576,3,FALSE)</f>
        <v>Sem Informação</v>
      </c>
      <c r="O352" s="6" t="str">
        <f>VLOOKUP($B352,LIRAa!$1:$1048576,4,FALSE)</f>
        <v>Sem Informação</v>
      </c>
      <c r="P352" s="6" t="str">
        <f>VLOOKUP($B352,LIRAa!$1:$1048576,5,FALSE)</f>
        <v>Sem Informação</v>
      </c>
      <c r="S352" s="37"/>
    </row>
    <row r="353" spans="1:21" ht="15.75" x14ac:dyDescent="0.25">
      <c r="A353" s="41">
        <v>348</v>
      </c>
      <c r="B353" s="6">
        <v>313060</v>
      </c>
      <c r="C353" s="16" t="str">
        <f>VLOOKUP(B353,'Tabela de Macros'!$1:$1048576,2,FALSE)</f>
        <v>Sul</v>
      </c>
      <c r="D353" s="35" t="str">
        <f>VLOOKUP(B353,'Tabela de Macros'!$1:$1048576,3,FALSE)</f>
        <v>Pouso Alegre</v>
      </c>
      <c r="E353" s="35" t="s">
        <v>377</v>
      </c>
      <c r="F353" s="11">
        <f>VLOOKUP(A353,Dengue!$1:$1048576,10,FALSE)</f>
        <v>0</v>
      </c>
      <c r="G353" s="11">
        <f>VLOOKUP($A353,Chik!$1:$1048576,10,FALSE)</f>
        <v>0</v>
      </c>
      <c r="H353" s="11">
        <f>VLOOKUP($A353,zika!$1:$1048576,10,FALSE)</f>
        <v>0</v>
      </c>
      <c r="I353" s="11">
        <f t="shared" si="15"/>
        <v>0</v>
      </c>
      <c r="J353" s="10">
        <v>7297</v>
      </c>
      <c r="K353" s="57" t="s">
        <v>1109</v>
      </c>
      <c r="L353" s="7">
        <f t="shared" si="16"/>
        <v>0</v>
      </c>
      <c r="M353" s="6" t="str">
        <f t="shared" si="17"/>
        <v>Silencioso</v>
      </c>
      <c r="N353" s="6" t="str">
        <f>VLOOKUP($B353,LIRAa!$1:$1048576,3,FALSE)</f>
        <v>Sem Informação</v>
      </c>
      <c r="O353" s="6" t="str">
        <f>VLOOKUP($B353,LIRAa!$1:$1048576,4,FALSE)</f>
        <v>Sem Informação</v>
      </c>
      <c r="P353" s="6" t="str">
        <f>VLOOKUP($B353,LIRAa!$1:$1048576,5,FALSE)</f>
        <v>Sem Informação</v>
      </c>
      <c r="S353" s="37"/>
    </row>
    <row r="354" spans="1:21" ht="15.75" x14ac:dyDescent="0.25">
      <c r="A354" s="41">
        <v>349</v>
      </c>
      <c r="B354" s="6">
        <v>313065</v>
      </c>
      <c r="C354" s="16" t="str">
        <f>VLOOKUP(B354,'Tabela de Macros'!$1:$1048576,2,FALSE)</f>
        <v>Norte</v>
      </c>
      <c r="D354" s="35" t="str">
        <f>VLOOKUP(B354,'Tabela de Macros'!$1:$1048576,3,FALSE)</f>
        <v>Montes Claros</v>
      </c>
      <c r="E354" s="35" t="s">
        <v>378</v>
      </c>
      <c r="F354" s="11">
        <f>VLOOKUP(A354,Dengue!$1:$1048576,10,FALSE)</f>
        <v>0</v>
      </c>
      <c r="G354" s="11">
        <f>VLOOKUP($A354,Chik!$1:$1048576,10,FALSE)</f>
        <v>0</v>
      </c>
      <c r="H354" s="11">
        <f>VLOOKUP($A354,zika!$1:$1048576,10,FALSE)</f>
        <v>0</v>
      </c>
      <c r="I354" s="11">
        <f t="shared" si="15"/>
        <v>0</v>
      </c>
      <c r="J354" s="10">
        <v>7363</v>
      </c>
      <c r="K354" s="57" t="s">
        <v>1109</v>
      </c>
      <c r="L354" s="7">
        <f t="shared" si="16"/>
        <v>0</v>
      </c>
      <c r="M354" s="6" t="str">
        <f t="shared" si="17"/>
        <v>Silencioso</v>
      </c>
      <c r="N354" s="6" t="str">
        <f>VLOOKUP($B354,LIRAa!$1:$1048576,3,FALSE)</f>
        <v>Sem Informação</v>
      </c>
      <c r="O354" s="6" t="str">
        <f>VLOOKUP($B354,LIRAa!$1:$1048576,4,FALSE)</f>
        <v>Sem Informação</v>
      </c>
      <c r="P354" s="6" t="str">
        <f>VLOOKUP($B354,LIRAa!$1:$1048576,5,FALSE)</f>
        <v>Sem Informação</v>
      </c>
      <c r="S354" s="37"/>
    </row>
    <row r="355" spans="1:21" ht="15.75" x14ac:dyDescent="0.25">
      <c r="A355" s="41">
        <v>350</v>
      </c>
      <c r="B355" s="6">
        <v>313070</v>
      </c>
      <c r="C355" s="16" t="str">
        <f>VLOOKUP(B355,'Tabela de Macros'!$1:$1048576,2,FALSE)</f>
        <v>Triângulo do Norte</v>
      </c>
      <c r="D355" s="35" t="str">
        <f>VLOOKUP(B355,'Tabela de Macros'!$1:$1048576,3,FALSE)</f>
        <v>Uberlândia</v>
      </c>
      <c r="E355" s="35" t="s">
        <v>379</v>
      </c>
      <c r="F355" s="11">
        <f>VLOOKUP(A355,Dengue!$1:$1048576,10,FALSE)</f>
        <v>1</v>
      </c>
      <c r="G355" s="11">
        <f>VLOOKUP($A355,Chik!$1:$1048576,10,FALSE)</f>
        <v>0</v>
      </c>
      <c r="H355" s="11">
        <f>VLOOKUP($A355,zika!$1:$1048576,10,FALSE)</f>
        <v>0</v>
      </c>
      <c r="I355" s="11">
        <f t="shared" si="15"/>
        <v>1</v>
      </c>
      <c r="J355" s="10">
        <v>6829</v>
      </c>
      <c r="K355" s="57" t="s">
        <v>1109</v>
      </c>
      <c r="L355" s="7">
        <f t="shared" si="16"/>
        <v>14.64343242055938</v>
      </c>
      <c r="M355" s="6" t="str">
        <f t="shared" si="17"/>
        <v>Baixa</v>
      </c>
      <c r="N355" s="6" t="str">
        <f>VLOOKUP($B355,LIRAa!$1:$1048576,3,FALSE)</f>
        <v>Sem Informação</v>
      </c>
      <c r="O355" s="6" t="str">
        <f>VLOOKUP($B355,LIRAa!$1:$1048576,4,FALSE)</f>
        <v>Sem Informação</v>
      </c>
      <c r="P355" s="6" t="str">
        <f>VLOOKUP($B355,LIRAa!$1:$1048576,5,FALSE)</f>
        <v>Sem Informação</v>
      </c>
      <c r="S355" s="76"/>
      <c r="T355" s="76"/>
      <c r="U355" s="76"/>
    </row>
    <row r="356" spans="1:21" ht="15.75" x14ac:dyDescent="0.25">
      <c r="A356" s="41">
        <v>351</v>
      </c>
      <c r="B356" s="6">
        <v>313080</v>
      </c>
      <c r="C356" s="16" t="str">
        <f>VLOOKUP(B356,'Tabela de Macros'!$1:$1048576,2,FALSE)</f>
        <v>Sul</v>
      </c>
      <c r="D356" s="35" t="str">
        <f>VLOOKUP(B356,'Tabela de Macros'!$1:$1048576,3,FALSE)</f>
        <v>Varginha</v>
      </c>
      <c r="E356" s="35" t="s">
        <v>380</v>
      </c>
      <c r="F356" s="11">
        <f>VLOOKUP(A356,Dengue!$1:$1048576,10,FALSE)</f>
        <v>0</v>
      </c>
      <c r="G356" s="11">
        <f>VLOOKUP($A356,Chik!$1:$1048576,10,FALSE)</f>
        <v>0</v>
      </c>
      <c r="H356" s="11">
        <f>VLOOKUP($A356,zika!$1:$1048576,10,FALSE)</f>
        <v>0</v>
      </c>
      <c r="I356" s="11">
        <f t="shared" si="15"/>
        <v>0</v>
      </c>
      <c r="J356" s="10">
        <v>2757</v>
      </c>
      <c r="K356" s="57" t="s">
        <v>1109</v>
      </c>
      <c r="L356" s="7">
        <f t="shared" si="16"/>
        <v>0</v>
      </c>
      <c r="M356" s="6" t="str">
        <f t="shared" si="17"/>
        <v>Silencioso</v>
      </c>
      <c r="N356" s="6" t="str">
        <f>VLOOKUP($B356,LIRAa!$1:$1048576,3,FALSE)</f>
        <v>Sem Informação</v>
      </c>
      <c r="O356" s="6" t="str">
        <f>VLOOKUP($B356,LIRAa!$1:$1048576,4,FALSE)</f>
        <v>Sem Informação</v>
      </c>
      <c r="P356" s="6" t="str">
        <f>VLOOKUP($B356,LIRAa!$1:$1048576,5,FALSE)</f>
        <v>Sem Informação</v>
      </c>
      <c r="S356" s="37"/>
    </row>
    <row r="357" spans="1:21" ht="15.75" x14ac:dyDescent="0.25">
      <c r="A357" s="41">
        <v>352</v>
      </c>
      <c r="B357" s="6">
        <v>313090</v>
      </c>
      <c r="C357" s="16" t="str">
        <f>VLOOKUP(B357,'Tabela de Macros'!$1:$1048576,2,FALSE)</f>
        <v>Vale do Aço</v>
      </c>
      <c r="D357" s="35" t="str">
        <f>VLOOKUP(B357,'Tabela de Macros'!$1:$1048576,3,FALSE)</f>
        <v>Cel. Fabriciano</v>
      </c>
      <c r="E357" s="35" t="s">
        <v>381</v>
      </c>
      <c r="F357" s="11">
        <f>VLOOKUP(A357,Dengue!$1:$1048576,10,FALSE)</f>
        <v>10</v>
      </c>
      <c r="G357" s="11">
        <f>VLOOKUP($A357,Chik!$1:$1048576,10,FALSE)</f>
        <v>0</v>
      </c>
      <c r="H357" s="11">
        <f>VLOOKUP($A357,zika!$1:$1048576,10,FALSE)</f>
        <v>0</v>
      </c>
      <c r="I357" s="11">
        <f t="shared" si="15"/>
        <v>10</v>
      </c>
      <c r="J357" s="10">
        <v>24204</v>
      </c>
      <c r="K357" s="57" t="s">
        <v>1109</v>
      </c>
      <c r="L357" s="7">
        <f t="shared" si="16"/>
        <v>41.315485043794411</v>
      </c>
      <c r="M357" s="6" t="str">
        <f t="shared" si="17"/>
        <v>Baixa</v>
      </c>
      <c r="N357" s="6" t="str">
        <f>VLOOKUP($B357,LIRAa!$1:$1048576,3,FALSE)</f>
        <v>Sem Informação</v>
      </c>
      <c r="O357" s="6" t="str">
        <f>VLOOKUP($B357,LIRAa!$1:$1048576,4,FALSE)</f>
        <v>Sem Informação</v>
      </c>
      <c r="P357" s="6" t="str">
        <f>VLOOKUP($B357,LIRAa!$1:$1048576,5,FALSE)</f>
        <v>Sem Informação</v>
      </c>
      <c r="S357" s="37"/>
    </row>
    <row r="358" spans="1:21" ht="15.75" x14ac:dyDescent="0.25">
      <c r="A358" s="41">
        <v>353</v>
      </c>
      <c r="B358" s="6">
        <v>313100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382</v>
      </c>
      <c r="F358" s="11">
        <f>VLOOKUP(A358,Dengue!$1:$1048576,10,FALSE)</f>
        <v>3</v>
      </c>
      <c r="G358" s="11">
        <f>VLOOKUP($A358,Chik!$1:$1048576,10,FALSE)</f>
        <v>0</v>
      </c>
      <c r="H358" s="11">
        <f>VLOOKUP($A358,zika!$1:$1048576,10,FALSE)</f>
        <v>0</v>
      </c>
      <c r="I358" s="11">
        <f t="shared" si="15"/>
        <v>3</v>
      </c>
      <c r="J358" s="10">
        <v>6228</v>
      </c>
      <c r="K358" s="57" t="s">
        <v>1109</v>
      </c>
      <c r="L358" s="7">
        <f t="shared" si="16"/>
        <v>48.169556840077071</v>
      </c>
      <c r="M358" s="6" t="str">
        <f t="shared" si="17"/>
        <v>Baixa</v>
      </c>
      <c r="N358" s="6" t="str">
        <f>VLOOKUP($B358,LIRAa!$1:$1048576,3,FALSE)</f>
        <v>Sem Informação</v>
      </c>
      <c r="O358" s="6" t="str">
        <f>VLOOKUP($B358,LIRAa!$1:$1048576,4,FALSE)</f>
        <v>Sem Informação</v>
      </c>
      <c r="P358" s="6" t="str">
        <f>VLOOKUP($B358,LIRAa!$1:$1048576,5,FALSE)</f>
        <v>Sem Informação</v>
      </c>
      <c r="S358" s="9"/>
      <c r="T358" s="9"/>
      <c r="U358" s="9"/>
    </row>
    <row r="359" spans="1:21" ht="15.75" x14ac:dyDescent="0.25">
      <c r="A359" s="41">
        <v>354</v>
      </c>
      <c r="B359" s="6">
        <v>313110</v>
      </c>
      <c r="C359" s="16" t="str">
        <f>VLOOKUP(B359,'Tabela de Macros'!$1:$1048576,2,FALSE)</f>
        <v>Centro</v>
      </c>
      <c r="D359" s="35" t="str">
        <f>VLOOKUP(B359,'Tabela de Macros'!$1:$1048576,3,FALSE)</f>
        <v>Sete Lagoas</v>
      </c>
      <c r="E359" s="35" t="s">
        <v>383</v>
      </c>
      <c r="F359" s="11">
        <f>VLOOKUP(A359,Dengue!$1:$1048576,10,FALSE)</f>
        <v>3</v>
      </c>
      <c r="G359" s="11">
        <f>VLOOKUP($A359,Chik!$1:$1048576,10,FALSE)</f>
        <v>0</v>
      </c>
      <c r="H359" s="11">
        <f>VLOOKUP($A359,zika!$1:$1048576,10,FALSE)</f>
        <v>0</v>
      </c>
      <c r="I359" s="11">
        <f t="shared" si="15"/>
        <v>3</v>
      </c>
      <c r="J359" s="10">
        <v>7467</v>
      </c>
      <c r="K359" s="57" t="s">
        <v>1109</v>
      </c>
      <c r="L359" s="7">
        <f t="shared" si="16"/>
        <v>40.176777822418643</v>
      </c>
      <c r="M359" s="6" t="str">
        <f t="shared" si="17"/>
        <v>Baixa</v>
      </c>
      <c r="N359" s="6" t="str">
        <f>VLOOKUP($B359,LIRAa!$1:$1048576,3,FALSE)</f>
        <v>Sem Informação</v>
      </c>
      <c r="O359" s="6" t="str">
        <f>VLOOKUP($B359,LIRAa!$1:$1048576,4,FALSE)</f>
        <v>Sem Informação</v>
      </c>
      <c r="P359" s="6" t="str">
        <f>VLOOKUP($B359,LIRAa!$1:$1048576,5,FALSE)</f>
        <v>Sem Informação</v>
      </c>
      <c r="S359" s="76"/>
      <c r="T359" s="76"/>
      <c r="U359" s="76"/>
    </row>
    <row r="360" spans="1:21" ht="15.75" x14ac:dyDescent="0.25">
      <c r="A360" s="41">
        <v>355</v>
      </c>
      <c r="B360" s="6">
        <v>313115</v>
      </c>
      <c r="C360" s="16" t="str">
        <f>VLOOKUP(B360,'Tabela de Macros'!$1:$1048576,2,FALSE)</f>
        <v>Vale do Aço</v>
      </c>
      <c r="D360" s="35" t="str">
        <f>VLOOKUP(B360,'Tabela de Macros'!$1:$1048576,3,FALSE)</f>
        <v>Cel. Fabriciano</v>
      </c>
      <c r="E360" s="35" t="s">
        <v>384</v>
      </c>
      <c r="F360" s="11">
        <f>VLOOKUP(A360,Dengue!$1:$1048576,10,FALSE)</f>
        <v>6</v>
      </c>
      <c r="G360" s="11">
        <f>VLOOKUP($A360,Chik!$1:$1048576,10,FALSE)</f>
        <v>0</v>
      </c>
      <c r="H360" s="11">
        <f>VLOOKUP($A360,zika!$1:$1048576,10,FALSE)</f>
        <v>0</v>
      </c>
      <c r="I360" s="11">
        <f t="shared" si="15"/>
        <v>6</v>
      </c>
      <c r="J360" s="10">
        <v>18438</v>
      </c>
      <c r="K360" s="57" t="s">
        <v>1109</v>
      </c>
      <c r="L360" s="7">
        <f t="shared" si="16"/>
        <v>32.541490400260329</v>
      </c>
      <c r="M360" s="6" t="str">
        <f t="shared" si="17"/>
        <v>Baixa</v>
      </c>
      <c r="N360" s="6" t="str">
        <f>VLOOKUP($B360,LIRAa!$1:$1048576,3,FALSE)</f>
        <v>Sem Informação</v>
      </c>
      <c r="O360" s="6" t="str">
        <f>VLOOKUP($B360,LIRAa!$1:$1048576,4,FALSE)</f>
        <v>Sem Informação</v>
      </c>
      <c r="P360" s="6" t="str">
        <f>VLOOKUP($B360,LIRAa!$1:$1048576,5,FALSE)</f>
        <v>Sem Informação</v>
      </c>
      <c r="S360" s="37"/>
    </row>
    <row r="361" spans="1:21" ht="15.75" x14ac:dyDescent="0.25">
      <c r="A361" s="41">
        <v>356</v>
      </c>
      <c r="B361" s="6">
        <v>313120</v>
      </c>
      <c r="C361" s="16" t="str">
        <f>VLOOKUP(B361,'Tabela de Macros'!$1:$1048576,2,FALSE)</f>
        <v>Leste do Sul</v>
      </c>
      <c r="D361" s="35" t="str">
        <f>VLOOKUP(B361,'Tabela de Macros'!$1:$1048576,3,FALSE)</f>
        <v>Manhuaçu</v>
      </c>
      <c r="E361" s="35" t="s">
        <v>385</v>
      </c>
      <c r="F361" s="11">
        <f>VLOOKUP(A361,Dengue!$1:$1048576,10,FALSE)</f>
        <v>13</v>
      </c>
      <c r="G361" s="11">
        <f>VLOOKUP($A361,Chik!$1:$1048576,10,FALSE)</f>
        <v>0</v>
      </c>
      <c r="H361" s="11">
        <f>VLOOKUP($A361,zika!$1:$1048576,10,FALSE)</f>
        <v>0</v>
      </c>
      <c r="I361" s="11">
        <f t="shared" si="15"/>
        <v>13</v>
      </c>
      <c r="J361" s="10">
        <v>19717</v>
      </c>
      <c r="K361" s="57" t="s">
        <v>1109</v>
      </c>
      <c r="L361" s="7">
        <f t="shared" si="16"/>
        <v>65.932951260333724</v>
      </c>
      <c r="M361" s="6" t="str">
        <f t="shared" si="17"/>
        <v>Baixa</v>
      </c>
      <c r="N361" s="6" t="str">
        <f>VLOOKUP($B361,LIRAa!$1:$1048576,3,FALSE)</f>
        <v>Sem Informação</v>
      </c>
      <c r="O361" s="6" t="str">
        <f>VLOOKUP($B361,LIRAa!$1:$1048576,4,FALSE)</f>
        <v>Sem Informação</v>
      </c>
      <c r="P361" s="6" t="str">
        <f>VLOOKUP($B361,LIRAa!$1:$1048576,5,FALSE)</f>
        <v>Sem Informação</v>
      </c>
      <c r="S361" s="37"/>
    </row>
    <row r="362" spans="1:21" ht="15.75" x14ac:dyDescent="0.25">
      <c r="A362" s="41">
        <v>357</v>
      </c>
      <c r="B362" s="6">
        <v>313130</v>
      </c>
      <c r="C362" s="16" t="str">
        <f>VLOOKUP(B362,'Tabela de Macros'!$1:$1048576,2,FALSE)</f>
        <v>Vale do Aço</v>
      </c>
      <c r="D362" s="35" t="str">
        <f>VLOOKUP(B362,'Tabela de Macros'!$1:$1048576,3,FALSE)</f>
        <v>Cel. Fabriciano</v>
      </c>
      <c r="E362" s="35" t="s">
        <v>386</v>
      </c>
      <c r="F362" s="11">
        <f>VLOOKUP(A362,Dengue!$1:$1048576,10,FALSE)</f>
        <v>208</v>
      </c>
      <c r="G362" s="71">
        <f>VLOOKUP($A362,Chik!$1:$1048576,10,FALSE)</f>
        <v>31</v>
      </c>
      <c r="H362" s="11">
        <f>VLOOKUP($A362,zika!$1:$1048576,10,FALSE)</f>
        <v>7</v>
      </c>
      <c r="I362" s="11">
        <f t="shared" si="15"/>
        <v>246</v>
      </c>
      <c r="J362" s="10">
        <v>261344</v>
      </c>
      <c r="K362" s="57" t="s">
        <v>1112</v>
      </c>
      <c r="L362" s="7">
        <f t="shared" si="16"/>
        <v>94.12881106893596</v>
      </c>
      <c r="M362" s="6" t="str">
        <f t="shared" si="17"/>
        <v>Baixa</v>
      </c>
      <c r="N362" s="6">
        <f>VLOOKUP($B362,LIRAa!$1:$1048576,3,FALSE)</f>
        <v>1.4</v>
      </c>
      <c r="O362" s="6">
        <f>VLOOKUP($B362,LIRAa!$1:$1048576,4,FALSE)</f>
        <v>1.5</v>
      </c>
      <c r="P362" s="6">
        <f>VLOOKUP($B362,LIRAa!$1:$1048576,5,FALSE)</f>
        <v>1.9</v>
      </c>
      <c r="S362" s="76"/>
      <c r="T362" s="76"/>
      <c r="U362" s="76"/>
    </row>
    <row r="363" spans="1:21" ht="15.75" x14ac:dyDescent="0.25">
      <c r="A363" s="41">
        <v>358</v>
      </c>
      <c r="B363" s="6">
        <v>313140</v>
      </c>
      <c r="C363" s="16" t="str">
        <f>VLOOKUP(B363,'Tabela de Macros'!$1:$1048576,2,FALSE)</f>
        <v>Triângulo do Norte</v>
      </c>
      <c r="D363" s="35" t="str">
        <f>VLOOKUP(B363,'Tabela de Macros'!$1:$1048576,3,FALSE)</f>
        <v>Ituiutaba</v>
      </c>
      <c r="E363" s="35" t="s">
        <v>387</v>
      </c>
      <c r="F363" s="11">
        <f>VLOOKUP(A363,Dengue!$1:$1048576,10,FALSE)</f>
        <v>22</v>
      </c>
      <c r="G363" s="11">
        <f>VLOOKUP($A363,Chik!$1:$1048576,10,FALSE)</f>
        <v>0</v>
      </c>
      <c r="H363" s="11">
        <f>VLOOKUP($A363,zika!$1:$1048576,10,FALSE)</f>
        <v>0</v>
      </c>
      <c r="I363" s="11">
        <f t="shared" si="15"/>
        <v>22</v>
      </c>
      <c r="J363" s="10">
        <v>4217</v>
      </c>
      <c r="K363" s="57" t="s">
        <v>1109</v>
      </c>
      <c r="L363" s="7">
        <f t="shared" si="16"/>
        <v>521.69788949490157</v>
      </c>
      <c r="M363" s="6" t="str">
        <f t="shared" si="17"/>
        <v>Muito Alta</v>
      </c>
      <c r="N363" s="6" t="str">
        <f>VLOOKUP($B363,LIRAa!$1:$1048576,3,FALSE)</f>
        <v>Sem Informação</v>
      </c>
      <c r="O363" s="6" t="str">
        <f>VLOOKUP($B363,LIRAa!$1:$1048576,4,FALSE)</f>
        <v>Sem Informação</v>
      </c>
      <c r="P363" s="6" t="str">
        <f>VLOOKUP($B363,LIRAa!$1:$1048576,5,FALSE)</f>
        <v>Sem Informação</v>
      </c>
      <c r="S363" s="9"/>
      <c r="T363" s="9"/>
      <c r="U363" s="9"/>
    </row>
    <row r="364" spans="1:21" ht="15.75" x14ac:dyDescent="0.25">
      <c r="A364" s="41">
        <v>359</v>
      </c>
      <c r="B364" s="6">
        <v>313150</v>
      </c>
      <c r="C364" s="16" t="str">
        <f>VLOOKUP(B364,'Tabela de Macros'!$1:$1048576,2,FALSE)</f>
        <v>Sul</v>
      </c>
      <c r="D364" s="35" t="str">
        <f>VLOOKUP(B364,'Tabela de Macros'!$1:$1048576,3,FALSE)</f>
        <v>Pouso Alegre</v>
      </c>
      <c r="E364" s="35" t="s">
        <v>388</v>
      </c>
      <c r="F364" s="11">
        <f>VLOOKUP(A364,Dengue!$1:$1048576,10,FALSE)</f>
        <v>0</v>
      </c>
      <c r="G364" s="11">
        <f>VLOOKUP($A364,Chik!$1:$1048576,10,FALSE)</f>
        <v>0</v>
      </c>
      <c r="H364" s="11">
        <f>VLOOKUP($A364,zika!$1:$1048576,10,FALSE)</f>
        <v>0</v>
      </c>
      <c r="I364" s="11">
        <f t="shared" si="15"/>
        <v>0</v>
      </c>
      <c r="J364" s="10">
        <v>10039</v>
      </c>
      <c r="K364" s="57" t="s">
        <v>1109</v>
      </c>
      <c r="L364" s="7">
        <f t="shared" si="16"/>
        <v>0</v>
      </c>
      <c r="M364" s="6" t="str">
        <f t="shared" si="17"/>
        <v>Silencioso</v>
      </c>
      <c r="N364" s="6" t="str">
        <f>VLOOKUP($B364,LIRAa!$1:$1048576,3,FALSE)</f>
        <v>Sem Informação</v>
      </c>
      <c r="O364" s="6" t="str">
        <f>VLOOKUP($B364,LIRAa!$1:$1048576,4,FALSE)</f>
        <v>Sem Informação</v>
      </c>
      <c r="P364" s="6" t="str">
        <f>VLOOKUP($B364,LIRAa!$1:$1048576,5,FALSE)</f>
        <v>Sem Informação</v>
      </c>
      <c r="S364" s="76"/>
      <c r="T364" s="76"/>
      <c r="U364" s="76"/>
    </row>
    <row r="365" spans="1:21" ht="15.75" x14ac:dyDescent="0.25">
      <c r="A365" s="41">
        <v>360</v>
      </c>
      <c r="B365" s="6">
        <v>313160</v>
      </c>
      <c r="C365" s="16" t="str">
        <f>VLOOKUP(B365,'Tabela de Macros'!$1:$1048576,2,FALSE)</f>
        <v>Triângulo do Norte</v>
      </c>
      <c r="D365" s="35" t="str">
        <f>VLOOKUP(B365,'Tabela de Macros'!$1:$1048576,3,FALSE)</f>
        <v>Uberlândia</v>
      </c>
      <c r="E365" s="35" t="s">
        <v>389</v>
      </c>
      <c r="F365" s="11">
        <f>VLOOKUP(A365,Dengue!$1:$1048576,10,FALSE)</f>
        <v>5</v>
      </c>
      <c r="G365" s="11">
        <f>VLOOKUP($A365,Chik!$1:$1048576,10,FALSE)</f>
        <v>0</v>
      </c>
      <c r="H365" s="11">
        <f>VLOOKUP($A365,zika!$1:$1048576,10,FALSE)</f>
        <v>0</v>
      </c>
      <c r="I365" s="11">
        <f t="shared" si="15"/>
        <v>5</v>
      </c>
      <c r="J365" s="10">
        <v>6944</v>
      </c>
      <c r="K365" s="57" t="s">
        <v>1109</v>
      </c>
      <c r="L365" s="7">
        <f t="shared" si="16"/>
        <v>72.004608294930875</v>
      </c>
      <c r="M365" s="6" t="str">
        <f t="shared" si="17"/>
        <v>Baixa</v>
      </c>
      <c r="N365" s="6" t="str">
        <f>VLOOKUP($B365,LIRAa!$1:$1048576,3,FALSE)</f>
        <v>Sem Informação</v>
      </c>
      <c r="O365" s="6" t="str">
        <f>VLOOKUP($B365,LIRAa!$1:$1048576,4,FALSE)</f>
        <v>Sem Informação</v>
      </c>
      <c r="P365" s="6" t="str">
        <f>VLOOKUP($B365,LIRAa!$1:$1048576,5,FALSE)</f>
        <v>Sem Informação</v>
      </c>
      <c r="S365" s="76"/>
      <c r="T365" s="76"/>
      <c r="U365" s="76"/>
    </row>
    <row r="366" spans="1:21" ht="15.75" x14ac:dyDescent="0.25">
      <c r="A366" s="41">
        <v>361</v>
      </c>
      <c r="B366" s="6">
        <v>313170</v>
      </c>
      <c r="C366" s="16" t="str">
        <f>VLOOKUP(B366,'Tabela de Macros'!$1:$1048576,2,FALSE)</f>
        <v>Centro</v>
      </c>
      <c r="D366" s="35" t="str">
        <f>VLOOKUP(B366,'Tabela de Macros'!$1:$1048576,3,FALSE)</f>
        <v>Itabira</v>
      </c>
      <c r="E366" s="35" t="s">
        <v>90</v>
      </c>
      <c r="F366" s="11">
        <f>VLOOKUP(A366,Dengue!$1:$1048576,10,FALSE)</f>
        <v>69</v>
      </c>
      <c r="G366" s="11">
        <f>VLOOKUP($A366,Chik!$1:$1048576,10,FALSE)</f>
        <v>1</v>
      </c>
      <c r="H366" s="11">
        <f>VLOOKUP($A366,zika!$1:$1048576,10,FALSE)</f>
        <v>0</v>
      </c>
      <c r="I366" s="11">
        <f t="shared" si="15"/>
        <v>70</v>
      </c>
      <c r="J366" s="10">
        <v>119186</v>
      </c>
      <c r="K366" s="57" t="s">
        <v>1112</v>
      </c>
      <c r="L366" s="7">
        <f t="shared" si="16"/>
        <v>58.731730236772769</v>
      </c>
      <c r="M366" s="6" t="str">
        <f t="shared" si="17"/>
        <v>Baixa</v>
      </c>
      <c r="N366" s="6">
        <f>VLOOKUP($B366,LIRAa!$1:$1048576,3,FALSE)</f>
        <v>1.9</v>
      </c>
      <c r="O366" s="6">
        <f>VLOOKUP($B366,LIRAa!$1:$1048576,4,FALSE)</f>
        <v>4.7</v>
      </c>
      <c r="P366" s="6">
        <f>VLOOKUP($B366,LIRAa!$1:$1048576,5,FALSE)</f>
        <v>5.2</v>
      </c>
      <c r="S366" s="37"/>
    </row>
    <row r="367" spans="1:21" ht="15.75" x14ac:dyDescent="0.25">
      <c r="A367" s="41">
        <v>362</v>
      </c>
      <c r="B367" s="6">
        <v>313180</v>
      </c>
      <c r="C367" s="16" t="str">
        <f>VLOOKUP(B367,'Tabela de Macros'!$1:$1048576,2,FALSE)</f>
        <v>Leste</v>
      </c>
      <c r="D367" s="35" t="str">
        <f>VLOOKUP(B367,'Tabela de Macros'!$1:$1048576,3,FALSE)</f>
        <v>Gov. Valadares</v>
      </c>
      <c r="E367" s="35" t="s">
        <v>859</v>
      </c>
      <c r="F367" s="11">
        <f>VLOOKUP(A367,Dengue!$1:$1048576,10,FALSE)</f>
        <v>4</v>
      </c>
      <c r="G367" s="11">
        <f>VLOOKUP($A367,Chik!$1:$1048576,10,FALSE)</f>
        <v>0</v>
      </c>
      <c r="H367" s="11">
        <f>VLOOKUP($A367,zika!$1:$1048576,10,FALSE)</f>
        <v>0</v>
      </c>
      <c r="I367" s="11">
        <f t="shared" si="15"/>
        <v>4</v>
      </c>
      <c r="J367" s="10">
        <v>11446</v>
      </c>
      <c r="K367" s="57" t="s">
        <v>1109</v>
      </c>
      <c r="L367" s="7">
        <f t="shared" si="16"/>
        <v>34.946706272933774</v>
      </c>
      <c r="M367" s="6" t="str">
        <f t="shared" si="17"/>
        <v>Baixa</v>
      </c>
      <c r="N367" s="6" t="str">
        <f>VLOOKUP($B367,LIRAa!$1:$1048576,3,FALSE)</f>
        <v>Sem Informação</v>
      </c>
      <c r="O367" s="6" t="str">
        <f>VLOOKUP($B367,LIRAa!$1:$1048576,4,FALSE)</f>
        <v>Sem Informação</v>
      </c>
      <c r="P367" s="6" t="str">
        <f>VLOOKUP($B367,LIRAa!$1:$1048576,5,FALSE)</f>
        <v>Sem Informação</v>
      </c>
      <c r="S367" s="76"/>
      <c r="T367" s="76"/>
      <c r="U367" s="76"/>
    </row>
    <row r="368" spans="1:21" ht="15.75" x14ac:dyDescent="0.25">
      <c r="A368" s="41">
        <v>363</v>
      </c>
      <c r="B368" s="6">
        <v>313190</v>
      </c>
      <c r="C368" s="16" t="str">
        <f>VLOOKUP(B368,'Tabela de Macros'!$1:$1048576,2,FALSE)</f>
        <v>Centro</v>
      </c>
      <c r="D368" s="35" t="str">
        <f>VLOOKUP(B368,'Tabela de Macros'!$1:$1048576,3,FALSE)</f>
        <v>Belo Horizonte</v>
      </c>
      <c r="E368" s="35" t="s">
        <v>390</v>
      </c>
      <c r="F368" s="11">
        <f>VLOOKUP(A368,Dengue!$1:$1048576,10,FALSE)</f>
        <v>0</v>
      </c>
      <c r="G368" s="11">
        <f>VLOOKUP($A368,Chik!$1:$1048576,10,FALSE)</f>
        <v>0</v>
      </c>
      <c r="H368" s="11">
        <f>VLOOKUP($A368,zika!$1:$1048576,10,FALSE)</f>
        <v>0</v>
      </c>
      <c r="I368" s="11">
        <f t="shared" si="15"/>
        <v>0</v>
      </c>
      <c r="J368" s="10">
        <v>51281</v>
      </c>
      <c r="K368" s="57" t="s">
        <v>1110</v>
      </c>
      <c r="L368" s="7">
        <f t="shared" si="16"/>
        <v>0</v>
      </c>
      <c r="M368" s="6" t="str">
        <f t="shared" si="17"/>
        <v>Silencioso</v>
      </c>
      <c r="N368" s="6">
        <f>VLOOKUP($B368,LIRAa!$1:$1048576,3,FALSE)</f>
        <v>1.3</v>
      </c>
      <c r="O368" s="6">
        <f>VLOOKUP($B368,LIRAa!$1:$1048576,4,FALSE)</f>
        <v>1.5</v>
      </c>
      <c r="P368" s="6">
        <f>VLOOKUP($B368,LIRAa!$1:$1048576,5,FALSE)</f>
        <v>0.6</v>
      </c>
      <c r="S368" s="76"/>
      <c r="T368" s="76"/>
      <c r="U368" s="76"/>
    </row>
    <row r="369" spans="1:21" ht="15.75" x14ac:dyDescent="0.25">
      <c r="A369" s="41">
        <v>364</v>
      </c>
      <c r="B369" s="6">
        <v>313200</v>
      </c>
      <c r="C369" s="16" t="str">
        <f>VLOOKUP(B369,'Tabela de Macros'!$1:$1048576,2,FALSE)</f>
        <v>Norte</v>
      </c>
      <c r="D369" s="35" t="str">
        <f>VLOOKUP(B369,'Tabela de Macros'!$1:$1048576,3,FALSE)</f>
        <v>Montes Claros</v>
      </c>
      <c r="E369" s="35" t="s">
        <v>391</v>
      </c>
      <c r="F369" s="11">
        <f>VLOOKUP(A369,Dengue!$1:$1048576,10,FALSE)</f>
        <v>0</v>
      </c>
      <c r="G369" s="11">
        <f>VLOOKUP($A369,Chik!$1:$1048576,10,FALSE)</f>
        <v>0</v>
      </c>
      <c r="H369" s="11">
        <f>VLOOKUP($A369,zika!$1:$1048576,10,FALSE)</f>
        <v>0</v>
      </c>
      <c r="I369" s="11">
        <f t="shared" si="15"/>
        <v>0</v>
      </c>
      <c r="J369" s="10">
        <v>5353</v>
      </c>
      <c r="K369" s="57" t="s">
        <v>1109</v>
      </c>
      <c r="L369" s="7">
        <f t="shared" si="16"/>
        <v>0</v>
      </c>
      <c r="M369" s="6" t="str">
        <f t="shared" si="17"/>
        <v>Silencioso</v>
      </c>
      <c r="N369" s="6" t="str">
        <f>VLOOKUP($B369,LIRAa!$1:$1048576,3,FALSE)</f>
        <v>Sem Informação</v>
      </c>
      <c r="O369" s="6" t="str">
        <f>VLOOKUP($B369,LIRAa!$1:$1048576,4,FALSE)</f>
        <v>Sem Informação</v>
      </c>
      <c r="P369" s="6" t="str">
        <f>VLOOKUP($B369,LIRAa!$1:$1048576,5,FALSE)</f>
        <v>Sem Informação</v>
      </c>
      <c r="S369" s="76"/>
      <c r="T369" s="76"/>
      <c r="U369" s="76"/>
    </row>
    <row r="370" spans="1:21" ht="15.75" x14ac:dyDescent="0.25">
      <c r="A370" s="41">
        <v>365</v>
      </c>
      <c r="B370" s="6">
        <v>313210</v>
      </c>
      <c r="C370" s="16" t="str">
        <f>VLOOKUP(B370,'Tabela de Macros'!$1:$1048576,2,FALSE)</f>
        <v>Norte</v>
      </c>
      <c r="D370" s="35" t="str">
        <f>VLOOKUP(B370,'Tabela de Macros'!$1:$1048576,3,FALSE)</f>
        <v>Januária</v>
      </c>
      <c r="E370" s="35" t="s">
        <v>392</v>
      </c>
      <c r="F370" s="11">
        <f>VLOOKUP(A370,Dengue!$1:$1048576,10,FALSE)</f>
        <v>1</v>
      </c>
      <c r="G370" s="11">
        <f>VLOOKUP($A370,Chik!$1:$1048576,10,FALSE)</f>
        <v>0</v>
      </c>
      <c r="H370" s="11">
        <f>VLOOKUP($A370,zika!$1:$1048576,10,FALSE)</f>
        <v>0</v>
      </c>
      <c r="I370" s="11">
        <f t="shared" si="15"/>
        <v>1</v>
      </c>
      <c r="J370" s="10">
        <v>18142</v>
      </c>
      <c r="K370" s="57" t="s">
        <v>1109</v>
      </c>
      <c r="L370" s="7">
        <f t="shared" si="16"/>
        <v>5.512071436445817</v>
      </c>
      <c r="M370" s="6" t="str">
        <f t="shared" si="17"/>
        <v>Baixa</v>
      </c>
      <c r="N370" s="6" t="str">
        <f>VLOOKUP($B370,LIRAa!$1:$1048576,3,FALSE)</f>
        <v>Sem Informação</v>
      </c>
      <c r="O370" s="6" t="str">
        <f>VLOOKUP($B370,LIRAa!$1:$1048576,4,FALSE)</f>
        <v>Sem Informação</v>
      </c>
      <c r="P370" s="6" t="str">
        <f>VLOOKUP($B370,LIRAa!$1:$1048576,5,FALSE)</f>
        <v>Sem Informação</v>
      </c>
      <c r="S370" s="37"/>
    </row>
    <row r="371" spans="1:21" ht="15.75" x14ac:dyDescent="0.25">
      <c r="A371" s="41">
        <v>366</v>
      </c>
      <c r="B371" s="6">
        <v>313220</v>
      </c>
      <c r="C371" s="16" t="str">
        <f>VLOOKUP(B371,'Tabela de Macros'!$1:$1048576,2,FALSE)</f>
        <v>Oeste</v>
      </c>
      <c r="D371" s="35" t="str">
        <f>VLOOKUP(B371,'Tabela de Macros'!$1:$1048576,3,FALSE)</f>
        <v>Divinópolis</v>
      </c>
      <c r="E371" s="35" t="s">
        <v>393</v>
      </c>
      <c r="F371" s="11">
        <f>VLOOKUP(A371,Dengue!$1:$1048576,10,FALSE)</f>
        <v>1</v>
      </c>
      <c r="G371" s="11">
        <f>VLOOKUP($A371,Chik!$1:$1048576,10,FALSE)</f>
        <v>0</v>
      </c>
      <c r="H371" s="11">
        <f>VLOOKUP($A371,zika!$1:$1048576,10,FALSE)</f>
        <v>0</v>
      </c>
      <c r="I371" s="11">
        <f t="shared" si="15"/>
        <v>1</v>
      </c>
      <c r="J371" s="10">
        <v>13278</v>
      </c>
      <c r="K371" s="57" t="s">
        <v>1109</v>
      </c>
      <c r="L371" s="7">
        <f t="shared" si="16"/>
        <v>7.5312547070341918</v>
      </c>
      <c r="M371" s="6" t="str">
        <f t="shared" si="17"/>
        <v>Baixa</v>
      </c>
      <c r="N371" s="6" t="str">
        <f>VLOOKUP($B371,LIRAa!$1:$1048576,3,FALSE)</f>
        <v>Sem Informação</v>
      </c>
      <c r="O371" s="6" t="str">
        <f>VLOOKUP($B371,LIRAa!$1:$1048576,4,FALSE)</f>
        <v>Sem Informação</v>
      </c>
      <c r="P371" s="6" t="str">
        <f>VLOOKUP($B371,LIRAa!$1:$1048576,5,FALSE)</f>
        <v>Sem Informação</v>
      </c>
      <c r="S371" s="76"/>
      <c r="T371" s="76"/>
      <c r="U371" s="76"/>
    </row>
    <row r="372" spans="1:21" ht="15.75" x14ac:dyDescent="0.25">
      <c r="A372" s="41">
        <v>367</v>
      </c>
      <c r="B372" s="6">
        <v>313230</v>
      </c>
      <c r="C372" s="16" t="str">
        <f>VLOOKUP(B372,'Tabela de Macros'!$1:$1048576,2,FALSE)</f>
        <v>Nordeste</v>
      </c>
      <c r="D372" s="35" t="str">
        <f>VLOOKUP(B372,'Tabela de Macros'!$1:$1048576,3,FALSE)</f>
        <v>Teófilo Otoni</v>
      </c>
      <c r="E372" s="35" t="s">
        <v>394</v>
      </c>
      <c r="F372" s="11">
        <f>VLOOKUP(A372,Dengue!$1:$1048576,10,FALSE)</f>
        <v>11</v>
      </c>
      <c r="G372" s="11">
        <f>VLOOKUP($A372,Chik!$1:$1048576,10,FALSE)</f>
        <v>0</v>
      </c>
      <c r="H372" s="11">
        <f>VLOOKUP($A372,zika!$1:$1048576,10,FALSE)</f>
        <v>0</v>
      </c>
      <c r="I372" s="11">
        <f t="shared" si="15"/>
        <v>11</v>
      </c>
      <c r="J372" s="10">
        <v>12681</v>
      </c>
      <c r="K372" s="57" t="s">
        <v>1109</v>
      </c>
      <c r="L372" s="7">
        <f t="shared" si="16"/>
        <v>86.743947638198875</v>
      </c>
      <c r="M372" s="6" t="str">
        <f t="shared" si="17"/>
        <v>Baixa</v>
      </c>
      <c r="N372" s="6" t="str">
        <f>VLOOKUP($B372,LIRAa!$1:$1048576,3,FALSE)</f>
        <v>Sem Informação</v>
      </c>
      <c r="O372" s="6" t="str">
        <f>VLOOKUP($B372,LIRAa!$1:$1048576,4,FALSE)</f>
        <v>Sem Informação</v>
      </c>
      <c r="P372" s="6" t="str">
        <f>VLOOKUP($B372,LIRAa!$1:$1048576,5,FALSE)</f>
        <v>Sem Informação</v>
      </c>
      <c r="S372" s="37"/>
    </row>
    <row r="373" spans="1:21" ht="15.75" x14ac:dyDescent="0.25">
      <c r="A373" s="41">
        <v>368</v>
      </c>
      <c r="B373" s="6">
        <v>313240</v>
      </c>
      <c r="C373" s="16" t="str">
        <f>VLOOKUP(B373,'Tabela de Macros'!$1:$1048576,2,FALSE)</f>
        <v>Sul</v>
      </c>
      <c r="D373" s="35" t="str">
        <f>VLOOKUP(B373,'Tabela de Macros'!$1:$1048576,3,FALSE)</f>
        <v>Pouso Alegre</v>
      </c>
      <c r="E373" s="35" t="s">
        <v>395</v>
      </c>
      <c r="F373" s="11">
        <f>VLOOKUP(A373,Dengue!$1:$1048576,10,FALSE)</f>
        <v>27</v>
      </c>
      <c r="G373" s="11">
        <f>VLOOKUP($A373,Chik!$1:$1048576,10,FALSE)</f>
        <v>0</v>
      </c>
      <c r="H373" s="11">
        <f>VLOOKUP($A373,zika!$1:$1048576,10,FALSE)</f>
        <v>0</v>
      </c>
      <c r="I373" s="11">
        <f t="shared" si="15"/>
        <v>27</v>
      </c>
      <c r="J373" s="10">
        <v>96389</v>
      </c>
      <c r="K373" s="57" t="s">
        <v>1111</v>
      </c>
      <c r="L373" s="7">
        <f t="shared" si="16"/>
        <v>28.011495087613731</v>
      </c>
      <c r="M373" s="6" t="str">
        <f t="shared" si="17"/>
        <v>Baixa</v>
      </c>
      <c r="N373" s="6">
        <f>VLOOKUP($B373,LIRAa!$1:$1048576,3,FALSE)</f>
        <v>0.5</v>
      </c>
      <c r="O373" s="6">
        <f>VLOOKUP($B373,LIRAa!$1:$1048576,4,FALSE)</f>
        <v>1.9</v>
      </c>
      <c r="P373" s="6">
        <f>VLOOKUP($B373,LIRAa!$1:$1048576,5,FALSE)</f>
        <v>2.1</v>
      </c>
      <c r="S373" s="37"/>
    </row>
    <row r="374" spans="1:21" ht="15.75" x14ac:dyDescent="0.25">
      <c r="A374" s="41">
        <v>369</v>
      </c>
      <c r="B374" s="6">
        <v>313250</v>
      </c>
      <c r="C374" s="16" t="str">
        <f>VLOOKUP(B374,'Tabela de Macros'!$1:$1048576,2,FALSE)</f>
        <v>Jequitinhonha</v>
      </c>
      <c r="D374" s="35" t="str">
        <f>VLOOKUP(B374,'Tabela de Macros'!$1:$1048576,3,FALSE)</f>
        <v>Diamantina</v>
      </c>
      <c r="E374" s="35" t="s">
        <v>396</v>
      </c>
      <c r="F374" s="11">
        <f>VLOOKUP(A374,Dengue!$1:$1048576,10,FALSE)</f>
        <v>2</v>
      </c>
      <c r="G374" s="11">
        <f>VLOOKUP($A374,Chik!$1:$1048576,10,FALSE)</f>
        <v>0</v>
      </c>
      <c r="H374" s="11">
        <f>VLOOKUP($A374,zika!$1:$1048576,10,FALSE)</f>
        <v>0</v>
      </c>
      <c r="I374" s="11">
        <f t="shared" si="15"/>
        <v>2</v>
      </c>
      <c r="J374" s="10">
        <v>34527</v>
      </c>
      <c r="K374" s="57" t="s">
        <v>1110</v>
      </c>
      <c r="L374" s="7">
        <f t="shared" si="16"/>
        <v>5.7925681350826883</v>
      </c>
      <c r="M374" s="6" t="str">
        <f t="shared" si="17"/>
        <v>Baixa</v>
      </c>
      <c r="N374" s="6">
        <f>VLOOKUP($B374,LIRAa!$1:$1048576,3,FALSE)</f>
        <v>0.3</v>
      </c>
      <c r="O374" s="6">
        <f>VLOOKUP($B374,LIRAa!$1:$1048576,4,FALSE)</f>
        <v>1.1000000000000001</v>
      </c>
      <c r="P374" s="6" t="str">
        <f>VLOOKUP($B374,LIRAa!$1:$1048576,5,FALSE)</f>
        <v>Sem Informação</v>
      </c>
      <c r="S374" s="37"/>
    </row>
    <row r="375" spans="1:21" ht="15.75" x14ac:dyDescent="0.25">
      <c r="A375" s="41">
        <v>370</v>
      </c>
      <c r="B375" s="6">
        <v>313260</v>
      </c>
      <c r="C375" s="16" t="str">
        <f>VLOOKUP(B375,'Tabela de Macros'!$1:$1048576,2,FALSE)</f>
        <v>Sudeste</v>
      </c>
      <c r="D375" s="35" t="str">
        <f>VLOOKUP(B375,'Tabela de Macros'!$1:$1048576,3,FALSE)</f>
        <v>Leopoldina</v>
      </c>
      <c r="E375" s="35" t="s">
        <v>397</v>
      </c>
      <c r="F375" s="11">
        <f>VLOOKUP(A375,Dengue!$1:$1048576,10,FALSE)</f>
        <v>2</v>
      </c>
      <c r="G375" s="11">
        <f>VLOOKUP($A375,Chik!$1:$1048576,10,FALSE)</f>
        <v>0</v>
      </c>
      <c r="H375" s="11">
        <f>VLOOKUP($A375,zika!$1:$1048576,10,FALSE)</f>
        <v>0</v>
      </c>
      <c r="I375" s="11">
        <f t="shared" si="15"/>
        <v>2</v>
      </c>
      <c r="J375" s="10">
        <v>4333</v>
      </c>
      <c r="K375" s="57" t="s">
        <v>1109</v>
      </c>
      <c r="L375" s="7">
        <f t="shared" si="16"/>
        <v>46.157396722824835</v>
      </c>
      <c r="M375" s="6" t="str">
        <f t="shared" si="17"/>
        <v>Baixa</v>
      </c>
      <c r="N375" s="6" t="str">
        <f>VLOOKUP($B375,LIRAa!$1:$1048576,3,FALSE)</f>
        <v>Sem Informação</v>
      </c>
      <c r="O375" s="6" t="str">
        <f>VLOOKUP($B375,LIRAa!$1:$1048576,4,FALSE)</f>
        <v>Sem Informação</v>
      </c>
      <c r="P375" s="6" t="str">
        <f>VLOOKUP($B375,LIRAa!$1:$1048576,5,FALSE)</f>
        <v>Sem Informação</v>
      </c>
      <c r="S375" s="37"/>
    </row>
    <row r="376" spans="1:21" ht="15.75" x14ac:dyDescent="0.25">
      <c r="A376" s="41">
        <v>371</v>
      </c>
      <c r="B376" s="6">
        <v>313270</v>
      </c>
      <c r="C376" s="16" t="str">
        <f>VLOOKUP(B376,'Tabela de Macros'!$1:$1048576,2,FALSE)</f>
        <v>Nordeste</v>
      </c>
      <c r="D376" s="35" t="str">
        <f>VLOOKUP(B376,'Tabela de Macros'!$1:$1048576,3,FALSE)</f>
        <v>Teófilo Otoni</v>
      </c>
      <c r="E376" s="35" t="s">
        <v>398</v>
      </c>
      <c r="F376" s="11">
        <f>VLOOKUP(A376,Dengue!$1:$1048576,10,FALSE)</f>
        <v>8</v>
      </c>
      <c r="G376" s="11">
        <f>VLOOKUP($A376,Chik!$1:$1048576,10,FALSE)</f>
        <v>0</v>
      </c>
      <c r="H376" s="11">
        <f>VLOOKUP($A376,zika!$1:$1048576,10,FALSE)</f>
        <v>0</v>
      </c>
      <c r="I376" s="11">
        <f t="shared" si="15"/>
        <v>8</v>
      </c>
      <c r="J376" s="10">
        <v>23212</v>
      </c>
      <c r="K376" s="57" t="s">
        <v>1109</v>
      </c>
      <c r="L376" s="7">
        <f t="shared" si="16"/>
        <v>34.46493193175943</v>
      </c>
      <c r="M376" s="6" t="str">
        <f t="shared" si="17"/>
        <v>Baixa</v>
      </c>
      <c r="N376" s="6" t="str">
        <f>VLOOKUP($B376,LIRAa!$1:$1048576,3,FALSE)</f>
        <v>Sem Informação</v>
      </c>
      <c r="O376" s="6" t="str">
        <f>VLOOKUP($B376,LIRAa!$1:$1048576,4,FALSE)</f>
        <v>Sem Informação</v>
      </c>
      <c r="P376" s="6" t="str">
        <f>VLOOKUP($B376,LIRAa!$1:$1048576,5,FALSE)</f>
        <v>Sem Informação</v>
      </c>
      <c r="S376" s="9"/>
      <c r="T376" s="9"/>
      <c r="U376" s="9"/>
    </row>
    <row r="377" spans="1:21" ht="15.75" x14ac:dyDescent="0.25">
      <c r="A377" s="41">
        <v>372</v>
      </c>
      <c r="B377" s="6">
        <v>313280</v>
      </c>
      <c r="C377" s="16" t="str">
        <f>VLOOKUP(B377,'Tabela de Macros'!$1:$1048576,2,FALSE)</f>
        <v>Centro</v>
      </c>
      <c r="D377" s="35" t="str">
        <f>VLOOKUP(B377,'Tabela de Macros'!$1:$1048576,3,FALSE)</f>
        <v>Itabira</v>
      </c>
      <c r="E377" s="35" t="s">
        <v>399</v>
      </c>
      <c r="F377" s="11">
        <f>VLOOKUP(A377,Dengue!$1:$1048576,10,FALSE)</f>
        <v>0</v>
      </c>
      <c r="G377" s="11">
        <f>VLOOKUP($A377,Chik!$1:$1048576,10,FALSE)</f>
        <v>0</v>
      </c>
      <c r="H377" s="11">
        <f>VLOOKUP($A377,zika!$1:$1048576,10,FALSE)</f>
        <v>0</v>
      </c>
      <c r="I377" s="11">
        <f t="shared" si="15"/>
        <v>0</v>
      </c>
      <c r="J377" s="10">
        <v>2107</v>
      </c>
      <c r="K377" s="57" t="s">
        <v>1109</v>
      </c>
      <c r="L377" s="7">
        <f t="shared" si="16"/>
        <v>0</v>
      </c>
      <c r="M377" s="6" t="str">
        <f t="shared" si="17"/>
        <v>Silencioso</v>
      </c>
      <c r="N377" s="6" t="str">
        <f>VLOOKUP($B377,LIRAa!$1:$1048576,3,FALSE)</f>
        <v>Sem Informação</v>
      </c>
      <c r="O377" s="6" t="str">
        <f>VLOOKUP($B377,LIRAa!$1:$1048576,4,FALSE)</f>
        <v>Sem Informação</v>
      </c>
      <c r="P377" s="6" t="str">
        <f>VLOOKUP($B377,LIRAa!$1:$1048576,5,FALSE)</f>
        <v>Sem Informação</v>
      </c>
      <c r="S377" s="76"/>
      <c r="T377" s="76"/>
      <c r="U377" s="76"/>
    </row>
    <row r="378" spans="1:21" ht="15.75" x14ac:dyDescent="0.25">
      <c r="A378" s="41">
        <v>373</v>
      </c>
      <c r="B378" s="6">
        <v>313290</v>
      </c>
      <c r="C378" s="16" t="str">
        <f>VLOOKUP(B378,'Tabela de Macros'!$1:$1048576,2,FALSE)</f>
        <v>Sul</v>
      </c>
      <c r="D378" s="35" t="str">
        <f>VLOOKUP(B378,'Tabela de Macros'!$1:$1048576,3,FALSE)</f>
        <v>Passos</v>
      </c>
      <c r="E378" s="35" t="s">
        <v>400</v>
      </c>
      <c r="F378" s="11">
        <f>VLOOKUP(A378,Dengue!$1:$1048576,10,FALSE)</f>
        <v>1</v>
      </c>
      <c r="G378" s="11">
        <f>VLOOKUP($A378,Chik!$1:$1048576,10,FALSE)</f>
        <v>0</v>
      </c>
      <c r="H378" s="11">
        <f>VLOOKUP($A378,zika!$1:$1048576,10,FALSE)</f>
        <v>0</v>
      </c>
      <c r="I378" s="11">
        <f t="shared" si="15"/>
        <v>1</v>
      </c>
      <c r="J378" s="10">
        <v>10229</v>
      </c>
      <c r="K378" s="57" t="s">
        <v>1109</v>
      </c>
      <c r="L378" s="7">
        <f t="shared" si="16"/>
        <v>9.7761266986020132</v>
      </c>
      <c r="M378" s="6" t="str">
        <f t="shared" si="17"/>
        <v>Baixa</v>
      </c>
      <c r="N378" s="6" t="str">
        <f>VLOOKUP($B378,LIRAa!$1:$1048576,3,FALSE)</f>
        <v>Sem Informação</v>
      </c>
      <c r="O378" s="6" t="str">
        <f>VLOOKUP($B378,LIRAa!$1:$1048576,4,FALSE)</f>
        <v>Sem Informação</v>
      </c>
      <c r="P378" s="6" t="str">
        <f>VLOOKUP($B378,LIRAa!$1:$1048576,5,FALSE)</f>
        <v>Sem Informação</v>
      </c>
      <c r="S378" s="37"/>
    </row>
    <row r="379" spans="1:21" ht="15.75" x14ac:dyDescent="0.25">
      <c r="A379" s="41">
        <v>374</v>
      </c>
      <c r="B379" s="6">
        <v>313300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401</v>
      </c>
      <c r="F379" s="11">
        <f>VLOOKUP(A379,Dengue!$1:$1048576,10,FALSE)</f>
        <v>0</v>
      </c>
      <c r="G379" s="11">
        <f>VLOOKUP($A379,Chik!$1:$1048576,10,FALSE)</f>
        <v>0</v>
      </c>
      <c r="H379" s="11">
        <f>VLOOKUP($A379,zika!$1:$1048576,10,FALSE)</f>
        <v>0</v>
      </c>
      <c r="I379" s="11">
        <f t="shared" si="15"/>
        <v>0</v>
      </c>
      <c r="J379" s="10">
        <v>15440</v>
      </c>
      <c r="K379" s="57" t="s">
        <v>1109</v>
      </c>
      <c r="L379" s="7">
        <f t="shared" si="16"/>
        <v>0</v>
      </c>
      <c r="M379" s="6" t="str">
        <f t="shared" si="17"/>
        <v>Silencioso</v>
      </c>
      <c r="N379" s="6" t="str">
        <f>VLOOKUP($B379,LIRAa!$1:$1048576,3,FALSE)</f>
        <v>Sem Informação</v>
      </c>
      <c r="O379" s="6" t="str">
        <f>VLOOKUP($B379,LIRAa!$1:$1048576,4,FALSE)</f>
        <v>Sem Informação</v>
      </c>
      <c r="P379" s="6" t="str">
        <f>VLOOKUP($B379,LIRAa!$1:$1048576,5,FALSE)</f>
        <v>Sem Informação</v>
      </c>
      <c r="S379" s="37"/>
    </row>
    <row r="380" spans="1:21" ht="15.75" x14ac:dyDescent="0.25">
      <c r="A380" s="41">
        <v>375</v>
      </c>
      <c r="B380" s="6">
        <v>313310</v>
      </c>
      <c r="C380" s="16" t="str">
        <f>VLOOKUP(B380,'Tabela de Macros'!$1:$1048576,2,FALSE)</f>
        <v>Sul</v>
      </c>
      <c r="D380" s="35" t="str">
        <f>VLOOKUP(B380,'Tabela de Macros'!$1:$1048576,3,FALSE)</f>
        <v>Varginha</v>
      </c>
      <c r="E380" s="35" t="s">
        <v>402</v>
      </c>
      <c r="F380" s="11">
        <f>VLOOKUP(A380,Dengue!$1:$1048576,10,FALSE)</f>
        <v>0</v>
      </c>
      <c r="G380" s="11">
        <f>VLOOKUP($A380,Chik!$1:$1048576,10,FALSE)</f>
        <v>0</v>
      </c>
      <c r="H380" s="11">
        <f>VLOOKUP($A380,zika!$1:$1048576,10,FALSE)</f>
        <v>0</v>
      </c>
      <c r="I380" s="11">
        <f t="shared" si="15"/>
        <v>0</v>
      </c>
      <c r="J380" s="10">
        <v>15236</v>
      </c>
      <c r="K380" s="57" t="s">
        <v>1109</v>
      </c>
      <c r="L380" s="7">
        <f t="shared" si="16"/>
        <v>0</v>
      </c>
      <c r="M380" s="6" t="str">
        <f t="shared" si="17"/>
        <v>Silencioso</v>
      </c>
      <c r="N380" s="6" t="str">
        <f>VLOOKUP($B380,LIRAa!$1:$1048576,3,FALSE)</f>
        <v>Sem Informação</v>
      </c>
      <c r="O380" s="6" t="str">
        <f>VLOOKUP($B380,LIRAa!$1:$1048576,4,FALSE)</f>
        <v>Sem Informação</v>
      </c>
      <c r="P380" s="6" t="str">
        <f>VLOOKUP($B380,LIRAa!$1:$1048576,5,FALSE)</f>
        <v>Sem Informação</v>
      </c>
      <c r="S380" s="76"/>
      <c r="T380" s="76"/>
      <c r="U380" s="76"/>
    </row>
    <row r="381" spans="1:21" ht="15.75" x14ac:dyDescent="0.25">
      <c r="A381" s="41">
        <v>376</v>
      </c>
      <c r="B381" s="6">
        <v>313320</v>
      </c>
      <c r="C381" s="16" t="str">
        <f>VLOOKUP(B381,'Tabela de Macros'!$1:$1048576,2,FALSE)</f>
        <v>Leste</v>
      </c>
      <c r="D381" s="35" t="str">
        <f>VLOOKUP(B381,'Tabela de Macros'!$1:$1048576,3,FALSE)</f>
        <v>Gov. Valadares</v>
      </c>
      <c r="E381" s="35" t="s">
        <v>403</v>
      </c>
      <c r="F381" s="11">
        <f>VLOOKUP(A381,Dengue!$1:$1048576,10,FALSE)</f>
        <v>0</v>
      </c>
      <c r="G381" s="11">
        <f>VLOOKUP($A381,Chik!$1:$1048576,10,FALSE)</f>
        <v>0</v>
      </c>
      <c r="H381" s="11">
        <f>VLOOKUP($A381,zika!$1:$1048576,10,FALSE)</f>
        <v>0</v>
      </c>
      <c r="I381" s="11">
        <f t="shared" si="15"/>
        <v>0</v>
      </c>
      <c r="J381" s="10">
        <v>12212</v>
      </c>
      <c r="K381" s="57" t="s">
        <v>1109</v>
      </c>
      <c r="L381" s="7">
        <f t="shared" si="16"/>
        <v>0</v>
      </c>
      <c r="M381" s="6" t="str">
        <f t="shared" si="17"/>
        <v>Silencioso</v>
      </c>
      <c r="N381" s="6" t="str">
        <f>VLOOKUP($B381,LIRAa!$1:$1048576,3,FALSE)</f>
        <v>Sem Informação</v>
      </c>
      <c r="O381" s="6" t="str">
        <f>VLOOKUP($B381,LIRAa!$1:$1048576,4,FALSE)</f>
        <v>Sem Informação</v>
      </c>
      <c r="P381" s="6" t="str">
        <f>VLOOKUP($B381,LIRAa!$1:$1048576,5,FALSE)</f>
        <v>Sem Informação</v>
      </c>
      <c r="S381" s="37"/>
    </row>
    <row r="382" spans="1:21" ht="15.75" x14ac:dyDescent="0.25">
      <c r="A382" s="41">
        <v>377</v>
      </c>
      <c r="B382" s="6">
        <v>313330</v>
      </c>
      <c r="C382" s="16" t="str">
        <f>VLOOKUP(B382,'Tabela de Macros'!$1:$1048576,2,FALSE)</f>
        <v>Nordeste</v>
      </c>
      <c r="D382" s="35" t="str">
        <f>VLOOKUP(B382,'Tabela de Macros'!$1:$1048576,3,FALSE)</f>
        <v>Pedra Azul</v>
      </c>
      <c r="E382" s="35" t="s">
        <v>404</v>
      </c>
      <c r="F382" s="11">
        <f>VLOOKUP(A382,Dengue!$1:$1048576,10,FALSE)</f>
        <v>16</v>
      </c>
      <c r="G382" s="11">
        <f>VLOOKUP($A382,Chik!$1:$1048576,10,FALSE)</f>
        <v>0</v>
      </c>
      <c r="H382" s="11">
        <f>VLOOKUP($A382,zika!$1:$1048576,10,FALSE)</f>
        <v>0</v>
      </c>
      <c r="I382" s="11">
        <f t="shared" si="15"/>
        <v>16</v>
      </c>
      <c r="J382" s="10">
        <v>21096</v>
      </c>
      <c r="K382" s="57" t="s">
        <v>1109</v>
      </c>
      <c r="L382" s="7">
        <f t="shared" si="16"/>
        <v>75.843761850587782</v>
      </c>
      <c r="M382" s="6" t="str">
        <f t="shared" si="17"/>
        <v>Baixa</v>
      </c>
      <c r="N382" s="6" t="str">
        <f>VLOOKUP($B382,LIRAa!$1:$1048576,3,FALSE)</f>
        <v>Sem Informação</v>
      </c>
      <c r="O382" s="6" t="str">
        <f>VLOOKUP($B382,LIRAa!$1:$1048576,4,FALSE)</f>
        <v>Sem Informação</v>
      </c>
      <c r="P382" s="6" t="str">
        <f>VLOOKUP($B382,LIRAa!$1:$1048576,5,FALSE)</f>
        <v>Sem Informação</v>
      </c>
      <c r="S382" s="9"/>
      <c r="T382" s="9"/>
      <c r="U382" s="9"/>
    </row>
    <row r="383" spans="1:21" ht="15.75" x14ac:dyDescent="0.25">
      <c r="A383" s="41">
        <v>378</v>
      </c>
      <c r="B383" s="6">
        <v>313340</v>
      </c>
      <c r="C383" s="16" t="str">
        <f>VLOOKUP(B383,'Tabela de Macros'!$1:$1048576,2,FALSE)</f>
        <v>Triângulo do Sul</v>
      </c>
      <c r="D383" s="35" t="str">
        <f>VLOOKUP(B383,'Tabela de Macros'!$1:$1048576,3,FALSE)</f>
        <v>Uberaba</v>
      </c>
      <c r="E383" s="35" t="s">
        <v>405</v>
      </c>
      <c r="F383" s="11">
        <f>VLOOKUP(A383,Dengue!$1:$1048576,10,FALSE)</f>
        <v>16</v>
      </c>
      <c r="G383" s="11">
        <f>VLOOKUP($A383,Chik!$1:$1048576,10,FALSE)</f>
        <v>0</v>
      </c>
      <c r="H383" s="11">
        <f>VLOOKUP($A383,zika!$1:$1048576,10,FALSE)</f>
        <v>0</v>
      </c>
      <c r="I383" s="11">
        <f t="shared" si="15"/>
        <v>16</v>
      </c>
      <c r="J383" s="10">
        <v>15102</v>
      </c>
      <c r="K383" s="57" t="s">
        <v>1109</v>
      </c>
      <c r="L383" s="7">
        <f t="shared" si="16"/>
        <v>105.9462322871143</v>
      </c>
      <c r="M383" s="6" t="str">
        <f t="shared" si="17"/>
        <v>Média</v>
      </c>
      <c r="N383" s="6" t="str">
        <f>VLOOKUP($B383,LIRAa!$1:$1048576,3,FALSE)</f>
        <v>Sem Informação</v>
      </c>
      <c r="O383" s="6" t="str">
        <f>VLOOKUP($B383,LIRAa!$1:$1048576,4,FALSE)</f>
        <v>Sem Informação</v>
      </c>
      <c r="P383" s="6" t="str">
        <f>VLOOKUP($B383,LIRAa!$1:$1048576,5,FALSE)</f>
        <v>Sem Informação</v>
      </c>
      <c r="S383" s="37"/>
    </row>
    <row r="384" spans="1:21" ht="15.75" x14ac:dyDescent="0.25">
      <c r="A384" s="41">
        <v>379</v>
      </c>
      <c r="B384" s="6">
        <v>313350</v>
      </c>
      <c r="C384" s="16" t="str">
        <f>VLOOKUP(B384,'Tabela de Macros'!$1:$1048576,2,FALSE)</f>
        <v>Oeste</v>
      </c>
      <c r="D384" s="35" t="str">
        <f>VLOOKUP(B384,'Tabela de Macros'!$1:$1048576,3,FALSE)</f>
        <v>Divinópolis</v>
      </c>
      <c r="E384" s="35" t="s">
        <v>406</v>
      </c>
      <c r="F384" s="11">
        <f>VLOOKUP(A384,Dengue!$1:$1048576,10,FALSE)</f>
        <v>7</v>
      </c>
      <c r="G384" s="11">
        <f>VLOOKUP($A384,Chik!$1:$1048576,10,FALSE)</f>
        <v>0</v>
      </c>
      <c r="H384" s="11">
        <f>VLOOKUP($A384,zika!$1:$1048576,10,FALSE)</f>
        <v>0</v>
      </c>
      <c r="I384" s="11">
        <f t="shared" si="15"/>
        <v>7</v>
      </c>
      <c r="J384" s="10">
        <v>21763</v>
      </c>
      <c r="K384" s="57" t="s">
        <v>1109</v>
      </c>
      <c r="L384" s="7">
        <f t="shared" si="16"/>
        <v>32.1646831778707</v>
      </c>
      <c r="M384" s="6" t="str">
        <f t="shared" si="17"/>
        <v>Baixa</v>
      </c>
      <c r="N384" s="6" t="str">
        <f>VLOOKUP($B384,LIRAa!$1:$1048576,3,FALSE)</f>
        <v>Sem Informação</v>
      </c>
      <c r="O384" s="6" t="str">
        <f>VLOOKUP($B384,LIRAa!$1:$1048576,4,FALSE)</f>
        <v>Sem Informação</v>
      </c>
      <c r="P384" s="6" t="str">
        <f>VLOOKUP($B384,LIRAa!$1:$1048576,5,FALSE)</f>
        <v>Sem Informação</v>
      </c>
      <c r="S384" s="37"/>
    </row>
    <row r="385" spans="1:21" ht="15.75" x14ac:dyDescent="0.25">
      <c r="A385" s="41">
        <v>380</v>
      </c>
      <c r="B385" s="6">
        <v>313360</v>
      </c>
      <c r="C385" s="16" t="str">
        <f>VLOOKUP(B385,'Tabela de Macros'!$1:$1048576,2,FALSE)</f>
        <v>Sul</v>
      </c>
      <c r="D385" s="35" t="str">
        <f>VLOOKUP(B385,'Tabela de Macros'!$1:$1048576,3,FALSE)</f>
        <v>Pouso Alegre</v>
      </c>
      <c r="E385" s="35" t="s">
        <v>407</v>
      </c>
      <c r="F385" s="11">
        <f>VLOOKUP(A385,Dengue!$1:$1048576,10,FALSE)</f>
        <v>0</v>
      </c>
      <c r="G385" s="11">
        <f>VLOOKUP($A385,Chik!$1:$1048576,10,FALSE)</f>
        <v>0</v>
      </c>
      <c r="H385" s="11">
        <f>VLOOKUP($A385,zika!$1:$1048576,10,FALSE)</f>
        <v>0</v>
      </c>
      <c r="I385" s="11">
        <f t="shared" si="15"/>
        <v>0</v>
      </c>
      <c r="J385" s="10">
        <v>9682</v>
      </c>
      <c r="K385" s="57" t="s">
        <v>1109</v>
      </c>
      <c r="L385" s="7">
        <f t="shared" si="16"/>
        <v>0</v>
      </c>
      <c r="M385" s="6" t="str">
        <f t="shared" si="17"/>
        <v>Silencioso</v>
      </c>
      <c r="N385" s="6" t="str">
        <f>VLOOKUP($B385,LIRAa!$1:$1048576,3,FALSE)</f>
        <v>Sem Informação</v>
      </c>
      <c r="O385" s="6" t="str">
        <f>VLOOKUP($B385,LIRAa!$1:$1048576,4,FALSE)</f>
        <v>Sem Informação</v>
      </c>
      <c r="P385" s="6" t="str">
        <f>VLOOKUP($B385,LIRAa!$1:$1048576,5,FALSE)</f>
        <v>Sem Informação</v>
      </c>
      <c r="S385" s="37"/>
    </row>
    <row r="386" spans="1:21" ht="15.75" x14ac:dyDescent="0.25">
      <c r="A386" s="41">
        <v>381</v>
      </c>
      <c r="B386" s="6">
        <v>313370</v>
      </c>
      <c r="C386" s="16" t="str">
        <f>VLOOKUP(B386,'Tabela de Macros'!$1:$1048576,2,FALSE)</f>
        <v>Oeste</v>
      </c>
      <c r="D386" s="35" t="str">
        <f>VLOOKUP(B386,'Tabela de Macros'!$1:$1048576,3,FALSE)</f>
        <v>Divinópolis</v>
      </c>
      <c r="E386" s="35" t="s">
        <v>408</v>
      </c>
      <c r="F386" s="11">
        <f>VLOOKUP(A386,Dengue!$1:$1048576,10,FALSE)</f>
        <v>1</v>
      </c>
      <c r="G386" s="11">
        <f>VLOOKUP($A386,Chik!$1:$1048576,10,FALSE)</f>
        <v>0</v>
      </c>
      <c r="H386" s="11">
        <f>VLOOKUP($A386,zika!$1:$1048576,10,FALSE)</f>
        <v>0</v>
      </c>
      <c r="I386" s="11">
        <f t="shared" si="15"/>
        <v>1</v>
      </c>
      <c r="J386" s="10">
        <v>11037</v>
      </c>
      <c r="K386" s="57" t="s">
        <v>1109</v>
      </c>
      <c r="L386" s="7">
        <f t="shared" si="16"/>
        <v>9.0604330887016395</v>
      </c>
      <c r="M386" s="6" t="str">
        <f t="shared" si="17"/>
        <v>Baixa</v>
      </c>
      <c r="N386" s="6" t="str">
        <f>VLOOKUP($B386,LIRAa!$1:$1048576,3,FALSE)</f>
        <v>Sem Informação</v>
      </c>
      <c r="O386" s="6" t="str">
        <f>VLOOKUP($B386,LIRAa!$1:$1048576,4,FALSE)</f>
        <v>Sem Informação</v>
      </c>
      <c r="P386" s="6" t="str">
        <f>VLOOKUP($B386,LIRAa!$1:$1048576,5,FALSE)</f>
        <v>Sem Informação</v>
      </c>
      <c r="S386" s="37"/>
    </row>
    <row r="387" spans="1:21" ht="15.75" x14ac:dyDescent="0.25">
      <c r="A387" s="41">
        <v>382</v>
      </c>
      <c r="B387" s="6">
        <v>313375</v>
      </c>
      <c r="C387" s="16" t="str">
        <f>VLOOKUP(B387,'Tabela de Macros'!$1:$1048576,2,FALSE)</f>
        <v>Sul</v>
      </c>
      <c r="D387" s="35" t="str">
        <f>VLOOKUP(B387,'Tabela de Macros'!$1:$1048576,3,FALSE)</f>
        <v>Passos</v>
      </c>
      <c r="E387" s="35" t="s">
        <v>409</v>
      </c>
      <c r="F387" s="11">
        <f>VLOOKUP(A387,Dengue!$1:$1048576,10,FALSE)</f>
        <v>7</v>
      </c>
      <c r="G387" s="11">
        <f>VLOOKUP($A387,Chik!$1:$1048576,10,FALSE)</f>
        <v>0</v>
      </c>
      <c r="H387" s="11">
        <f>VLOOKUP($A387,zika!$1:$1048576,10,FALSE)</f>
        <v>0</v>
      </c>
      <c r="I387" s="11">
        <f t="shared" si="15"/>
        <v>7</v>
      </c>
      <c r="J387" s="10">
        <v>16014</v>
      </c>
      <c r="K387" s="57" t="s">
        <v>1109</v>
      </c>
      <c r="L387" s="7">
        <f t="shared" si="16"/>
        <v>43.711752216810289</v>
      </c>
      <c r="M387" s="6" t="str">
        <f t="shared" si="17"/>
        <v>Baixa</v>
      </c>
      <c r="N387" s="6" t="str">
        <f>VLOOKUP($B387,LIRAa!$1:$1048576,3,FALSE)</f>
        <v>Sem Informação</v>
      </c>
      <c r="O387" s="6" t="str">
        <f>VLOOKUP($B387,LIRAa!$1:$1048576,4,FALSE)</f>
        <v>Sem Informação</v>
      </c>
      <c r="P387" s="6" t="str">
        <f>VLOOKUP($B387,LIRAa!$1:$1048576,5,FALSE)</f>
        <v>Sem Informação</v>
      </c>
      <c r="S387" s="37"/>
    </row>
    <row r="388" spans="1:21" ht="15.75" x14ac:dyDescent="0.25">
      <c r="A388" s="41">
        <v>383</v>
      </c>
      <c r="B388" s="6">
        <v>313380</v>
      </c>
      <c r="C388" s="16" t="str">
        <f>VLOOKUP(B388,'Tabela de Macros'!$1:$1048576,2,FALSE)</f>
        <v>Oeste</v>
      </c>
      <c r="D388" s="35" t="str">
        <f>VLOOKUP(B388,'Tabela de Macros'!$1:$1048576,3,FALSE)</f>
        <v>Divinópolis</v>
      </c>
      <c r="E388" s="35" t="s">
        <v>410</v>
      </c>
      <c r="F388" s="11">
        <f>VLOOKUP(A388,Dengue!$1:$1048576,10,FALSE)</f>
        <v>16</v>
      </c>
      <c r="G388" s="11">
        <f>VLOOKUP($A388,Chik!$1:$1048576,10,FALSE)</f>
        <v>1</v>
      </c>
      <c r="H388" s="11">
        <f>VLOOKUP($A388,zika!$1:$1048576,10,FALSE)</f>
        <v>1</v>
      </c>
      <c r="I388" s="11">
        <f t="shared" si="15"/>
        <v>18</v>
      </c>
      <c r="J388" s="10">
        <v>92561</v>
      </c>
      <c r="K388" s="57" t="s">
        <v>1111</v>
      </c>
      <c r="L388" s="7">
        <f t="shared" si="16"/>
        <v>19.446635191927484</v>
      </c>
      <c r="M388" s="6" t="str">
        <f t="shared" si="17"/>
        <v>Baixa</v>
      </c>
      <c r="N388" s="6">
        <f>VLOOKUP($B388,LIRAa!$1:$1048576,3,FALSE)</f>
        <v>1</v>
      </c>
      <c r="O388" s="6">
        <f>VLOOKUP($B388,LIRAa!$1:$1048576,4,FALSE)</f>
        <v>3</v>
      </c>
      <c r="P388" s="6">
        <f>VLOOKUP($B388,LIRAa!$1:$1048576,5,FALSE)</f>
        <v>2.4</v>
      </c>
      <c r="S388" s="37"/>
    </row>
    <row r="389" spans="1:21" ht="15.75" x14ac:dyDescent="0.25">
      <c r="A389" s="41">
        <v>384</v>
      </c>
      <c r="B389" s="6">
        <v>313390</v>
      </c>
      <c r="C389" s="16" t="str">
        <f>VLOOKUP(B389,'Tabela de Macros'!$1:$1048576,2,FALSE)</f>
        <v>Centro Sul</v>
      </c>
      <c r="D389" s="35" t="str">
        <f>VLOOKUP(B389,'Tabela de Macros'!$1:$1048576,3,FALSE)</f>
        <v>Barbacena</v>
      </c>
      <c r="E389" s="35" t="s">
        <v>411</v>
      </c>
      <c r="F389" s="11">
        <f>VLOOKUP(A389,Dengue!$1:$1048576,10,FALSE)</f>
        <v>0</v>
      </c>
      <c r="G389" s="11">
        <f>VLOOKUP($A389,Chik!$1:$1048576,10,FALSE)</f>
        <v>0</v>
      </c>
      <c r="H389" s="11">
        <f>VLOOKUP($A389,zika!$1:$1048576,10,FALSE)</f>
        <v>0</v>
      </c>
      <c r="I389" s="11">
        <f t="shared" si="15"/>
        <v>0</v>
      </c>
      <c r="J389" s="10">
        <v>5470</v>
      </c>
      <c r="K389" s="57" t="s">
        <v>1109</v>
      </c>
      <c r="L389" s="7">
        <f t="shared" si="16"/>
        <v>0</v>
      </c>
      <c r="M389" s="6" t="str">
        <f t="shared" si="17"/>
        <v>Silencioso</v>
      </c>
      <c r="N389" s="6" t="str">
        <f>VLOOKUP($B389,LIRAa!$1:$1048576,3,FALSE)</f>
        <v>Sem Informação</v>
      </c>
      <c r="O389" s="6" t="str">
        <f>VLOOKUP($B389,LIRAa!$1:$1048576,4,FALSE)</f>
        <v>Sem Informação</v>
      </c>
      <c r="P389" s="6" t="str">
        <f>VLOOKUP($B389,LIRAa!$1:$1048576,5,FALSE)</f>
        <v>Sem Informação</v>
      </c>
      <c r="S389" s="76"/>
      <c r="T389" s="76"/>
      <c r="U389" s="76"/>
    </row>
    <row r="390" spans="1:21" ht="15.75" x14ac:dyDescent="0.25">
      <c r="A390" s="41">
        <v>385</v>
      </c>
      <c r="B390" s="6">
        <v>313400</v>
      </c>
      <c r="C390" s="16" t="str">
        <f>VLOOKUP(B390,'Tabela de Macros'!$1:$1048576,2,FALSE)</f>
        <v>Nordeste</v>
      </c>
      <c r="D390" s="35" t="str">
        <f>VLOOKUP(B390,'Tabela de Macros'!$1:$1048576,3,FALSE)</f>
        <v>Pedra Azul</v>
      </c>
      <c r="E390" s="35" t="s">
        <v>412</v>
      </c>
      <c r="F390" s="11">
        <f>VLOOKUP(A390,Dengue!$1:$1048576,10,FALSE)</f>
        <v>16</v>
      </c>
      <c r="G390" s="11">
        <f>VLOOKUP($A390,Chik!$1:$1048576,10,FALSE)</f>
        <v>0</v>
      </c>
      <c r="H390" s="11">
        <f>VLOOKUP($A390,zika!$1:$1048576,10,FALSE)</f>
        <v>0</v>
      </c>
      <c r="I390" s="11">
        <f t="shared" ref="I390:I453" si="18">H390+F390+G390</f>
        <v>16</v>
      </c>
      <c r="J390" s="10">
        <v>14956</v>
      </c>
      <c r="K390" s="57" t="s">
        <v>1109</v>
      </c>
      <c r="L390" s="7">
        <f t="shared" ref="L390:L453" si="19">I390/J390*100000</f>
        <v>106.98047606311847</v>
      </c>
      <c r="M390" s="6" t="str">
        <f t="shared" ref="M390:M453" si="20">IF(L390=0,"Silencioso",IF(AND(L390&gt;0,L390&lt;100),"Baixa",IF(AND(L390&gt;=100,L390&lt;300),"Média",IF(AND(L390&gt;=300,L390&lt;500),"Alta",IF(L390&gt;=500,"Muito Alta","Avaliar")))))</f>
        <v>Média</v>
      </c>
      <c r="N390" s="6" t="str">
        <f>VLOOKUP($B390,LIRAa!$1:$1048576,3,FALSE)</f>
        <v>Sem Informação</v>
      </c>
      <c r="O390" s="6" t="str">
        <f>VLOOKUP($B390,LIRAa!$1:$1048576,4,FALSE)</f>
        <v>Sem Informação</v>
      </c>
      <c r="P390" s="6" t="str">
        <f>VLOOKUP($B390,LIRAa!$1:$1048576,5,FALSE)</f>
        <v>Sem Informação</v>
      </c>
      <c r="S390" s="76"/>
      <c r="T390" s="76"/>
      <c r="U390" s="76"/>
    </row>
    <row r="391" spans="1:21" ht="15.75" x14ac:dyDescent="0.25">
      <c r="A391" s="41">
        <v>386</v>
      </c>
      <c r="B391" s="6">
        <v>313410</v>
      </c>
      <c r="C391" s="16" t="str">
        <f>VLOOKUP(B391,'Tabela de Macros'!$1:$1048576,2,FALSE)</f>
        <v>Leste</v>
      </c>
      <c r="D391" s="35" t="str">
        <f>VLOOKUP(B391,'Tabela de Macros'!$1:$1048576,3,FALSE)</f>
        <v>Gov. Valadares</v>
      </c>
      <c r="E391" s="35" t="s">
        <v>413</v>
      </c>
      <c r="F391" s="11">
        <f>VLOOKUP(A391,Dengue!$1:$1048576,10,FALSE)</f>
        <v>3</v>
      </c>
      <c r="G391" s="11">
        <f>VLOOKUP($A391,Chik!$1:$1048576,10,FALSE)</f>
        <v>0</v>
      </c>
      <c r="H391" s="11">
        <f>VLOOKUP($A391,zika!$1:$1048576,10,FALSE)</f>
        <v>0</v>
      </c>
      <c r="I391" s="11">
        <f t="shared" si="18"/>
        <v>3</v>
      </c>
      <c r="J391" s="10">
        <v>6039</v>
      </c>
      <c r="K391" s="57" t="s">
        <v>1109</v>
      </c>
      <c r="L391" s="7">
        <f t="shared" si="19"/>
        <v>49.677098857426728</v>
      </c>
      <c r="M391" s="6" t="str">
        <f t="shared" si="20"/>
        <v>Baixa</v>
      </c>
      <c r="N391" s="6" t="str">
        <f>VLOOKUP($B391,LIRAa!$1:$1048576,3,FALSE)</f>
        <v>Sem Informação</v>
      </c>
      <c r="O391" s="6" t="str">
        <f>VLOOKUP($B391,LIRAa!$1:$1048576,4,FALSE)</f>
        <v>Sem Informação</v>
      </c>
      <c r="P391" s="6" t="str">
        <f>VLOOKUP($B391,LIRAa!$1:$1048576,5,FALSE)</f>
        <v>Sem Informação</v>
      </c>
      <c r="S391" s="37"/>
    </row>
    <row r="392" spans="1:21" ht="15.75" x14ac:dyDescent="0.25">
      <c r="A392" s="41">
        <v>387</v>
      </c>
      <c r="B392" s="6">
        <v>313420</v>
      </c>
      <c r="C392" s="16" t="str">
        <f>VLOOKUP(B392,'Tabela de Macros'!$1:$1048576,2,FALSE)</f>
        <v>Triângulo do Norte</v>
      </c>
      <c r="D392" s="35" t="str">
        <f>VLOOKUP(B392,'Tabela de Macros'!$1:$1048576,3,FALSE)</f>
        <v>Ituiutaba</v>
      </c>
      <c r="E392" s="35" t="s">
        <v>142</v>
      </c>
      <c r="F392" s="11">
        <f>VLOOKUP(A392,Dengue!$1:$1048576,10,FALSE)</f>
        <v>63</v>
      </c>
      <c r="G392" s="11">
        <f>VLOOKUP($A392,Chik!$1:$1048576,10,FALSE)</f>
        <v>0</v>
      </c>
      <c r="H392" s="11">
        <f>VLOOKUP($A392,zika!$1:$1048576,10,FALSE)</f>
        <v>1</v>
      </c>
      <c r="I392" s="11">
        <f t="shared" si="18"/>
        <v>64</v>
      </c>
      <c r="J392" s="10">
        <v>104067</v>
      </c>
      <c r="K392" s="57" t="s">
        <v>1112</v>
      </c>
      <c r="L392" s="7">
        <f t="shared" si="19"/>
        <v>61.49884209211374</v>
      </c>
      <c r="M392" s="6" t="str">
        <f t="shared" si="20"/>
        <v>Baixa</v>
      </c>
      <c r="N392" s="6">
        <f>VLOOKUP($B392,LIRAa!$1:$1048576,3,FALSE)</f>
        <v>1.8</v>
      </c>
      <c r="O392" s="6">
        <f>VLOOKUP($B392,LIRAa!$1:$1048576,4,FALSE)</f>
        <v>4.5</v>
      </c>
      <c r="P392" s="6">
        <f>VLOOKUP($B392,LIRAa!$1:$1048576,5,FALSE)</f>
        <v>6</v>
      </c>
      <c r="S392" s="76"/>
      <c r="T392" s="76"/>
      <c r="U392" s="76"/>
    </row>
    <row r="393" spans="1:21" ht="15.75" x14ac:dyDescent="0.25">
      <c r="A393" s="41">
        <v>388</v>
      </c>
      <c r="B393" s="6">
        <v>313430</v>
      </c>
      <c r="C393" s="16" t="str">
        <f>VLOOKUP(B393,'Tabela de Macros'!$1:$1048576,2,FALSE)</f>
        <v>Sul</v>
      </c>
      <c r="D393" s="35" t="str">
        <f>VLOOKUP(B393,'Tabela de Macros'!$1:$1048576,3,FALSE)</f>
        <v>Varginha</v>
      </c>
      <c r="E393" s="35" t="s">
        <v>414</v>
      </c>
      <c r="F393" s="11">
        <f>VLOOKUP(A393,Dengue!$1:$1048576,10,FALSE)</f>
        <v>0</v>
      </c>
      <c r="G393" s="11">
        <f>VLOOKUP($A393,Chik!$1:$1048576,10,FALSE)</f>
        <v>0</v>
      </c>
      <c r="H393" s="11">
        <f>VLOOKUP($A393,zika!$1:$1048576,10,FALSE)</f>
        <v>0</v>
      </c>
      <c r="I393" s="11">
        <f t="shared" si="18"/>
        <v>0</v>
      </c>
      <c r="J393" s="10">
        <v>6048</v>
      </c>
      <c r="K393" s="57" t="s">
        <v>1109</v>
      </c>
      <c r="L393" s="7">
        <f t="shared" si="19"/>
        <v>0</v>
      </c>
      <c r="M393" s="6" t="str">
        <f t="shared" si="20"/>
        <v>Silencioso</v>
      </c>
      <c r="N393" s="6" t="str">
        <f>VLOOKUP($B393,LIRAa!$1:$1048576,3,FALSE)</f>
        <v>Sem Informação</v>
      </c>
      <c r="O393" s="6" t="str">
        <f>VLOOKUP($B393,LIRAa!$1:$1048576,4,FALSE)</f>
        <v>Sem Informação</v>
      </c>
      <c r="P393" s="6" t="str">
        <f>VLOOKUP($B393,LIRAa!$1:$1048576,5,FALSE)</f>
        <v>Sem Informação</v>
      </c>
      <c r="S393" s="37"/>
    </row>
    <row r="394" spans="1:21" ht="15.75" x14ac:dyDescent="0.25">
      <c r="A394" s="41">
        <v>389</v>
      </c>
      <c r="B394" s="6">
        <v>313440</v>
      </c>
      <c r="C394" s="16" t="str">
        <f>VLOOKUP(B394,'Tabela de Macros'!$1:$1048576,2,FALSE)</f>
        <v>Triângulo do Sul</v>
      </c>
      <c r="D394" s="35" t="str">
        <f>VLOOKUP(B394,'Tabela de Macros'!$1:$1048576,3,FALSE)</f>
        <v>Uberaba</v>
      </c>
      <c r="E394" s="35" t="s">
        <v>415</v>
      </c>
      <c r="F394" s="11">
        <f>VLOOKUP(A394,Dengue!$1:$1048576,10,FALSE)</f>
        <v>59</v>
      </c>
      <c r="G394" s="11">
        <f>VLOOKUP($A394,Chik!$1:$1048576,10,FALSE)</f>
        <v>0</v>
      </c>
      <c r="H394" s="11">
        <f>VLOOKUP($A394,zika!$1:$1048576,10,FALSE)</f>
        <v>0</v>
      </c>
      <c r="I394" s="11">
        <f t="shared" si="18"/>
        <v>59</v>
      </c>
      <c r="J394" s="10">
        <v>38822</v>
      </c>
      <c r="K394" s="57" t="s">
        <v>1110</v>
      </c>
      <c r="L394" s="7">
        <f t="shared" si="19"/>
        <v>151.9756838905775</v>
      </c>
      <c r="M394" s="6" t="str">
        <f t="shared" si="20"/>
        <v>Média</v>
      </c>
      <c r="N394" s="6">
        <f>VLOOKUP($B394,LIRAa!$1:$1048576,3,FALSE)</f>
        <v>0.2</v>
      </c>
      <c r="O394" s="6">
        <f>VLOOKUP($B394,LIRAa!$1:$1048576,4,FALSE)</f>
        <v>1</v>
      </c>
      <c r="P394" s="6">
        <f>VLOOKUP($B394,LIRAa!$1:$1048576,5,FALSE)</f>
        <v>1.8</v>
      </c>
      <c r="S394" s="37"/>
    </row>
    <row r="395" spans="1:21" ht="15.75" x14ac:dyDescent="0.25">
      <c r="A395" s="41">
        <v>390</v>
      </c>
      <c r="B395" s="6">
        <v>313450</v>
      </c>
      <c r="C395" s="16" t="str">
        <f>VLOOKUP(B395,'Tabela de Macros'!$1:$1048576,2,FALSE)</f>
        <v>Sul</v>
      </c>
      <c r="D395" s="35" t="str">
        <f>VLOOKUP(B395,'Tabela de Macros'!$1:$1048576,3,FALSE)</f>
        <v>Varginha</v>
      </c>
      <c r="E395" s="35" t="s">
        <v>416</v>
      </c>
      <c r="F395" s="11">
        <f>VLOOKUP(A395,Dengue!$1:$1048576,10,FALSE)</f>
        <v>0</v>
      </c>
      <c r="G395" s="11">
        <f>VLOOKUP($A395,Chik!$1:$1048576,10,FALSE)</f>
        <v>0</v>
      </c>
      <c r="H395" s="11">
        <f>VLOOKUP($A395,zika!$1:$1048576,10,FALSE)</f>
        <v>0</v>
      </c>
      <c r="I395" s="11">
        <f t="shared" si="18"/>
        <v>0</v>
      </c>
      <c r="J395" s="10">
        <v>3809</v>
      </c>
      <c r="K395" s="57" t="s">
        <v>1109</v>
      </c>
      <c r="L395" s="7">
        <f t="shared" si="19"/>
        <v>0</v>
      </c>
      <c r="M395" s="6" t="str">
        <f t="shared" si="20"/>
        <v>Silencioso</v>
      </c>
      <c r="N395" s="6" t="str">
        <f>VLOOKUP($B395,LIRAa!$1:$1048576,3,FALSE)</f>
        <v>Sem Informação</v>
      </c>
      <c r="O395" s="6" t="str">
        <f>VLOOKUP($B395,LIRAa!$1:$1048576,4,FALSE)</f>
        <v>Sem Informação</v>
      </c>
      <c r="P395" s="6" t="str">
        <f>VLOOKUP($B395,LIRAa!$1:$1048576,5,FALSE)</f>
        <v>Sem Informação</v>
      </c>
      <c r="S395" s="37"/>
    </row>
    <row r="396" spans="1:21" ht="15.75" x14ac:dyDescent="0.25">
      <c r="A396" s="41">
        <v>391</v>
      </c>
      <c r="B396" s="6">
        <v>313460</v>
      </c>
      <c r="C396" s="16" t="str">
        <f>VLOOKUP(B396,'Tabela de Macros'!$1:$1048576,2,FALSE)</f>
        <v>Centro</v>
      </c>
      <c r="D396" s="35" t="str">
        <f>VLOOKUP(B396,'Tabela de Macros'!$1:$1048576,3,FALSE)</f>
        <v>Belo Horizonte</v>
      </c>
      <c r="E396" s="35" t="s">
        <v>417</v>
      </c>
      <c r="F396" s="11">
        <f>VLOOKUP(A396,Dengue!$1:$1048576,10,FALSE)</f>
        <v>6</v>
      </c>
      <c r="G396" s="11">
        <f>VLOOKUP($A396,Chik!$1:$1048576,10,FALSE)</f>
        <v>0</v>
      </c>
      <c r="H396" s="11">
        <f>VLOOKUP($A396,zika!$1:$1048576,10,FALSE)</f>
        <v>0</v>
      </c>
      <c r="I396" s="11">
        <f t="shared" si="18"/>
        <v>6</v>
      </c>
      <c r="J396" s="10">
        <v>19858</v>
      </c>
      <c r="K396" s="57" t="s">
        <v>1109</v>
      </c>
      <c r="L396" s="7">
        <f t="shared" si="19"/>
        <v>30.214523114110182</v>
      </c>
      <c r="M396" s="6" t="str">
        <f t="shared" si="20"/>
        <v>Baixa</v>
      </c>
      <c r="N396" s="6" t="str">
        <f>VLOOKUP($B396,LIRAa!$1:$1048576,3,FALSE)</f>
        <v>Sem Informação</v>
      </c>
      <c r="O396" s="6" t="str">
        <f>VLOOKUP($B396,LIRAa!$1:$1048576,4,FALSE)</f>
        <v>Sem Informação</v>
      </c>
      <c r="P396" s="6">
        <f>VLOOKUP($B396,LIRAa!$1:$1048576,5,FALSE)</f>
        <v>4.3</v>
      </c>
      <c r="S396" s="37"/>
    </row>
    <row r="397" spans="1:21" ht="15.75" x14ac:dyDescent="0.25">
      <c r="A397" s="41">
        <v>392</v>
      </c>
      <c r="B397" s="6">
        <v>313470</v>
      </c>
      <c r="C397" s="16" t="str">
        <f>VLOOKUP(B397,'Tabela de Macros'!$1:$1048576,2,FALSE)</f>
        <v>Nordeste</v>
      </c>
      <c r="D397" s="35" t="str">
        <f>VLOOKUP(B397,'Tabela de Macros'!$1:$1048576,3,FALSE)</f>
        <v>Pedra Azul</v>
      </c>
      <c r="E397" s="35" t="s">
        <v>418</v>
      </c>
      <c r="F397" s="11">
        <f>VLOOKUP(A397,Dengue!$1:$1048576,10,FALSE)</f>
        <v>3</v>
      </c>
      <c r="G397" s="11">
        <f>VLOOKUP($A397,Chik!$1:$1048576,10,FALSE)</f>
        <v>0</v>
      </c>
      <c r="H397" s="11">
        <f>VLOOKUP($A397,zika!$1:$1048576,10,FALSE)</f>
        <v>0</v>
      </c>
      <c r="I397" s="11">
        <f t="shared" si="18"/>
        <v>3</v>
      </c>
      <c r="J397" s="10">
        <v>12329</v>
      </c>
      <c r="K397" s="57" t="s">
        <v>1109</v>
      </c>
      <c r="L397" s="7">
        <f t="shared" si="19"/>
        <v>24.332873712385432</v>
      </c>
      <c r="M397" s="6" t="str">
        <f t="shared" si="20"/>
        <v>Baixa</v>
      </c>
      <c r="N397" s="6" t="str">
        <f>VLOOKUP($B397,LIRAa!$1:$1048576,3,FALSE)</f>
        <v>Sem Informação</v>
      </c>
      <c r="O397" s="6" t="str">
        <f>VLOOKUP($B397,LIRAa!$1:$1048576,4,FALSE)</f>
        <v>Sem Informação</v>
      </c>
      <c r="P397" s="6" t="str">
        <f>VLOOKUP($B397,LIRAa!$1:$1048576,5,FALSE)</f>
        <v>Sem Informação</v>
      </c>
      <c r="S397" s="37"/>
    </row>
    <row r="398" spans="1:21" ht="15.75" x14ac:dyDescent="0.25">
      <c r="A398" s="41">
        <v>393</v>
      </c>
      <c r="B398" s="6">
        <v>313480</v>
      </c>
      <c r="C398" s="16" t="str">
        <f>VLOOKUP(B398,'Tabela de Macros'!$1:$1048576,2,FALSE)</f>
        <v>Sul</v>
      </c>
      <c r="D398" s="35" t="str">
        <f>VLOOKUP(B398,'Tabela de Macros'!$1:$1048576,3,FALSE)</f>
        <v>Passos</v>
      </c>
      <c r="E398" s="35" t="s">
        <v>419</v>
      </c>
      <c r="F398" s="11">
        <f>VLOOKUP(A398,Dengue!$1:$1048576,10,FALSE)</f>
        <v>1</v>
      </c>
      <c r="G398" s="11">
        <f>VLOOKUP($A398,Chik!$1:$1048576,10,FALSE)</f>
        <v>0</v>
      </c>
      <c r="H398" s="11">
        <f>VLOOKUP($A398,zika!$1:$1048576,10,FALSE)</f>
        <v>0</v>
      </c>
      <c r="I398" s="11">
        <f t="shared" si="18"/>
        <v>1</v>
      </c>
      <c r="J398" s="10">
        <v>7681</v>
      </c>
      <c r="K398" s="57" t="s">
        <v>1109</v>
      </c>
      <c r="L398" s="7">
        <f t="shared" si="19"/>
        <v>13.019138133055591</v>
      </c>
      <c r="M398" s="6" t="str">
        <f t="shared" si="20"/>
        <v>Baixa</v>
      </c>
      <c r="N398" s="6" t="str">
        <f>VLOOKUP($B398,LIRAa!$1:$1048576,3,FALSE)</f>
        <v>Sem Informação</v>
      </c>
      <c r="O398" s="6" t="str">
        <f>VLOOKUP($B398,LIRAa!$1:$1048576,4,FALSE)</f>
        <v>Sem Informação</v>
      </c>
      <c r="P398" s="6" t="str">
        <f>VLOOKUP($B398,LIRAa!$1:$1048576,5,FALSE)</f>
        <v>Sem Informação</v>
      </c>
      <c r="S398" s="37"/>
    </row>
    <row r="399" spans="1:21" ht="15.75" x14ac:dyDescent="0.25">
      <c r="A399" s="41">
        <v>394</v>
      </c>
      <c r="B399" s="6">
        <v>313490</v>
      </c>
      <c r="C399" s="16" t="str">
        <f>VLOOKUP(B399,'Tabela de Macros'!$1:$1048576,2,FALSE)</f>
        <v>Sul</v>
      </c>
      <c r="D399" s="35" t="str">
        <f>VLOOKUP(B399,'Tabela de Macros'!$1:$1048576,3,FALSE)</f>
        <v>Pouso Alegre</v>
      </c>
      <c r="E399" s="35" t="s">
        <v>420</v>
      </c>
      <c r="F399" s="11">
        <f>VLOOKUP(A399,Dengue!$1:$1048576,10,FALSE)</f>
        <v>1</v>
      </c>
      <c r="G399" s="11">
        <f>VLOOKUP($A399,Chik!$1:$1048576,10,FALSE)</f>
        <v>0</v>
      </c>
      <c r="H399" s="11">
        <f>VLOOKUP($A399,zika!$1:$1048576,10,FALSE)</f>
        <v>0</v>
      </c>
      <c r="I399" s="11">
        <f t="shared" si="18"/>
        <v>1</v>
      </c>
      <c r="J399" s="10">
        <v>25684</v>
      </c>
      <c r="K399" s="57" t="s">
        <v>1110</v>
      </c>
      <c r="L399" s="7">
        <f t="shared" si="19"/>
        <v>3.8934745366765302</v>
      </c>
      <c r="M399" s="6" t="str">
        <f t="shared" si="20"/>
        <v>Baixa</v>
      </c>
      <c r="N399" s="6">
        <f>VLOOKUP($B399,LIRAa!$1:$1048576,3,FALSE)</f>
        <v>0.6</v>
      </c>
      <c r="O399" s="6">
        <f>VLOOKUP($B399,LIRAa!$1:$1048576,4,FALSE)</f>
        <v>0.8</v>
      </c>
      <c r="P399" s="6">
        <f>VLOOKUP($B399,LIRAa!$1:$1048576,5,FALSE)</f>
        <v>1.2</v>
      </c>
      <c r="S399" s="76"/>
      <c r="T399" s="76"/>
      <c r="U399" s="76"/>
    </row>
    <row r="400" spans="1:21" ht="15.75" x14ac:dyDescent="0.25">
      <c r="A400" s="41">
        <v>395</v>
      </c>
      <c r="B400" s="6">
        <v>313500</v>
      </c>
      <c r="C400" s="16" t="str">
        <f>VLOOKUP(B400,'Tabela de Macros'!$1:$1048576,2,FALSE)</f>
        <v>Vale do Aço</v>
      </c>
      <c r="D400" s="35" t="str">
        <f>VLOOKUP(B400,'Tabela de Macros'!$1:$1048576,3,FALSE)</f>
        <v>Cel. Fabriciano</v>
      </c>
      <c r="E400" s="35" t="s">
        <v>421</v>
      </c>
      <c r="F400" s="11">
        <f>VLOOKUP(A400,Dengue!$1:$1048576,10,FALSE)</f>
        <v>1</v>
      </c>
      <c r="G400" s="11">
        <f>VLOOKUP($A400,Chik!$1:$1048576,10,FALSE)</f>
        <v>1</v>
      </c>
      <c r="H400" s="11">
        <f>VLOOKUP($A400,zika!$1:$1048576,10,FALSE)</f>
        <v>0</v>
      </c>
      <c r="I400" s="11">
        <f t="shared" si="18"/>
        <v>2</v>
      </c>
      <c r="J400" s="10">
        <v>3124</v>
      </c>
      <c r="K400" s="57" t="s">
        <v>1109</v>
      </c>
      <c r="L400" s="7">
        <f t="shared" si="19"/>
        <v>64.020486555697815</v>
      </c>
      <c r="M400" s="6" t="str">
        <f t="shared" si="20"/>
        <v>Baixa</v>
      </c>
      <c r="N400" s="6" t="str">
        <f>VLOOKUP($B400,LIRAa!$1:$1048576,3,FALSE)</f>
        <v>Sem Informação</v>
      </c>
      <c r="O400" s="6" t="str">
        <f>VLOOKUP($B400,LIRAa!$1:$1048576,4,FALSE)</f>
        <v>Sem Informação</v>
      </c>
      <c r="P400" s="6" t="str">
        <f>VLOOKUP($B400,LIRAa!$1:$1048576,5,FALSE)</f>
        <v>Sem Informação</v>
      </c>
      <c r="S400" s="76"/>
      <c r="T400" s="76"/>
      <c r="U400" s="76"/>
    </row>
    <row r="401" spans="1:21" ht="15.75" x14ac:dyDescent="0.25">
      <c r="A401" s="41">
        <v>396</v>
      </c>
      <c r="B401" s="6">
        <v>313505</v>
      </c>
      <c r="C401" s="16" t="str">
        <f>VLOOKUP(B401,'Tabela de Macros'!$1:$1048576,2,FALSE)</f>
        <v>Norte</v>
      </c>
      <c r="D401" s="35" t="str">
        <f>VLOOKUP(B401,'Tabela de Macros'!$1:$1048576,3,FALSE)</f>
        <v>Montes Claros</v>
      </c>
      <c r="E401" s="35" t="s">
        <v>422</v>
      </c>
      <c r="F401" s="11">
        <f>VLOOKUP(A401,Dengue!$1:$1048576,10,FALSE)</f>
        <v>19</v>
      </c>
      <c r="G401" s="11">
        <f>VLOOKUP($A401,Chik!$1:$1048576,10,FALSE)</f>
        <v>0</v>
      </c>
      <c r="H401" s="11">
        <f>VLOOKUP($A401,zika!$1:$1048576,10,FALSE)</f>
        <v>0</v>
      </c>
      <c r="I401" s="11">
        <f t="shared" si="18"/>
        <v>19</v>
      </c>
      <c r="J401" s="10">
        <v>38413</v>
      </c>
      <c r="K401" s="57" t="s">
        <v>1110</v>
      </c>
      <c r="L401" s="7">
        <f t="shared" si="19"/>
        <v>49.462421576028945</v>
      </c>
      <c r="M401" s="6" t="str">
        <f t="shared" si="20"/>
        <v>Baixa</v>
      </c>
      <c r="N401" s="6">
        <f>VLOOKUP($B401,LIRAa!$1:$1048576,3,FALSE)</f>
        <v>3.1</v>
      </c>
      <c r="O401" s="6" t="str">
        <f>VLOOKUP($B401,LIRAa!$1:$1048576,4,FALSE)</f>
        <v>Sem Informação</v>
      </c>
      <c r="P401" s="6">
        <f>VLOOKUP($B401,LIRAa!$1:$1048576,5,FALSE)</f>
        <v>2.8</v>
      </c>
      <c r="S401" s="37"/>
    </row>
    <row r="402" spans="1:21" ht="15.75" x14ac:dyDescent="0.25">
      <c r="A402" s="41">
        <v>397</v>
      </c>
      <c r="B402" s="6">
        <v>313507</v>
      </c>
      <c r="C402" s="16" t="str">
        <f>VLOOKUP(B402,'Tabela de Macros'!$1:$1048576,2,FALSE)</f>
        <v>Leste</v>
      </c>
      <c r="D402" s="35" t="str">
        <f>VLOOKUP(B402,'Tabela de Macros'!$1:$1048576,3,FALSE)</f>
        <v>Gov. Valadares</v>
      </c>
      <c r="E402" s="35" t="s">
        <v>423</v>
      </c>
      <c r="F402" s="11">
        <f>VLOOKUP(A402,Dengue!$1:$1048576,10,FALSE)</f>
        <v>0</v>
      </c>
      <c r="G402" s="11">
        <f>VLOOKUP($A402,Chik!$1:$1048576,10,FALSE)</f>
        <v>0</v>
      </c>
      <c r="H402" s="11">
        <f>VLOOKUP($A402,zika!$1:$1048576,10,FALSE)</f>
        <v>0</v>
      </c>
      <c r="I402" s="11">
        <f t="shared" si="18"/>
        <v>0</v>
      </c>
      <c r="J402" s="10">
        <v>5378</v>
      </c>
      <c r="K402" s="57" t="s">
        <v>1109</v>
      </c>
      <c r="L402" s="7">
        <f t="shared" si="19"/>
        <v>0</v>
      </c>
      <c r="M402" s="6" t="str">
        <f t="shared" si="20"/>
        <v>Silencioso</v>
      </c>
      <c r="N402" s="6" t="str">
        <f>VLOOKUP($B402,LIRAa!$1:$1048576,3,FALSE)</f>
        <v>Sem Informação</v>
      </c>
      <c r="O402" s="6" t="str">
        <f>VLOOKUP($B402,LIRAa!$1:$1048576,4,FALSE)</f>
        <v>Sem Informação</v>
      </c>
      <c r="P402" s="6" t="str">
        <f>VLOOKUP($B402,LIRAa!$1:$1048576,5,FALSE)</f>
        <v>Sem Informação</v>
      </c>
      <c r="S402" s="76"/>
      <c r="T402" s="76"/>
      <c r="U402" s="76"/>
    </row>
    <row r="403" spans="1:21" ht="15.75" x14ac:dyDescent="0.25">
      <c r="A403" s="41">
        <v>398</v>
      </c>
      <c r="B403" s="6">
        <v>313510</v>
      </c>
      <c r="C403" s="16" t="str">
        <f>VLOOKUP(B403,'Tabela de Macros'!$1:$1048576,2,FALSE)</f>
        <v>Norte</v>
      </c>
      <c r="D403" s="35" t="str">
        <f>VLOOKUP(B403,'Tabela de Macros'!$1:$1048576,3,FALSE)</f>
        <v>Montes Claros</v>
      </c>
      <c r="E403" s="35" t="s">
        <v>424</v>
      </c>
      <c r="F403" s="11">
        <f>VLOOKUP(A403,Dengue!$1:$1048576,10,FALSE)</f>
        <v>8</v>
      </c>
      <c r="G403" s="11">
        <f>VLOOKUP($A403,Chik!$1:$1048576,10,FALSE)</f>
        <v>0</v>
      </c>
      <c r="H403" s="11">
        <f>VLOOKUP($A403,zika!$1:$1048576,10,FALSE)</f>
        <v>0</v>
      </c>
      <c r="I403" s="11">
        <f t="shared" si="18"/>
        <v>8</v>
      </c>
      <c r="J403" s="10">
        <v>71265</v>
      </c>
      <c r="K403" s="57" t="s">
        <v>1111</v>
      </c>
      <c r="L403" s="7">
        <f t="shared" si="19"/>
        <v>11.225706868729391</v>
      </c>
      <c r="M403" s="6" t="str">
        <f t="shared" si="20"/>
        <v>Baixa</v>
      </c>
      <c r="N403" s="6">
        <f>VLOOKUP($B403,LIRAa!$1:$1048576,3,FALSE)</f>
        <v>0.3</v>
      </c>
      <c r="O403" s="6">
        <f>VLOOKUP($B403,LIRAa!$1:$1048576,4,FALSE)</f>
        <v>0.8</v>
      </c>
      <c r="P403" s="6">
        <f>VLOOKUP($B403,LIRAa!$1:$1048576,5,FALSE)</f>
        <v>0.8</v>
      </c>
      <c r="S403" s="37"/>
    </row>
    <row r="404" spans="1:21" ht="15.75" x14ac:dyDescent="0.25">
      <c r="A404" s="41">
        <v>399</v>
      </c>
      <c r="B404" s="6">
        <v>313520</v>
      </c>
      <c r="C404" s="16" t="str">
        <f>VLOOKUP(B404,'Tabela de Macros'!$1:$1048576,2,FALSE)</f>
        <v>Norte</v>
      </c>
      <c r="D404" s="35" t="str">
        <f>VLOOKUP(B404,'Tabela de Macros'!$1:$1048576,3,FALSE)</f>
        <v>Januária</v>
      </c>
      <c r="E404" s="35" t="s">
        <v>121</v>
      </c>
      <c r="F404" s="11">
        <f>VLOOKUP(A404,Dengue!$1:$1048576,10,FALSE)</f>
        <v>2</v>
      </c>
      <c r="G404" s="11">
        <f>VLOOKUP($A404,Chik!$1:$1048576,10,FALSE)</f>
        <v>0</v>
      </c>
      <c r="H404" s="11">
        <f>VLOOKUP($A404,zika!$1:$1048576,10,FALSE)</f>
        <v>0</v>
      </c>
      <c r="I404" s="11">
        <f t="shared" si="18"/>
        <v>2</v>
      </c>
      <c r="J404" s="10">
        <v>67628</v>
      </c>
      <c r="K404" s="57" t="s">
        <v>1110</v>
      </c>
      <c r="L404" s="7">
        <f t="shared" si="19"/>
        <v>2.9573549417401077</v>
      </c>
      <c r="M404" s="6" t="str">
        <f t="shared" si="20"/>
        <v>Baixa</v>
      </c>
      <c r="N404" s="6">
        <f>VLOOKUP($B404,LIRAa!$1:$1048576,3,FALSE)</f>
        <v>0</v>
      </c>
      <c r="O404" s="6">
        <f>VLOOKUP($B404,LIRAa!$1:$1048576,4,FALSE)</f>
        <v>0.6</v>
      </c>
      <c r="P404" s="6" t="str">
        <f>VLOOKUP($B404,LIRAa!$1:$1048576,5,FALSE)</f>
        <v>Sem Informação</v>
      </c>
      <c r="S404" s="37"/>
    </row>
    <row r="405" spans="1:21" ht="15.75" x14ac:dyDescent="0.25">
      <c r="A405" s="41">
        <v>400</v>
      </c>
      <c r="B405" s="6">
        <v>313530</v>
      </c>
      <c r="C405" s="16" t="str">
        <f>VLOOKUP(B405,'Tabela de Macros'!$1:$1048576,2,FALSE)</f>
        <v>Oeste</v>
      </c>
      <c r="D405" s="35" t="str">
        <f>VLOOKUP(B405,'Tabela de Macros'!$1:$1048576,3,FALSE)</f>
        <v>Divinópolis</v>
      </c>
      <c r="E405" s="35" t="s">
        <v>425</v>
      </c>
      <c r="F405" s="11">
        <f>VLOOKUP(A405,Dengue!$1:$1048576,10,FALSE)</f>
        <v>0</v>
      </c>
      <c r="G405" s="11">
        <f>VLOOKUP($A405,Chik!$1:$1048576,10,FALSE)</f>
        <v>0</v>
      </c>
      <c r="H405" s="11">
        <f>VLOOKUP($A405,zika!$1:$1048576,10,FALSE)</f>
        <v>0</v>
      </c>
      <c r="I405" s="11">
        <f t="shared" si="18"/>
        <v>0</v>
      </c>
      <c r="J405" s="10">
        <v>4314</v>
      </c>
      <c r="K405" s="57" t="s">
        <v>1109</v>
      </c>
      <c r="L405" s="7">
        <f t="shared" si="19"/>
        <v>0</v>
      </c>
      <c r="M405" s="6" t="str">
        <f t="shared" si="20"/>
        <v>Silencioso</v>
      </c>
      <c r="N405" s="6" t="str">
        <f>VLOOKUP($B405,LIRAa!$1:$1048576,3,FALSE)</f>
        <v>Sem Informação</v>
      </c>
      <c r="O405" s="6" t="str">
        <f>VLOOKUP($B405,LIRAa!$1:$1048576,4,FALSE)</f>
        <v>Sem Informação</v>
      </c>
      <c r="P405" s="6" t="str">
        <f>VLOOKUP($B405,LIRAa!$1:$1048576,5,FALSE)</f>
        <v>Sem Informação</v>
      </c>
      <c r="S405" s="76"/>
      <c r="T405" s="76"/>
      <c r="U405" s="76"/>
    </row>
    <row r="406" spans="1:21" ht="15.75" x14ac:dyDescent="0.25">
      <c r="A406" s="41">
        <v>401</v>
      </c>
      <c r="B406" s="6">
        <v>313535</v>
      </c>
      <c r="C406" s="16" t="str">
        <f>VLOOKUP(B406,'Tabela de Macros'!$1:$1048576,2,FALSE)</f>
        <v>Norte</v>
      </c>
      <c r="D406" s="35" t="str">
        <f>VLOOKUP(B406,'Tabela de Macros'!$1:$1048576,3,FALSE)</f>
        <v>Januária</v>
      </c>
      <c r="E406" s="35" t="s">
        <v>426</v>
      </c>
      <c r="F406" s="11">
        <f>VLOOKUP(A406,Dengue!$1:$1048576,10,FALSE)</f>
        <v>0</v>
      </c>
      <c r="G406" s="11">
        <f>VLOOKUP($A406,Chik!$1:$1048576,10,FALSE)</f>
        <v>0</v>
      </c>
      <c r="H406" s="11">
        <f>VLOOKUP($A406,zika!$1:$1048576,10,FALSE)</f>
        <v>0</v>
      </c>
      <c r="I406" s="11">
        <f t="shared" si="18"/>
        <v>0</v>
      </c>
      <c r="J406" s="10">
        <v>8556</v>
      </c>
      <c r="K406" s="57" t="s">
        <v>1109</v>
      </c>
      <c r="L406" s="7">
        <f t="shared" si="19"/>
        <v>0</v>
      </c>
      <c r="M406" s="6" t="str">
        <f t="shared" si="20"/>
        <v>Silencioso</v>
      </c>
      <c r="N406" s="6" t="str">
        <f>VLOOKUP($B406,LIRAa!$1:$1048576,3,FALSE)</f>
        <v>Sem Informação</v>
      </c>
      <c r="O406" s="6" t="str">
        <f>VLOOKUP($B406,LIRAa!$1:$1048576,4,FALSE)</f>
        <v>Sem Informação</v>
      </c>
      <c r="P406" s="6" t="str">
        <f>VLOOKUP($B406,LIRAa!$1:$1048576,5,FALSE)</f>
        <v>Sem Informação</v>
      </c>
      <c r="S406" s="37"/>
    </row>
    <row r="407" spans="1:21" ht="15.75" x14ac:dyDescent="0.25">
      <c r="A407" s="41">
        <v>402</v>
      </c>
      <c r="B407" s="6">
        <v>313540</v>
      </c>
      <c r="C407" s="16" t="str">
        <f>VLOOKUP(B407,'Tabela de Macros'!$1:$1048576,2,FALSE)</f>
        <v>Centro Sul</v>
      </c>
      <c r="D407" s="35" t="str">
        <f>VLOOKUP(B407,'Tabela de Macros'!$1:$1048576,3,FALSE)</f>
        <v>Barbacena</v>
      </c>
      <c r="E407" s="35" t="s">
        <v>427</v>
      </c>
      <c r="F407" s="11">
        <f>VLOOKUP(A407,Dengue!$1:$1048576,10,FALSE)</f>
        <v>0</v>
      </c>
      <c r="G407" s="11">
        <f>VLOOKUP($A407,Chik!$1:$1048576,10,FALSE)</f>
        <v>0</v>
      </c>
      <c r="H407" s="11">
        <f>VLOOKUP($A407,zika!$1:$1048576,10,FALSE)</f>
        <v>0</v>
      </c>
      <c r="I407" s="11">
        <f t="shared" si="18"/>
        <v>0</v>
      </c>
      <c r="J407" s="10">
        <v>4973</v>
      </c>
      <c r="K407" s="57" t="s">
        <v>1109</v>
      </c>
      <c r="L407" s="7">
        <f t="shared" si="19"/>
        <v>0</v>
      </c>
      <c r="M407" s="6" t="str">
        <f t="shared" si="20"/>
        <v>Silencioso</v>
      </c>
      <c r="N407" s="6" t="str">
        <f>VLOOKUP($B407,LIRAa!$1:$1048576,3,FALSE)</f>
        <v>Sem Informação</v>
      </c>
      <c r="O407" s="6" t="str">
        <f>VLOOKUP($B407,LIRAa!$1:$1048576,4,FALSE)</f>
        <v>Sem Informação</v>
      </c>
      <c r="P407" s="6" t="str">
        <f>VLOOKUP($B407,LIRAa!$1:$1048576,5,FALSE)</f>
        <v>Sem Informação</v>
      </c>
      <c r="S407" s="37"/>
    </row>
    <row r="408" spans="1:21" ht="15.75" x14ac:dyDescent="0.25">
      <c r="A408" s="41">
        <v>403</v>
      </c>
      <c r="B408" s="6">
        <v>313545</v>
      </c>
      <c r="C408" s="16" t="str">
        <f>VLOOKUP(B408,'Tabela de Macros'!$1:$1048576,2,FALSE)</f>
        <v>Jequitinhonha</v>
      </c>
      <c r="D408" s="35" t="str">
        <f>VLOOKUP(B408,'Tabela de Macros'!$1:$1048576,3,FALSE)</f>
        <v>Diamantina</v>
      </c>
      <c r="E408" s="35" t="s">
        <v>428</v>
      </c>
      <c r="F408" s="11">
        <f>VLOOKUP(A408,Dengue!$1:$1048576,10,FALSE)</f>
        <v>27</v>
      </c>
      <c r="G408" s="11">
        <f>VLOOKUP($A408,Chik!$1:$1048576,10,FALSE)</f>
        <v>0</v>
      </c>
      <c r="H408" s="11">
        <f>VLOOKUP($A408,zika!$1:$1048576,10,FALSE)</f>
        <v>0</v>
      </c>
      <c r="I408" s="11">
        <f t="shared" si="18"/>
        <v>27</v>
      </c>
      <c r="J408" s="10">
        <v>7645</v>
      </c>
      <c r="K408" s="57" t="s">
        <v>1109</v>
      </c>
      <c r="L408" s="7">
        <f t="shared" si="19"/>
        <v>353.17200784826684</v>
      </c>
      <c r="M408" s="6" t="str">
        <f t="shared" si="20"/>
        <v>Alta</v>
      </c>
      <c r="N408" s="6" t="str">
        <f>VLOOKUP($B408,LIRAa!$1:$1048576,3,FALSE)</f>
        <v>Sem Informação</v>
      </c>
      <c r="O408" s="6" t="str">
        <f>VLOOKUP($B408,LIRAa!$1:$1048576,4,FALSE)</f>
        <v>Sem Informação</v>
      </c>
      <c r="P408" s="6" t="str">
        <f>VLOOKUP($B408,LIRAa!$1:$1048576,5,FALSE)</f>
        <v>Sem Informação</v>
      </c>
      <c r="S408" s="37"/>
    </row>
    <row r="409" spans="1:21" ht="15.75" x14ac:dyDescent="0.25">
      <c r="A409" s="41">
        <v>404</v>
      </c>
      <c r="B409" s="6">
        <v>313550</v>
      </c>
      <c r="C409" s="16" t="str">
        <f>VLOOKUP(B409,'Tabela de Macros'!$1:$1048576,2,FALSE)</f>
        <v>Leste do Sul</v>
      </c>
      <c r="D409" s="35" t="str">
        <f>VLOOKUP(B409,'Tabela de Macros'!$1:$1048576,3,FALSE)</f>
        <v>Ponte Nova</v>
      </c>
      <c r="E409" s="35" t="s">
        <v>429</v>
      </c>
      <c r="F409" s="11">
        <f>VLOOKUP(A409,Dengue!$1:$1048576,10,FALSE)</f>
        <v>0</v>
      </c>
      <c r="G409" s="11">
        <f>VLOOKUP($A409,Chik!$1:$1048576,10,FALSE)</f>
        <v>0</v>
      </c>
      <c r="H409" s="11">
        <f>VLOOKUP($A409,zika!$1:$1048576,10,FALSE)</f>
        <v>0</v>
      </c>
      <c r="I409" s="11">
        <f t="shared" si="18"/>
        <v>0</v>
      </c>
      <c r="J409" s="10">
        <v>12460</v>
      </c>
      <c r="K409" s="57" t="s">
        <v>1109</v>
      </c>
      <c r="L409" s="7">
        <f t="shared" si="19"/>
        <v>0</v>
      </c>
      <c r="M409" s="6" t="str">
        <f t="shared" si="20"/>
        <v>Silencioso</v>
      </c>
      <c r="N409" s="6" t="str">
        <f>VLOOKUP($B409,LIRAa!$1:$1048576,3,FALSE)</f>
        <v>Sem Informação</v>
      </c>
      <c r="O409" s="6" t="str">
        <f>VLOOKUP($B409,LIRAa!$1:$1048576,4,FALSE)</f>
        <v>Sem Informação</v>
      </c>
      <c r="P409" s="6" t="str">
        <f>VLOOKUP($B409,LIRAa!$1:$1048576,5,FALSE)</f>
        <v>Sem Informação</v>
      </c>
      <c r="S409" s="76"/>
      <c r="T409" s="76"/>
      <c r="U409" s="76"/>
    </row>
    <row r="410" spans="1:21" ht="15.75" x14ac:dyDescent="0.25">
      <c r="A410" s="41">
        <v>405</v>
      </c>
      <c r="B410" s="6">
        <v>313560</v>
      </c>
      <c r="C410" s="16" t="str">
        <f>VLOOKUP(B410,'Tabela de Macros'!$1:$1048576,2,FALSE)</f>
        <v>Norte</v>
      </c>
      <c r="D410" s="35" t="str">
        <f>VLOOKUP(B410,'Tabela de Macros'!$1:$1048576,3,FALSE)</f>
        <v>Montes Claros</v>
      </c>
      <c r="E410" s="35" t="s">
        <v>430</v>
      </c>
      <c r="F410" s="11">
        <f>VLOOKUP(A410,Dengue!$1:$1048576,10,FALSE)</f>
        <v>0</v>
      </c>
      <c r="G410" s="11">
        <f>VLOOKUP($A410,Chik!$1:$1048576,10,FALSE)</f>
        <v>0</v>
      </c>
      <c r="H410" s="11">
        <f>VLOOKUP($A410,zika!$1:$1048576,10,FALSE)</f>
        <v>0</v>
      </c>
      <c r="I410" s="11">
        <f t="shared" si="18"/>
        <v>0</v>
      </c>
      <c r="J410" s="10">
        <v>7597</v>
      </c>
      <c r="K410" s="57" t="s">
        <v>1109</v>
      </c>
      <c r="L410" s="7">
        <f t="shared" si="19"/>
        <v>0</v>
      </c>
      <c r="M410" s="6" t="str">
        <f t="shared" si="20"/>
        <v>Silencioso</v>
      </c>
      <c r="N410" s="6" t="str">
        <f>VLOOKUP($B410,LIRAa!$1:$1048576,3,FALSE)</f>
        <v>Sem Informação</v>
      </c>
      <c r="O410" s="6" t="str">
        <f>VLOOKUP($B410,LIRAa!$1:$1048576,4,FALSE)</f>
        <v>Sem Informação</v>
      </c>
      <c r="P410" s="6">
        <f>VLOOKUP($B410,LIRAa!$1:$1048576,5,FALSE)</f>
        <v>1.3</v>
      </c>
      <c r="S410" s="37"/>
    </row>
    <row r="411" spans="1:21" ht="15.75" x14ac:dyDescent="0.25">
      <c r="A411" s="41">
        <v>406</v>
      </c>
      <c r="B411" s="6">
        <v>313570</v>
      </c>
      <c r="C411" s="16" t="str">
        <f>VLOOKUP(B411,'Tabela de Macros'!$1:$1048576,2,FALSE)</f>
        <v>Centro</v>
      </c>
      <c r="D411" s="35" t="str">
        <f>VLOOKUP(B411,'Tabela de Macros'!$1:$1048576,3,FALSE)</f>
        <v>Sete Lagoas</v>
      </c>
      <c r="E411" s="35" t="s">
        <v>431</v>
      </c>
      <c r="F411" s="11">
        <f>VLOOKUP(A411,Dengue!$1:$1048576,10,FALSE)</f>
        <v>3</v>
      </c>
      <c r="G411" s="11">
        <f>VLOOKUP($A411,Chik!$1:$1048576,10,FALSE)</f>
        <v>0</v>
      </c>
      <c r="H411" s="11">
        <f>VLOOKUP($A411,zika!$1:$1048576,10,FALSE)</f>
        <v>0</v>
      </c>
      <c r="I411" s="11">
        <f t="shared" si="18"/>
        <v>3</v>
      </c>
      <c r="J411" s="10">
        <v>5215</v>
      </c>
      <c r="K411" s="57" t="s">
        <v>1109</v>
      </c>
      <c r="L411" s="7">
        <f t="shared" si="19"/>
        <v>57.526366251198461</v>
      </c>
      <c r="M411" s="6" t="str">
        <f t="shared" si="20"/>
        <v>Baixa</v>
      </c>
      <c r="N411" s="6" t="str">
        <f>VLOOKUP($B411,LIRAa!$1:$1048576,3,FALSE)</f>
        <v>Sem Informação</v>
      </c>
      <c r="O411" s="6" t="str">
        <f>VLOOKUP($B411,LIRAa!$1:$1048576,4,FALSE)</f>
        <v>Sem Informação</v>
      </c>
      <c r="P411" s="6" t="str">
        <f>VLOOKUP($B411,LIRAa!$1:$1048576,5,FALSE)</f>
        <v>Sem Informação</v>
      </c>
      <c r="S411" s="37"/>
    </row>
    <row r="412" spans="1:21" ht="15.75" x14ac:dyDescent="0.25">
      <c r="A412" s="41">
        <v>407</v>
      </c>
      <c r="B412" s="6">
        <v>313580</v>
      </c>
      <c r="C412" s="16" t="str">
        <f>VLOOKUP(B412,'Tabela de Macros'!$1:$1048576,2,FALSE)</f>
        <v>Nordeste</v>
      </c>
      <c r="D412" s="35" t="str">
        <f>VLOOKUP(B412,'Tabela de Macros'!$1:$1048576,3,FALSE)</f>
        <v>Pedra Azul</v>
      </c>
      <c r="E412" s="35" t="s">
        <v>432</v>
      </c>
      <c r="F412" s="11">
        <f>VLOOKUP(A412,Dengue!$1:$1048576,10,FALSE)</f>
        <v>58</v>
      </c>
      <c r="G412" s="11">
        <f>VLOOKUP($A412,Chik!$1:$1048576,10,FALSE)</f>
        <v>0</v>
      </c>
      <c r="H412" s="11">
        <f>VLOOKUP($A412,zika!$1:$1048576,10,FALSE)</f>
        <v>0</v>
      </c>
      <c r="I412" s="11">
        <f t="shared" si="18"/>
        <v>58</v>
      </c>
      <c r="J412" s="10">
        <v>25305</v>
      </c>
      <c r="K412" s="57" t="s">
        <v>1110</v>
      </c>
      <c r="L412" s="7">
        <f t="shared" si="19"/>
        <v>229.20371468089311</v>
      </c>
      <c r="M412" s="6" t="str">
        <f t="shared" si="20"/>
        <v>Média</v>
      </c>
      <c r="N412" s="6" t="str">
        <f>VLOOKUP($B412,LIRAa!$1:$1048576,3,FALSE)</f>
        <v>Sem Informação</v>
      </c>
      <c r="O412" s="6" t="str">
        <f>VLOOKUP($B412,LIRAa!$1:$1048576,4,FALSE)</f>
        <v>Sem Informação</v>
      </c>
      <c r="P412" s="6" t="str">
        <f>VLOOKUP($B412,LIRAa!$1:$1048576,5,FALSE)</f>
        <v>Sem Informação</v>
      </c>
      <c r="S412" s="37"/>
    </row>
    <row r="413" spans="1:21" ht="15.75" x14ac:dyDescent="0.25">
      <c r="A413" s="41">
        <v>408</v>
      </c>
      <c r="B413" s="6">
        <v>313590</v>
      </c>
      <c r="C413" s="16" t="str">
        <f>VLOOKUP(B413,'Tabela de Macros'!$1:$1048576,2,FALSE)</f>
        <v>Sul</v>
      </c>
      <c r="D413" s="35" t="str">
        <f>VLOOKUP(B413,'Tabela de Macros'!$1:$1048576,3,FALSE)</f>
        <v>Varginha</v>
      </c>
      <c r="E413" s="35" t="s">
        <v>433</v>
      </c>
      <c r="F413" s="11">
        <f>VLOOKUP(A413,Dengue!$1:$1048576,10,FALSE)</f>
        <v>0</v>
      </c>
      <c r="G413" s="11">
        <f>VLOOKUP($A413,Chik!$1:$1048576,10,FALSE)</f>
        <v>0</v>
      </c>
      <c r="H413" s="11">
        <f>VLOOKUP($A413,zika!$1:$1048576,10,FALSE)</f>
        <v>0</v>
      </c>
      <c r="I413" s="11">
        <f t="shared" si="18"/>
        <v>0</v>
      </c>
      <c r="J413" s="10">
        <v>4795</v>
      </c>
      <c r="K413" s="57" t="s">
        <v>1109</v>
      </c>
      <c r="L413" s="7">
        <f t="shared" si="19"/>
        <v>0</v>
      </c>
      <c r="M413" s="6" t="str">
        <f t="shared" si="20"/>
        <v>Silencioso</v>
      </c>
      <c r="N413" s="6" t="str">
        <f>VLOOKUP($B413,LIRAa!$1:$1048576,3,FALSE)</f>
        <v>Sem Informação</v>
      </c>
      <c r="O413" s="6" t="str">
        <f>VLOOKUP($B413,LIRAa!$1:$1048576,4,FALSE)</f>
        <v>Sem Informação</v>
      </c>
      <c r="P413" s="6" t="str">
        <f>VLOOKUP($B413,LIRAa!$1:$1048576,5,FALSE)</f>
        <v>Sem Informação</v>
      </c>
      <c r="S413" s="76"/>
      <c r="T413" s="76"/>
      <c r="U413" s="76"/>
    </row>
    <row r="414" spans="1:21" ht="15.75" x14ac:dyDescent="0.25">
      <c r="A414" s="41">
        <v>409</v>
      </c>
      <c r="B414" s="6">
        <v>313600</v>
      </c>
      <c r="C414" s="16" t="str">
        <f>VLOOKUP(B414,'Tabela de Macros'!$1:$1048576,2,FALSE)</f>
        <v>Nordeste</v>
      </c>
      <c r="D414" s="35" t="str">
        <f>VLOOKUP(B414,'Tabela de Macros'!$1:$1048576,3,FALSE)</f>
        <v>Pedra Azul</v>
      </c>
      <c r="E414" s="35" t="s">
        <v>434</v>
      </c>
      <c r="F414" s="11">
        <f>VLOOKUP(A414,Dengue!$1:$1048576,10,FALSE)</f>
        <v>0</v>
      </c>
      <c r="G414" s="11">
        <f>VLOOKUP($A414,Chik!$1:$1048576,10,FALSE)</f>
        <v>0</v>
      </c>
      <c r="H414" s="11">
        <f>VLOOKUP($A414,zika!$1:$1048576,10,FALSE)</f>
        <v>0</v>
      </c>
      <c r="I414" s="11">
        <f t="shared" si="18"/>
        <v>0</v>
      </c>
      <c r="J414" s="10">
        <v>15410</v>
      </c>
      <c r="K414" s="57" t="s">
        <v>1109</v>
      </c>
      <c r="L414" s="7">
        <f t="shared" si="19"/>
        <v>0</v>
      </c>
      <c r="M414" s="6" t="str">
        <f t="shared" si="20"/>
        <v>Silencioso</v>
      </c>
      <c r="N414" s="6" t="str">
        <f>VLOOKUP($B414,LIRAa!$1:$1048576,3,FALSE)</f>
        <v>Sem Informação</v>
      </c>
      <c r="O414" s="6" t="str">
        <f>VLOOKUP($B414,LIRAa!$1:$1048576,4,FALSE)</f>
        <v>Sem Informação</v>
      </c>
      <c r="P414" s="6" t="str">
        <f>VLOOKUP($B414,LIRAa!$1:$1048576,5,FALSE)</f>
        <v>Sem Informação</v>
      </c>
      <c r="S414" s="76"/>
      <c r="T414" s="76"/>
      <c r="U414" s="76"/>
    </row>
    <row r="415" spans="1:21" ht="15.75" x14ac:dyDescent="0.25">
      <c r="A415" s="41">
        <v>410</v>
      </c>
      <c r="B415" s="6">
        <v>313610</v>
      </c>
      <c r="C415" s="16" t="str">
        <f>VLOOKUP(B415,'Tabela de Macros'!$1:$1048576,2,FALSE)</f>
        <v>Vale do Aço</v>
      </c>
      <c r="D415" s="35" t="str">
        <f>VLOOKUP(B415,'Tabela de Macros'!$1:$1048576,3,FALSE)</f>
        <v>Cel. Fabriciano</v>
      </c>
      <c r="E415" s="35" t="s">
        <v>435</v>
      </c>
      <c r="F415" s="11">
        <f>VLOOKUP(A415,Dengue!$1:$1048576,10,FALSE)</f>
        <v>0</v>
      </c>
      <c r="G415" s="11">
        <f>VLOOKUP($A415,Chik!$1:$1048576,10,FALSE)</f>
        <v>0</v>
      </c>
      <c r="H415" s="11">
        <f>VLOOKUP($A415,zika!$1:$1048576,10,FALSE)</f>
        <v>0</v>
      </c>
      <c r="I415" s="11">
        <f t="shared" si="18"/>
        <v>0</v>
      </c>
      <c r="J415" s="10">
        <v>4674</v>
      </c>
      <c r="K415" s="57" t="s">
        <v>1109</v>
      </c>
      <c r="L415" s="7">
        <f t="shared" si="19"/>
        <v>0</v>
      </c>
      <c r="M415" s="6" t="str">
        <f t="shared" si="20"/>
        <v>Silencioso</v>
      </c>
      <c r="N415" s="6" t="str">
        <f>VLOOKUP($B415,LIRAa!$1:$1048576,3,FALSE)</f>
        <v>Sem Informação</v>
      </c>
      <c r="O415" s="6" t="str">
        <f>VLOOKUP($B415,LIRAa!$1:$1048576,4,FALSE)</f>
        <v>Sem Informação</v>
      </c>
      <c r="P415" s="6" t="str">
        <f>VLOOKUP($B415,LIRAa!$1:$1048576,5,FALSE)</f>
        <v>Sem Informação</v>
      </c>
      <c r="S415" s="76"/>
      <c r="T415" s="76"/>
      <c r="U415" s="76"/>
    </row>
    <row r="416" spans="1:21" ht="15.75" x14ac:dyDescent="0.25">
      <c r="A416" s="41">
        <v>411</v>
      </c>
      <c r="B416" s="6">
        <v>313620</v>
      </c>
      <c r="C416" s="16" t="str">
        <f>VLOOKUP(B416,'Tabela de Macros'!$1:$1048576,2,FALSE)</f>
        <v>Centro</v>
      </c>
      <c r="D416" s="35" t="str">
        <f>VLOOKUP(B416,'Tabela de Macros'!$1:$1048576,3,FALSE)</f>
        <v>Itabira</v>
      </c>
      <c r="E416" s="35" t="s">
        <v>436</v>
      </c>
      <c r="F416" s="11">
        <f>VLOOKUP(A416,Dengue!$1:$1048576,10,FALSE)</f>
        <v>33</v>
      </c>
      <c r="G416" s="11">
        <f>VLOOKUP($A416,Chik!$1:$1048576,10,FALSE)</f>
        <v>2</v>
      </c>
      <c r="H416" s="11">
        <f>VLOOKUP($A416,zika!$1:$1048576,10,FALSE)</f>
        <v>0</v>
      </c>
      <c r="I416" s="11">
        <f t="shared" si="18"/>
        <v>35</v>
      </c>
      <c r="J416" s="10">
        <v>79387</v>
      </c>
      <c r="K416" s="57" t="s">
        <v>1111</v>
      </c>
      <c r="L416" s="7">
        <f t="shared" si="19"/>
        <v>44.08782294330306</v>
      </c>
      <c r="M416" s="6" t="str">
        <f t="shared" si="20"/>
        <v>Baixa</v>
      </c>
      <c r="N416" s="6">
        <f>VLOOKUP($B416,LIRAa!$1:$1048576,3,FALSE)</f>
        <v>1.5</v>
      </c>
      <c r="O416" s="6">
        <f>VLOOKUP($B416,LIRAa!$1:$1048576,4,FALSE)</f>
        <v>1</v>
      </c>
      <c r="P416" s="6" t="str">
        <f>VLOOKUP($B416,LIRAa!$1:$1048576,5,FALSE)</f>
        <v>Sem Informação</v>
      </c>
      <c r="S416" s="76"/>
      <c r="T416" s="76"/>
      <c r="U416" s="76"/>
    </row>
    <row r="417" spans="1:21" ht="15.75" x14ac:dyDescent="0.25">
      <c r="A417" s="41">
        <v>412</v>
      </c>
      <c r="B417" s="6">
        <v>313630</v>
      </c>
      <c r="C417" s="16" t="str">
        <f>VLOOKUP(B417,'Tabela de Macros'!$1:$1048576,2,FALSE)</f>
        <v>Noroeste</v>
      </c>
      <c r="D417" s="35" t="str">
        <f>VLOOKUP(B417,'Tabela de Macros'!$1:$1048576,3,FALSE)</f>
        <v>Patos de Minas</v>
      </c>
      <c r="E417" s="35" t="s">
        <v>437</v>
      </c>
      <c r="F417" s="11">
        <f>VLOOKUP(A417,Dengue!$1:$1048576,10,FALSE)</f>
        <v>15</v>
      </c>
      <c r="G417" s="11">
        <f>VLOOKUP($A417,Chik!$1:$1048576,10,FALSE)</f>
        <v>0</v>
      </c>
      <c r="H417" s="11">
        <f>VLOOKUP($A417,zika!$1:$1048576,10,FALSE)</f>
        <v>0</v>
      </c>
      <c r="I417" s="11">
        <f t="shared" si="18"/>
        <v>15</v>
      </c>
      <c r="J417" s="10">
        <v>48561</v>
      </c>
      <c r="K417" s="57" t="s">
        <v>1110</v>
      </c>
      <c r="L417" s="7">
        <f t="shared" si="19"/>
        <v>30.888984987953297</v>
      </c>
      <c r="M417" s="6" t="str">
        <f t="shared" si="20"/>
        <v>Baixa</v>
      </c>
      <c r="N417" s="6">
        <f>VLOOKUP($B417,LIRAa!$1:$1048576,3,FALSE)</f>
        <v>0.6</v>
      </c>
      <c r="O417" s="6">
        <f>VLOOKUP($B417,LIRAa!$1:$1048576,4,FALSE)</f>
        <v>1.7</v>
      </c>
      <c r="P417" s="6">
        <f>VLOOKUP($B417,LIRAa!$1:$1048576,5,FALSE)</f>
        <v>0</v>
      </c>
      <c r="S417" s="37"/>
    </row>
    <row r="418" spans="1:21" ht="15.75" x14ac:dyDescent="0.25">
      <c r="A418" s="41">
        <v>413</v>
      </c>
      <c r="B418" s="6">
        <v>313640</v>
      </c>
      <c r="C418" s="16" t="str">
        <f>VLOOKUP(B418,'Tabela de Macros'!$1:$1048576,2,FALSE)</f>
        <v>Norte</v>
      </c>
      <c r="D418" s="35" t="str">
        <f>VLOOKUP(B418,'Tabela de Macros'!$1:$1048576,3,FALSE)</f>
        <v>Montes Claros</v>
      </c>
      <c r="E418" s="35" t="s">
        <v>438</v>
      </c>
      <c r="F418" s="11">
        <f>VLOOKUP(A418,Dengue!$1:$1048576,10,FALSE)</f>
        <v>0</v>
      </c>
      <c r="G418" s="11">
        <f>VLOOKUP($A418,Chik!$1:$1048576,10,FALSE)</f>
        <v>0</v>
      </c>
      <c r="H418" s="11">
        <f>VLOOKUP($A418,zika!$1:$1048576,10,FALSE)</f>
        <v>0</v>
      </c>
      <c r="I418" s="11">
        <f t="shared" si="18"/>
        <v>0</v>
      </c>
      <c r="J418" s="10">
        <v>4662</v>
      </c>
      <c r="K418" s="57" t="s">
        <v>1109</v>
      </c>
      <c r="L418" s="7">
        <f t="shared" si="19"/>
        <v>0</v>
      </c>
      <c r="M418" s="6" t="str">
        <f t="shared" si="20"/>
        <v>Silencioso</v>
      </c>
      <c r="N418" s="6" t="str">
        <f>VLOOKUP($B418,LIRAa!$1:$1048576,3,FALSE)</f>
        <v>Sem Informação</v>
      </c>
      <c r="O418" s="6" t="str">
        <f>VLOOKUP($B418,LIRAa!$1:$1048576,4,FALSE)</f>
        <v>Sem Informação</v>
      </c>
      <c r="P418" s="6" t="str">
        <f>VLOOKUP($B418,LIRAa!$1:$1048576,5,FALSE)</f>
        <v>Sem Informação</v>
      </c>
      <c r="S418" s="76"/>
      <c r="T418" s="76"/>
      <c r="U418" s="76"/>
    </row>
    <row r="419" spans="1:21" ht="15.75" x14ac:dyDescent="0.25">
      <c r="A419" s="41">
        <v>414</v>
      </c>
      <c r="B419" s="6">
        <v>313650</v>
      </c>
      <c r="C419" s="16" t="str">
        <f>VLOOKUP(B419,'Tabela de Macros'!$1:$1048576,2,FALSE)</f>
        <v>Nordeste</v>
      </c>
      <c r="D419" s="35" t="str">
        <f>VLOOKUP(B419,'Tabela de Macros'!$1:$1048576,3,FALSE)</f>
        <v>Pedra Azul</v>
      </c>
      <c r="E419" s="35" t="s">
        <v>439</v>
      </c>
      <c r="F419" s="11">
        <f>VLOOKUP(A419,Dengue!$1:$1048576,10,FALSE)</f>
        <v>13</v>
      </c>
      <c r="G419" s="11">
        <f>VLOOKUP($A419,Chik!$1:$1048576,10,FALSE)</f>
        <v>3</v>
      </c>
      <c r="H419" s="11">
        <f>VLOOKUP($A419,zika!$1:$1048576,10,FALSE)</f>
        <v>0</v>
      </c>
      <c r="I419" s="11">
        <f t="shared" si="18"/>
        <v>16</v>
      </c>
      <c r="J419" s="10">
        <v>10780</v>
      </c>
      <c r="K419" s="57" t="s">
        <v>1109</v>
      </c>
      <c r="L419" s="7">
        <f t="shared" si="19"/>
        <v>148.4230055658627</v>
      </c>
      <c r="M419" s="6" t="str">
        <f t="shared" si="20"/>
        <v>Média</v>
      </c>
      <c r="N419" s="6" t="str">
        <f>VLOOKUP($B419,LIRAa!$1:$1048576,3,FALSE)</f>
        <v>Sem Informação</v>
      </c>
      <c r="O419" s="6" t="str">
        <f>VLOOKUP($B419,LIRAa!$1:$1048576,4,FALSE)</f>
        <v>Sem Informação</v>
      </c>
      <c r="P419" s="6" t="str">
        <f>VLOOKUP($B419,LIRAa!$1:$1048576,5,FALSE)</f>
        <v>Sem Informação</v>
      </c>
      <c r="S419" s="37"/>
    </row>
    <row r="420" spans="1:21" ht="15.75" x14ac:dyDescent="0.25">
      <c r="A420" s="41">
        <v>415</v>
      </c>
      <c r="B420" s="6">
        <v>313652</v>
      </c>
      <c r="C420" s="16" t="str">
        <f>VLOOKUP(B420,'Tabela de Macros'!$1:$1048576,2,FALSE)</f>
        <v>Jequitinhonha</v>
      </c>
      <c r="D420" s="35" t="str">
        <f>VLOOKUP(B420,'Tabela de Macros'!$1:$1048576,3,FALSE)</f>
        <v>Diamantina</v>
      </c>
      <c r="E420" s="35" t="s">
        <v>440</v>
      </c>
      <c r="F420" s="11">
        <f>VLOOKUP(A420,Dengue!$1:$1048576,10,FALSE)</f>
        <v>0</v>
      </c>
      <c r="G420" s="11">
        <f>VLOOKUP($A420,Chik!$1:$1048576,10,FALSE)</f>
        <v>0</v>
      </c>
      <c r="H420" s="11">
        <f>VLOOKUP($A420,zika!$1:$1048576,10,FALSE)</f>
        <v>0</v>
      </c>
      <c r="I420" s="11">
        <f t="shared" si="18"/>
        <v>0</v>
      </c>
      <c r="J420" s="10">
        <v>4516</v>
      </c>
      <c r="K420" s="57" t="s">
        <v>1109</v>
      </c>
      <c r="L420" s="7">
        <f t="shared" si="19"/>
        <v>0</v>
      </c>
      <c r="M420" s="6" t="str">
        <f t="shared" si="20"/>
        <v>Silencioso</v>
      </c>
      <c r="N420" s="6" t="str">
        <f>VLOOKUP($B420,LIRAa!$1:$1048576,3,FALSE)</f>
        <v>Sem Informação</v>
      </c>
      <c r="O420" s="6" t="str">
        <f>VLOOKUP($B420,LIRAa!$1:$1048576,4,FALSE)</f>
        <v>Sem Informação</v>
      </c>
      <c r="P420" s="6" t="str">
        <f>VLOOKUP($B420,LIRAa!$1:$1048576,5,FALSE)</f>
        <v>Sem Informação</v>
      </c>
      <c r="S420" s="37"/>
    </row>
    <row r="421" spans="1:21" ht="15.75" x14ac:dyDescent="0.25">
      <c r="A421" s="41">
        <v>416</v>
      </c>
      <c r="B421" s="6">
        <v>313655</v>
      </c>
      <c r="C421" s="16" t="str">
        <f>VLOOKUP(B421,'Tabela de Macros'!$1:$1048576,2,FALSE)</f>
        <v>Leste</v>
      </c>
      <c r="D421" s="35" t="str">
        <f>VLOOKUP(B421,'Tabela de Macros'!$1:$1048576,3,FALSE)</f>
        <v>Gov. Valadares</v>
      </c>
      <c r="E421" s="35" t="s">
        <v>441</v>
      </c>
      <c r="F421" s="11">
        <f>VLOOKUP(A421,Dengue!$1:$1048576,10,FALSE)</f>
        <v>0</v>
      </c>
      <c r="G421" s="11">
        <f>VLOOKUP($A421,Chik!$1:$1048576,10,FALSE)</f>
        <v>0</v>
      </c>
      <c r="H421" s="11">
        <f>VLOOKUP($A421,zika!$1:$1048576,10,FALSE)</f>
        <v>0</v>
      </c>
      <c r="I421" s="11">
        <f t="shared" si="18"/>
        <v>0</v>
      </c>
      <c r="J421" s="10">
        <v>4938</v>
      </c>
      <c r="K421" s="57" t="s">
        <v>1109</v>
      </c>
      <c r="L421" s="7">
        <f t="shared" si="19"/>
        <v>0</v>
      </c>
      <c r="M421" s="6" t="str">
        <f t="shared" si="20"/>
        <v>Silencioso</v>
      </c>
      <c r="N421" s="6" t="str">
        <f>VLOOKUP($B421,LIRAa!$1:$1048576,3,FALSE)</f>
        <v>Sem Informação</v>
      </c>
      <c r="O421" s="6" t="str">
        <f>VLOOKUP($B421,LIRAa!$1:$1048576,4,FALSE)</f>
        <v>Sem Informação</v>
      </c>
      <c r="P421" s="6" t="str">
        <f>VLOOKUP($B421,LIRAa!$1:$1048576,5,FALSE)</f>
        <v>Sem Informação</v>
      </c>
      <c r="S421" s="76"/>
      <c r="T421" s="76"/>
      <c r="U421" s="76"/>
    </row>
    <row r="422" spans="1:21" ht="15.75" x14ac:dyDescent="0.25">
      <c r="A422" s="41">
        <v>417</v>
      </c>
      <c r="B422" s="6">
        <v>313657</v>
      </c>
      <c r="C422" s="16" t="str">
        <f>VLOOKUP(B422,'Tabela de Macros'!$1:$1048576,2,FALSE)</f>
        <v>Norte</v>
      </c>
      <c r="D422" s="35" t="str">
        <f>VLOOKUP(B422,'Tabela de Macros'!$1:$1048576,3,FALSE)</f>
        <v>Montes Claros</v>
      </c>
      <c r="E422" s="35" t="s">
        <v>442</v>
      </c>
      <c r="F422" s="11">
        <f>VLOOKUP(A422,Dengue!$1:$1048576,10,FALSE)</f>
        <v>0</v>
      </c>
      <c r="G422" s="11">
        <f>VLOOKUP($A422,Chik!$1:$1048576,10,FALSE)</f>
        <v>0</v>
      </c>
      <c r="H422" s="11">
        <f>VLOOKUP($A422,zika!$1:$1048576,10,FALSE)</f>
        <v>0</v>
      </c>
      <c r="I422" s="11">
        <f t="shared" si="18"/>
        <v>0</v>
      </c>
      <c r="J422" s="10">
        <v>4844</v>
      </c>
      <c r="K422" s="57" t="s">
        <v>1109</v>
      </c>
      <c r="L422" s="7">
        <f t="shared" si="19"/>
        <v>0</v>
      </c>
      <c r="M422" s="6" t="str">
        <f t="shared" si="20"/>
        <v>Silencioso</v>
      </c>
      <c r="N422" s="6" t="str">
        <f>VLOOKUP($B422,LIRAa!$1:$1048576,3,FALSE)</f>
        <v>Sem Informação</v>
      </c>
      <c r="O422" s="6" t="str">
        <f>VLOOKUP($B422,LIRAa!$1:$1048576,4,FALSE)</f>
        <v>Sem Informação</v>
      </c>
      <c r="P422" s="6" t="str">
        <f>VLOOKUP($B422,LIRAa!$1:$1048576,5,FALSE)</f>
        <v>Sem Informação</v>
      </c>
      <c r="S422" s="9"/>
      <c r="T422" s="9"/>
      <c r="U422" s="9"/>
    </row>
    <row r="423" spans="1:21" ht="15.75" x14ac:dyDescent="0.25">
      <c r="A423" s="41">
        <v>418</v>
      </c>
      <c r="B423" s="6">
        <v>313665</v>
      </c>
      <c r="C423" s="16" t="str">
        <f>VLOOKUP(B423,'Tabela de Macros'!$1:$1048576,2,FALSE)</f>
        <v>Centro</v>
      </c>
      <c r="D423" s="35" t="str">
        <f>VLOOKUP(B423,'Tabela de Macros'!$1:$1048576,3,FALSE)</f>
        <v>Belo Horizonte</v>
      </c>
      <c r="E423" s="35" t="s">
        <v>443</v>
      </c>
      <c r="F423" s="11">
        <f>VLOOKUP(A423,Dengue!$1:$1048576,10,FALSE)</f>
        <v>4</v>
      </c>
      <c r="G423" s="11">
        <f>VLOOKUP($A423,Chik!$1:$1048576,10,FALSE)</f>
        <v>0</v>
      </c>
      <c r="H423" s="11">
        <f>VLOOKUP($A423,zika!$1:$1048576,10,FALSE)</f>
        <v>0</v>
      </c>
      <c r="I423" s="11">
        <f t="shared" si="18"/>
        <v>4</v>
      </c>
      <c r="J423" s="10">
        <v>26484</v>
      </c>
      <c r="K423" s="57" t="s">
        <v>1110</v>
      </c>
      <c r="L423" s="7">
        <f t="shared" si="19"/>
        <v>15.103458692040478</v>
      </c>
      <c r="M423" s="6" t="str">
        <f t="shared" si="20"/>
        <v>Baixa</v>
      </c>
      <c r="N423" s="6">
        <f>VLOOKUP($B423,LIRAa!$1:$1048576,3,FALSE)</f>
        <v>3.3</v>
      </c>
      <c r="O423" s="6">
        <f>VLOOKUP($B423,LIRAa!$1:$1048576,4,FALSE)</f>
        <v>8.5</v>
      </c>
      <c r="P423" s="6">
        <f>VLOOKUP($B423,LIRAa!$1:$1048576,5,FALSE)</f>
        <v>3.8</v>
      </c>
      <c r="S423" s="76"/>
      <c r="T423" s="76"/>
      <c r="U423" s="76"/>
    </row>
    <row r="424" spans="1:21" ht="15.75" x14ac:dyDescent="0.25">
      <c r="A424" s="41">
        <v>419</v>
      </c>
      <c r="B424" s="6">
        <v>313670</v>
      </c>
      <c r="C424" s="16" t="str">
        <f>VLOOKUP(B424,'Tabela de Macros'!$1:$1048576,2,FALSE)</f>
        <v>Sudeste</v>
      </c>
      <c r="D424" s="35" t="str">
        <f>VLOOKUP(B424,'Tabela de Macros'!$1:$1048576,3,FALSE)</f>
        <v>Juiz de Fora</v>
      </c>
      <c r="E424" s="35" t="s">
        <v>57</v>
      </c>
      <c r="F424" s="11">
        <f>VLOOKUP(A424,Dengue!$1:$1048576,10,FALSE)</f>
        <v>7</v>
      </c>
      <c r="G424" s="11">
        <f>VLOOKUP($A424,Chik!$1:$1048576,10,FALSE)</f>
        <v>0</v>
      </c>
      <c r="H424" s="11">
        <f>VLOOKUP($A424,zika!$1:$1048576,10,FALSE)</f>
        <v>1</v>
      </c>
      <c r="I424" s="11">
        <f t="shared" si="18"/>
        <v>8</v>
      </c>
      <c r="J424" s="10">
        <v>564310</v>
      </c>
      <c r="K424" s="57" t="s">
        <v>1113</v>
      </c>
      <c r="L424" s="7">
        <f t="shared" si="19"/>
        <v>1.4176605057503855</v>
      </c>
      <c r="M424" s="6" t="str">
        <f t="shared" si="20"/>
        <v>Baixa</v>
      </c>
      <c r="N424" s="6">
        <f>VLOOKUP($B424,LIRAa!$1:$1048576,3,FALSE)</f>
        <v>1.6</v>
      </c>
      <c r="O424" s="6">
        <f>VLOOKUP($B424,LIRAa!$1:$1048576,4,FALSE)</f>
        <v>3.4</v>
      </c>
      <c r="P424" s="6">
        <f>VLOOKUP($B424,LIRAa!$1:$1048576,5,FALSE)</f>
        <v>3.4</v>
      </c>
      <c r="S424" s="76"/>
      <c r="T424" s="76"/>
      <c r="U424" s="76"/>
    </row>
    <row r="425" spans="1:21" ht="15.75" x14ac:dyDescent="0.25">
      <c r="A425" s="41">
        <v>420</v>
      </c>
      <c r="B425" s="6">
        <v>313680</v>
      </c>
      <c r="C425" s="16" t="str">
        <f>VLOOKUP(B425,'Tabela de Macros'!$1:$1048576,2,FALSE)</f>
        <v>Norte</v>
      </c>
      <c r="D425" s="35" t="str">
        <f>VLOOKUP(B425,'Tabela de Macros'!$1:$1048576,3,FALSE)</f>
        <v>Montes Claros</v>
      </c>
      <c r="E425" s="35" t="s">
        <v>444</v>
      </c>
      <c r="F425" s="11">
        <f>VLOOKUP(A425,Dengue!$1:$1048576,10,FALSE)</f>
        <v>0</v>
      </c>
      <c r="G425" s="11">
        <f>VLOOKUP($A425,Chik!$1:$1048576,10,FALSE)</f>
        <v>0</v>
      </c>
      <c r="H425" s="11">
        <f>VLOOKUP($A425,zika!$1:$1048576,10,FALSE)</f>
        <v>0</v>
      </c>
      <c r="I425" s="11">
        <f t="shared" si="18"/>
        <v>0</v>
      </c>
      <c r="J425" s="10">
        <v>4316</v>
      </c>
      <c r="K425" s="57" t="s">
        <v>1109</v>
      </c>
      <c r="L425" s="7">
        <f t="shared" si="19"/>
        <v>0</v>
      </c>
      <c r="M425" s="6" t="str">
        <f t="shared" si="20"/>
        <v>Silencioso</v>
      </c>
      <c r="N425" s="6" t="str">
        <f>VLOOKUP($B425,LIRAa!$1:$1048576,3,FALSE)</f>
        <v>Sem Informação</v>
      </c>
      <c r="O425" s="6" t="str">
        <f>VLOOKUP($B425,LIRAa!$1:$1048576,4,FALSE)</f>
        <v>Sem Informação</v>
      </c>
      <c r="P425" s="6" t="str">
        <f>VLOOKUP($B425,LIRAa!$1:$1048576,5,FALSE)</f>
        <v>Sem Informação</v>
      </c>
      <c r="S425" s="37"/>
    </row>
    <row r="426" spans="1:21" ht="15.75" x14ac:dyDescent="0.25">
      <c r="A426" s="41">
        <v>421</v>
      </c>
      <c r="B426" s="6">
        <v>313690</v>
      </c>
      <c r="C426" s="16" t="str">
        <f>VLOOKUP(B426,'Tabela de Macros'!$1:$1048576,2,FALSE)</f>
        <v>Sul</v>
      </c>
      <c r="D426" s="35" t="str">
        <f>VLOOKUP(B426,'Tabela de Macros'!$1:$1048576,3,FALSE)</f>
        <v>Alfenas</v>
      </c>
      <c r="E426" s="35" t="s">
        <v>445</v>
      </c>
      <c r="F426" s="11">
        <f>VLOOKUP(A426,Dengue!$1:$1048576,10,FALSE)</f>
        <v>3</v>
      </c>
      <c r="G426" s="11">
        <f>VLOOKUP($A426,Chik!$1:$1048576,10,FALSE)</f>
        <v>0</v>
      </c>
      <c r="H426" s="11">
        <f>VLOOKUP($A426,zika!$1:$1048576,10,FALSE)</f>
        <v>0</v>
      </c>
      <c r="I426" s="11">
        <f t="shared" si="18"/>
        <v>3</v>
      </c>
      <c r="J426" s="10">
        <v>10441</v>
      </c>
      <c r="K426" s="57" t="s">
        <v>1109</v>
      </c>
      <c r="L426" s="7">
        <f t="shared" si="19"/>
        <v>28.732879992337899</v>
      </c>
      <c r="M426" s="6" t="str">
        <f t="shared" si="20"/>
        <v>Baixa</v>
      </c>
      <c r="N426" s="6" t="str">
        <f>VLOOKUP($B426,LIRAa!$1:$1048576,3,FALSE)</f>
        <v>Sem Informação</v>
      </c>
      <c r="O426" s="6" t="str">
        <f>VLOOKUP($B426,LIRAa!$1:$1048576,4,FALSE)</f>
        <v>Sem Informação</v>
      </c>
      <c r="P426" s="6" t="str">
        <f>VLOOKUP($B426,LIRAa!$1:$1048576,5,FALSE)</f>
        <v>Sem Informação</v>
      </c>
      <c r="S426" s="76"/>
      <c r="T426" s="76"/>
      <c r="U426" s="76"/>
    </row>
    <row r="427" spans="1:21" ht="15.75" x14ac:dyDescent="0.25">
      <c r="A427" s="41">
        <v>422</v>
      </c>
      <c r="B427" s="6">
        <v>313695</v>
      </c>
      <c r="C427" s="16" t="str">
        <f>VLOOKUP(B427,'Tabela de Macros'!$1:$1048576,2,FALSE)</f>
        <v>Norte</v>
      </c>
      <c r="D427" s="35" t="str">
        <f>VLOOKUP(B427,'Tabela de Macros'!$1:$1048576,3,FALSE)</f>
        <v>Januária</v>
      </c>
      <c r="E427" s="35" t="s">
        <v>446</v>
      </c>
      <c r="F427" s="11">
        <f>VLOOKUP(A427,Dengue!$1:$1048576,10,FALSE)</f>
        <v>5</v>
      </c>
      <c r="G427" s="11">
        <f>VLOOKUP($A427,Chik!$1:$1048576,10,FALSE)</f>
        <v>0</v>
      </c>
      <c r="H427" s="11">
        <f>VLOOKUP($A427,zika!$1:$1048576,10,FALSE)</f>
        <v>0</v>
      </c>
      <c r="I427" s="11">
        <f t="shared" si="18"/>
        <v>5</v>
      </c>
      <c r="J427" s="10">
        <v>5733</v>
      </c>
      <c r="K427" s="57" t="s">
        <v>1109</v>
      </c>
      <c r="L427" s="7">
        <f t="shared" si="19"/>
        <v>87.214372928658648</v>
      </c>
      <c r="M427" s="6" t="str">
        <f t="shared" si="20"/>
        <v>Baixa</v>
      </c>
      <c r="N427" s="6" t="str">
        <f>VLOOKUP($B427,LIRAa!$1:$1048576,3,FALSE)</f>
        <v>Sem Informação</v>
      </c>
      <c r="O427" s="6" t="str">
        <f>VLOOKUP($B427,LIRAa!$1:$1048576,4,FALSE)</f>
        <v>Sem Informação</v>
      </c>
      <c r="P427" s="6" t="str">
        <f>VLOOKUP($B427,LIRAa!$1:$1048576,5,FALSE)</f>
        <v>Sem Informação</v>
      </c>
      <c r="S427" s="37"/>
    </row>
    <row r="428" spans="1:21" ht="15.75" x14ac:dyDescent="0.25">
      <c r="A428" s="41">
        <v>423</v>
      </c>
      <c r="B428" s="6">
        <v>313700</v>
      </c>
      <c r="C428" s="16" t="str">
        <f>VLOOKUP(B428,'Tabela de Macros'!$1:$1048576,2,FALSE)</f>
        <v>Nordeste</v>
      </c>
      <c r="D428" s="35" t="str">
        <f>VLOOKUP(B428,'Tabela de Macros'!$1:$1048576,3,FALSE)</f>
        <v>Teófilo Otoni</v>
      </c>
      <c r="E428" s="35" t="s">
        <v>447</v>
      </c>
      <c r="F428" s="11">
        <f>VLOOKUP(A428,Dengue!$1:$1048576,10,FALSE)</f>
        <v>2</v>
      </c>
      <c r="G428" s="11">
        <f>VLOOKUP($A428,Chik!$1:$1048576,10,FALSE)</f>
        <v>0</v>
      </c>
      <c r="H428" s="11">
        <f>VLOOKUP($A428,zika!$1:$1048576,10,FALSE)</f>
        <v>0</v>
      </c>
      <c r="I428" s="11">
        <f t="shared" si="18"/>
        <v>2</v>
      </c>
      <c r="J428" s="10">
        <v>18026</v>
      </c>
      <c r="K428" s="57" t="s">
        <v>1109</v>
      </c>
      <c r="L428" s="7">
        <f t="shared" si="19"/>
        <v>11.095084877399312</v>
      </c>
      <c r="M428" s="6" t="str">
        <f t="shared" si="20"/>
        <v>Baixa</v>
      </c>
      <c r="N428" s="6" t="str">
        <f>VLOOKUP($B428,LIRAa!$1:$1048576,3,FALSE)</f>
        <v>Sem Informação</v>
      </c>
      <c r="O428" s="6" t="str">
        <f>VLOOKUP($B428,LIRAa!$1:$1048576,4,FALSE)</f>
        <v>Sem Informação</v>
      </c>
      <c r="P428" s="6" t="str">
        <f>VLOOKUP($B428,LIRAa!$1:$1048576,5,FALSE)</f>
        <v>Sem Informação</v>
      </c>
      <c r="S428" s="37"/>
    </row>
    <row r="429" spans="1:21" ht="15.75" x14ac:dyDescent="0.25">
      <c r="A429" s="41">
        <v>424</v>
      </c>
      <c r="B429" s="6">
        <v>313710</v>
      </c>
      <c r="C429" s="16" t="str">
        <f>VLOOKUP(B429,'Tabela de Macros'!$1:$1048576,2,FALSE)</f>
        <v>Noroeste</v>
      </c>
      <c r="D429" s="35" t="str">
        <f>VLOOKUP(B429,'Tabela de Macros'!$1:$1048576,3,FALSE)</f>
        <v>Patos de Minas</v>
      </c>
      <c r="E429" s="35" t="s">
        <v>448</v>
      </c>
      <c r="F429" s="11">
        <f>VLOOKUP(A429,Dengue!$1:$1048576,10,FALSE)</f>
        <v>1</v>
      </c>
      <c r="G429" s="11">
        <f>VLOOKUP($A429,Chik!$1:$1048576,10,FALSE)</f>
        <v>0</v>
      </c>
      <c r="H429" s="11">
        <f>VLOOKUP($A429,zika!$1:$1048576,10,FALSE)</f>
        <v>0</v>
      </c>
      <c r="I429" s="11">
        <f t="shared" si="18"/>
        <v>1</v>
      </c>
      <c r="J429" s="10">
        <v>7627</v>
      </c>
      <c r="K429" s="57" t="s">
        <v>1109</v>
      </c>
      <c r="L429" s="7">
        <f t="shared" si="19"/>
        <v>13.111315064901008</v>
      </c>
      <c r="M429" s="6" t="str">
        <f t="shared" si="20"/>
        <v>Baixa</v>
      </c>
      <c r="N429" s="6" t="str">
        <f>VLOOKUP($B429,LIRAa!$1:$1048576,3,FALSE)</f>
        <v>Sem Informação</v>
      </c>
      <c r="O429" s="6" t="str">
        <f>VLOOKUP($B429,LIRAa!$1:$1048576,4,FALSE)</f>
        <v>Sem Informação</v>
      </c>
      <c r="P429" s="6" t="str">
        <f>VLOOKUP($B429,LIRAa!$1:$1048576,5,FALSE)</f>
        <v>Sem Informação</v>
      </c>
      <c r="S429" s="76"/>
      <c r="T429" s="76"/>
      <c r="U429" s="76"/>
    </row>
    <row r="430" spans="1:21" ht="15.75" x14ac:dyDescent="0.25">
      <c r="A430" s="41">
        <v>425</v>
      </c>
      <c r="B430" s="6">
        <v>313720</v>
      </c>
      <c r="C430" s="16" t="str">
        <f>VLOOKUP(B430,'Tabela de Macros'!$1:$1048576,2,FALSE)</f>
        <v>Oeste</v>
      </c>
      <c r="D430" s="35" t="str">
        <f>VLOOKUP(B430,'Tabela de Macros'!$1:$1048576,3,FALSE)</f>
        <v>Divinópolis</v>
      </c>
      <c r="E430" s="45" t="s">
        <v>449</v>
      </c>
      <c r="F430" s="11">
        <f>VLOOKUP(A430,Dengue!$1:$1048576,10,FALSE)</f>
        <v>15</v>
      </c>
      <c r="G430" s="11">
        <f>VLOOKUP($A430,Chik!$1:$1048576,10,FALSE)</f>
        <v>0</v>
      </c>
      <c r="H430" s="11">
        <f>VLOOKUP($A430,zika!$1:$1048576,10,FALSE)</f>
        <v>0</v>
      </c>
      <c r="I430" s="11">
        <f t="shared" si="18"/>
        <v>15</v>
      </c>
      <c r="J430" s="10">
        <v>51601</v>
      </c>
      <c r="K430" s="57" t="s">
        <v>1110</v>
      </c>
      <c r="L430" s="7">
        <f t="shared" si="19"/>
        <v>29.069204085192144</v>
      </c>
      <c r="M430" s="6" t="str">
        <f t="shared" si="20"/>
        <v>Baixa</v>
      </c>
      <c r="N430" s="6">
        <f>VLOOKUP($B430,LIRAa!$1:$1048576,3,FALSE)</f>
        <v>2.8</v>
      </c>
      <c r="O430" s="6">
        <f>VLOOKUP($B430,LIRAa!$1:$1048576,4,FALSE)</f>
        <v>3.5</v>
      </c>
      <c r="P430" s="6">
        <f>VLOOKUP($B430,LIRAa!$1:$1048576,5,FALSE)</f>
        <v>2.2000000000000002</v>
      </c>
      <c r="S430" s="76"/>
      <c r="T430" s="76"/>
      <c r="U430" s="76"/>
    </row>
    <row r="431" spans="1:21" ht="15.75" x14ac:dyDescent="0.25">
      <c r="A431" s="41">
        <v>426</v>
      </c>
      <c r="B431" s="6">
        <v>313730</v>
      </c>
      <c r="C431" s="16" t="str">
        <f>VLOOKUP(B431,'Tabela de Macros'!$1:$1048576,2,FALSE)</f>
        <v>Norte</v>
      </c>
      <c r="D431" s="35" t="str">
        <f>VLOOKUP(B431,'Tabela de Macros'!$1:$1048576,3,FALSE)</f>
        <v>Montes Claros</v>
      </c>
      <c r="E431" s="35" t="s">
        <v>450</v>
      </c>
      <c r="F431" s="11">
        <f>VLOOKUP(A431,Dengue!$1:$1048576,10,FALSE)</f>
        <v>0</v>
      </c>
      <c r="G431" s="11">
        <f>VLOOKUP($A431,Chik!$1:$1048576,10,FALSE)</f>
        <v>0</v>
      </c>
      <c r="H431" s="11">
        <f>VLOOKUP($A431,zika!$1:$1048576,10,FALSE)</f>
        <v>0</v>
      </c>
      <c r="I431" s="11">
        <f t="shared" si="18"/>
        <v>0</v>
      </c>
      <c r="J431" s="10">
        <v>4124</v>
      </c>
      <c r="K431" s="57" t="s">
        <v>1109</v>
      </c>
      <c r="L431" s="7">
        <f t="shared" si="19"/>
        <v>0</v>
      </c>
      <c r="M431" s="6" t="str">
        <f t="shared" si="20"/>
        <v>Silencioso</v>
      </c>
      <c r="N431" s="6" t="str">
        <f>VLOOKUP($B431,LIRAa!$1:$1048576,3,FALSE)</f>
        <v>Sem Informação</v>
      </c>
      <c r="O431" s="6" t="str">
        <f>VLOOKUP($B431,LIRAa!$1:$1048576,4,FALSE)</f>
        <v>Sem Informação</v>
      </c>
      <c r="P431" s="6" t="str">
        <f>VLOOKUP($B431,LIRAa!$1:$1048576,5,FALSE)</f>
        <v>Sem Informação</v>
      </c>
      <c r="S431" s="76"/>
      <c r="T431" s="76"/>
      <c r="U431" s="76"/>
    </row>
    <row r="432" spans="1:21" ht="15.75" x14ac:dyDescent="0.25">
      <c r="A432" s="41">
        <v>427</v>
      </c>
      <c r="B432" s="6">
        <v>313740</v>
      </c>
      <c r="C432" s="16" t="str">
        <f>VLOOKUP(B432,'Tabela de Macros'!$1:$1048576,2,FALSE)</f>
        <v>Centro Sul</v>
      </c>
      <c r="D432" s="35" t="str">
        <f>VLOOKUP(B432,'Tabela de Macros'!$1:$1048576,3,FALSE)</f>
        <v>São João Del Rei</v>
      </c>
      <c r="E432" s="35" t="s">
        <v>451</v>
      </c>
      <c r="F432" s="11">
        <f>VLOOKUP(A432,Dengue!$1:$1048576,10,FALSE)</f>
        <v>4</v>
      </c>
      <c r="G432" s="11">
        <f>VLOOKUP($A432,Chik!$1:$1048576,10,FALSE)</f>
        <v>0</v>
      </c>
      <c r="H432" s="11">
        <f>VLOOKUP($A432,zika!$1:$1048576,10,FALSE)</f>
        <v>0</v>
      </c>
      <c r="I432" s="11">
        <f t="shared" si="18"/>
        <v>4</v>
      </c>
      <c r="J432" s="10">
        <v>12953</v>
      </c>
      <c r="K432" s="57" t="s">
        <v>1109</v>
      </c>
      <c r="L432" s="7">
        <f t="shared" si="19"/>
        <v>30.880877016907281</v>
      </c>
      <c r="M432" s="6" t="str">
        <f t="shared" si="20"/>
        <v>Baixa</v>
      </c>
      <c r="N432" s="6" t="str">
        <f>VLOOKUP($B432,LIRAa!$1:$1048576,3,FALSE)</f>
        <v>Sem Informação</v>
      </c>
      <c r="O432" s="6" t="str">
        <f>VLOOKUP($B432,LIRAa!$1:$1048576,4,FALSE)</f>
        <v>Sem Informação</v>
      </c>
      <c r="P432" s="6" t="str">
        <f>VLOOKUP($B432,LIRAa!$1:$1048576,5,FALSE)</f>
        <v>Sem Informação</v>
      </c>
      <c r="S432" s="37"/>
    </row>
    <row r="433" spans="1:21" ht="15.75" x14ac:dyDescent="0.25">
      <c r="A433" s="41">
        <v>428</v>
      </c>
      <c r="B433" s="6">
        <v>313750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452</v>
      </c>
      <c r="F433" s="11">
        <f>VLOOKUP(A433,Dengue!$1:$1048576,10,FALSE)</f>
        <v>7</v>
      </c>
      <c r="G433" s="11">
        <f>VLOOKUP($A433,Chik!$1:$1048576,10,FALSE)</f>
        <v>0</v>
      </c>
      <c r="H433" s="11">
        <f>VLOOKUP($A433,zika!$1:$1048576,10,FALSE)</f>
        <v>0</v>
      </c>
      <c r="I433" s="11">
        <f t="shared" si="18"/>
        <v>7</v>
      </c>
      <c r="J433" s="10">
        <v>17991</v>
      </c>
      <c r="K433" s="57" t="s">
        <v>1109</v>
      </c>
      <c r="L433" s="7">
        <f t="shared" si="19"/>
        <v>38.908343060419099</v>
      </c>
      <c r="M433" s="6" t="str">
        <f t="shared" si="20"/>
        <v>Baixa</v>
      </c>
      <c r="N433" s="6" t="str">
        <f>VLOOKUP($B433,LIRAa!$1:$1048576,3,FALSE)</f>
        <v>Sem Informação</v>
      </c>
      <c r="O433" s="6" t="str">
        <f>VLOOKUP($B433,LIRAa!$1:$1048576,4,FALSE)</f>
        <v>Sem Informação</v>
      </c>
      <c r="P433" s="6" t="str">
        <f>VLOOKUP($B433,LIRAa!$1:$1048576,5,FALSE)</f>
        <v>Sem Informação</v>
      </c>
      <c r="S433" s="37"/>
    </row>
    <row r="434" spans="1:21" ht="15.75" x14ac:dyDescent="0.25">
      <c r="A434" s="41">
        <v>429</v>
      </c>
      <c r="B434" s="6">
        <v>313753</v>
      </c>
      <c r="C434" s="16" t="str">
        <f>VLOOKUP(B434,'Tabela de Macros'!$1:$1048576,2,FALSE)</f>
        <v>Noroeste</v>
      </c>
      <c r="D434" s="35" t="str">
        <f>VLOOKUP(B434,'Tabela de Macros'!$1:$1048576,3,FALSE)</f>
        <v>Patos de Minas</v>
      </c>
      <c r="E434" s="35" t="s">
        <v>453</v>
      </c>
      <c r="F434" s="11">
        <f>VLOOKUP(A434,Dengue!$1:$1048576,10,FALSE)</f>
        <v>10</v>
      </c>
      <c r="G434" s="11">
        <f>VLOOKUP($A434,Chik!$1:$1048576,10,FALSE)</f>
        <v>0</v>
      </c>
      <c r="H434" s="11">
        <f>VLOOKUP($A434,zika!$1:$1048576,10,FALSE)</f>
        <v>0</v>
      </c>
      <c r="I434" s="11">
        <f t="shared" si="18"/>
        <v>10</v>
      </c>
      <c r="J434" s="10">
        <v>9454</v>
      </c>
      <c r="K434" s="57" t="s">
        <v>1109</v>
      </c>
      <c r="L434" s="7">
        <f t="shared" si="19"/>
        <v>105.77533319229957</v>
      </c>
      <c r="M434" s="6" t="str">
        <f t="shared" si="20"/>
        <v>Média</v>
      </c>
      <c r="N434" s="6" t="str">
        <f>VLOOKUP($B434,LIRAa!$1:$1048576,3,FALSE)</f>
        <v>Sem Informação</v>
      </c>
      <c r="O434" s="6" t="str">
        <f>VLOOKUP($B434,LIRAa!$1:$1048576,4,FALSE)</f>
        <v>Sem Informação</v>
      </c>
      <c r="P434" s="6" t="str">
        <f>VLOOKUP($B434,LIRAa!$1:$1048576,5,FALSE)</f>
        <v>Sem Informação</v>
      </c>
      <c r="S434" s="76"/>
      <c r="T434" s="76"/>
      <c r="U434" s="76"/>
    </row>
    <row r="435" spans="1:21" ht="15.75" x14ac:dyDescent="0.25">
      <c r="A435" s="41">
        <v>430</v>
      </c>
      <c r="B435" s="6">
        <v>313760</v>
      </c>
      <c r="C435" s="16" t="str">
        <f>VLOOKUP(B435,'Tabela de Macros'!$1:$1048576,2,FALSE)</f>
        <v>Centro</v>
      </c>
      <c r="D435" s="35" t="str">
        <f>VLOOKUP(B435,'Tabela de Macros'!$1:$1048576,3,FALSE)</f>
        <v>Belo Horizonte</v>
      </c>
      <c r="E435" s="35" t="s">
        <v>454</v>
      </c>
      <c r="F435" s="11">
        <f>VLOOKUP(A435,Dengue!$1:$1048576,10,FALSE)</f>
        <v>26</v>
      </c>
      <c r="G435" s="11">
        <f>VLOOKUP($A435,Chik!$1:$1048576,10,FALSE)</f>
        <v>0</v>
      </c>
      <c r="H435" s="11">
        <f>VLOOKUP($A435,zika!$1:$1048576,10,FALSE)</f>
        <v>0</v>
      </c>
      <c r="I435" s="11">
        <f t="shared" si="18"/>
        <v>26</v>
      </c>
      <c r="J435" s="10">
        <v>63359</v>
      </c>
      <c r="K435" s="57" t="s">
        <v>1110</v>
      </c>
      <c r="L435" s="7">
        <f t="shared" si="19"/>
        <v>41.036001199513876</v>
      </c>
      <c r="M435" s="6" t="str">
        <f t="shared" si="20"/>
        <v>Baixa</v>
      </c>
      <c r="N435" s="6">
        <f>VLOOKUP($B435,LIRAa!$1:$1048576,3,FALSE)</f>
        <v>0.5</v>
      </c>
      <c r="O435" s="6">
        <f>VLOOKUP($B435,LIRAa!$1:$1048576,4,FALSE)</f>
        <v>0.3</v>
      </c>
      <c r="P435" s="6">
        <f>VLOOKUP($B435,LIRAa!$1:$1048576,5,FALSE)</f>
        <v>0.6</v>
      </c>
      <c r="S435" s="76"/>
      <c r="T435" s="76"/>
      <c r="U435" s="76"/>
    </row>
    <row r="436" spans="1:21" ht="15.75" x14ac:dyDescent="0.25">
      <c r="A436" s="41">
        <v>431</v>
      </c>
      <c r="B436" s="6">
        <v>313770</v>
      </c>
      <c r="C436" s="16" t="str">
        <f>VLOOKUP(B436,'Tabela de Macros'!$1:$1048576,2,FALSE)</f>
        <v>Leste do Sul</v>
      </c>
      <c r="D436" s="35" t="str">
        <f>VLOOKUP(B436,'Tabela de Macros'!$1:$1048576,3,FALSE)</f>
        <v>Manhuaçu</v>
      </c>
      <c r="E436" s="35" t="s">
        <v>455</v>
      </c>
      <c r="F436" s="11">
        <f>VLOOKUP(A436,Dengue!$1:$1048576,10,FALSE)</f>
        <v>2</v>
      </c>
      <c r="G436" s="11">
        <f>VLOOKUP($A436,Chik!$1:$1048576,10,FALSE)</f>
        <v>0</v>
      </c>
      <c r="H436" s="11">
        <f>VLOOKUP($A436,zika!$1:$1048576,10,FALSE)</f>
        <v>0</v>
      </c>
      <c r="I436" s="11">
        <f t="shared" si="18"/>
        <v>2</v>
      </c>
      <c r="J436" s="10">
        <v>19928</v>
      </c>
      <c r="K436" s="57" t="s">
        <v>1109</v>
      </c>
      <c r="L436" s="7">
        <f t="shared" si="19"/>
        <v>10.036130068245685</v>
      </c>
      <c r="M436" s="6" t="str">
        <f t="shared" si="20"/>
        <v>Baixa</v>
      </c>
      <c r="N436" s="6" t="str">
        <f>VLOOKUP($B436,LIRAa!$1:$1048576,3,FALSE)</f>
        <v>Sem Informação</v>
      </c>
      <c r="O436" s="6" t="str">
        <f>VLOOKUP($B436,LIRAa!$1:$1048576,4,FALSE)</f>
        <v>Sem Informação</v>
      </c>
      <c r="P436" s="6" t="str">
        <f>VLOOKUP($B436,LIRAa!$1:$1048576,5,FALSE)</f>
        <v>Sem Informação</v>
      </c>
      <c r="S436" s="37"/>
    </row>
    <row r="437" spans="1:21" ht="15.75" x14ac:dyDescent="0.25">
      <c r="A437" s="41">
        <v>432</v>
      </c>
      <c r="B437" s="6">
        <v>313780</v>
      </c>
      <c r="C437" s="16" t="str">
        <f>VLOOKUP(B437,'Tabela de Macros'!$1:$1048576,2,FALSE)</f>
        <v>Sul</v>
      </c>
      <c r="D437" s="35" t="str">
        <f>VLOOKUP(B437,'Tabela de Macros'!$1:$1048576,3,FALSE)</f>
        <v>Varginha</v>
      </c>
      <c r="E437" s="35" t="s">
        <v>456</v>
      </c>
      <c r="F437" s="11">
        <f>VLOOKUP(A437,Dengue!$1:$1048576,10,FALSE)</f>
        <v>0</v>
      </c>
      <c r="G437" s="11">
        <f>VLOOKUP($A437,Chik!$1:$1048576,10,FALSE)</f>
        <v>0</v>
      </c>
      <c r="H437" s="11">
        <f>VLOOKUP($A437,zika!$1:$1048576,10,FALSE)</f>
        <v>0</v>
      </c>
      <c r="I437" s="11">
        <f t="shared" si="18"/>
        <v>0</v>
      </c>
      <c r="J437" s="10">
        <v>20719</v>
      </c>
      <c r="K437" s="57" t="s">
        <v>1109</v>
      </c>
      <c r="L437" s="7">
        <f t="shared" si="19"/>
        <v>0</v>
      </c>
      <c r="M437" s="6" t="str">
        <f t="shared" si="20"/>
        <v>Silencioso</v>
      </c>
      <c r="N437" s="6" t="str">
        <f>VLOOKUP($B437,LIRAa!$1:$1048576,3,FALSE)</f>
        <v>Sem Informação</v>
      </c>
      <c r="O437" s="6" t="str">
        <f>VLOOKUP($B437,LIRAa!$1:$1048576,4,FALSE)</f>
        <v>Sem Informação</v>
      </c>
      <c r="P437" s="6" t="str">
        <f>VLOOKUP($B437,LIRAa!$1:$1048576,5,FALSE)</f>
        <v>Sem Informação</v>
      </c>
      <c r="S437" s="37"/>
    </row>
    <row r="438" spans="1:21" ht="15.75" x14ac:dyDescent="0.25">
      <c r="A438" s="41">
        <v>433</v>
      </c>
      <c r="B438" s="6">
        <v>313790</v>
      </c>
      <c r="C438" s="16" t="str">
        <f>VLOOKUP(B438,'Tabela de Macros'!$1:$1048576,2,FALSE)</f>
        <v>Centro Sul</v>
      </c>
      <c r="D438" s="35" t="str">
        <f>VLOOKUP(B438,'Tabela de Macros'!$1:$1048576,3,FALSE)</f>
        <v>Barbacena</v>
      </c>
      <c r="E438" s="35" t="s">
        <v>457</v>
      </c>
      <c r="F438" s="11">
        <f>VLOOKUP(A438,Dengue!$1:$1048576,10,FALSE)</f>
        <v>0</v>
      </c>
      <c r="G438" s="11">
        <f>VLOOKUP($A438,Chik!$1:$1048576,10,FALSE)</f>
        <v>0</v>
      </c>
      <c r="H438" s="11">
        <f>VLOOKUP($A438,zika!$1:$1048576,10,FALSE)</f>
        <v>0</v>
      </c>
      <c r="I438" s="11">
        <f t="shared" si="18"/>
        <v>0</v>
      </c>
      <c r="J438" s="10">
        <v>3404</v>
      </c>
      <c r="K438" s="57" t="s">
        <v>1109</v>
      </c>
      <c r="L438" s="7">
        <f t="shared" si="19"/>
        <v>0</v>
      </c>
      <c r="M438" s="6" t="str">
        <f t="shared" si="20"/>
        <v>Silencioso</v>
      </c>
      <c r="N438" s="6" t="str">
        <f>VLOOKUP($B438,LIRAa!$1:$1048576,3,FALSE)</f>
        <v>Sem Informação</v>
      </c>
      <c r="O438" s="6" t="str">
        <f>VLOOKUP($B438,LIRAa!$1:$1048576,4,FALSE)</f>
        <v>Sem Informação</v>
      </c>
      <c r="P438" s="6" t="str">
        <f>VLOOKUP($B438,LIRAa!$1:$1048576,5,FALSE)</f>
        <v>Sem Informação</v>
      </c>
      <c r="S438" s="76"/>
      <c r="T438" s="76"/>
      <c r="U438" s="76"/>
    </row>
    <row r="439" spans="1:21" ht="15.75" x14ac:dyDescent="0.25">
      <c r="A439" s="41">
        <v>434</v>
      </c>
      <c r="B439" s="6">
        <v>313800</v>
      </c>
      <c r="C439" s="16" t="str">
        <f>VLOOKUP(B439,'Tabela de Macros'!$1:$1048576,2,FALSE)</f>
        <v>Sudeste</v>
      </c>
      <c r="D439" s="35" t="str">
        <f>VLOOKUP(B439,'Tabela de Macros'!$1:$1048576,3,FALSE)</f>
        <v>Leopoldina</v>
      </c>
      <c r="E439" s="35" t="s">
        <v>458</v>
      </c>
      <c r="F439" s="11">
        <f>VLOOKUP(A439,Dengue!$1:$1048576,10,FALSE)</f>
        <v>0</v>
      </c>
      <c r="G439" s="11">
        <f>VLOOKUP($A439,Chik!$1:$1048576,10,FALSE)</f>
        <v>0</v>
      </c>
      <c r="H439" s="11">
        <f>VLOOKUP($A439,zika!$1:$1048576,10,FALSE)</f>
        <v>0</v>
      </c>
      <c r="I439" s="11">
        <f t="shared" si="18"/>
        <v>0</v>
      </c>
      <c r="J439" s="10">
        <v>6786</v>
      </c>
      <c r="K439" s="57" t="s">
        <v>1109</v>
      </c>
      <c r="L439" s="7">
        <f t="shared" si="19"/>
        <v>0</v>
      </c>
      <c r="M439" s="6" t="str">
        <f t="shared" si="20"/>
        <v>Silencioso</v>
      </c>
      <c r="N439" s="6" t="str">
        <f>VLOOKUP($B439,LIRAa!$1:$1048576,3,FALSE)</f>
        <v>Sem Informação</v>
      </c>
      <c r="O439" s="6" t="str">
        <f>VLOOKUP($B439,LIRAa!$1:$1048576,4,FALSE)</f>
        <v>Sem Informação</v>
      </c>
      <c r="P439" s="6" t="str">
        <f>VLOOKUP($B439,LIRAa!$1:$1048576,5,FALSE)</f>
        <v>Sem Informação</v>
      </c>
      <c r="S439" s="37"/>
    </row>
    <row r="440" spans="1:21" ht="15.75" x14ac:dyDescent="0.25">
      <c r="A440" s="41">
        <v>435</v>
      </c>
      <c r="B440" s="6">
        <v>313810</v>
      </c>
      <c r="C440" s="16" t="str">
        <f>VLOOKUP(B440,'Tabela de Macros'!$1:$1048576,2,FALSE)</f>
        <v>Norte</v>
      </c>
      <c r="D440" s="35" t="str">
        <f>VLOOKUP(B440,'Tabela de Macros'!$1:$1048576,3,FALSE)</f>
        <v>Pirapora</v>
      </c>
      <c r="E440" s="35" t="s">
        <v>459</v>
      </c>
      <c r="F440" s="11">
        <f>VLOOKUP(A440,Dengue!$1:$1048576,10,FALSE)</f>
        <v>1</v>
      </c>
      <c r="G440" s="11">
        <f>VLOOKUP($A440,Chik!$1:$1048576,10,FALSE)</f>
        <v>0</v>
      </c>
      <c r="H440" s="11">
        <f>VLOOKUP($A440,zika!$1:$1048576,10,FALSE)</f>
        <v>0</v>
      </c>
      <c r="I440" s="11">
        <f t="shared" si="18"/>
        <v>1</v>
      </c>
      <c r="J440" s="10">
        <v>6522</v>
      </c>
      <c r="K440" s="57" t="s">
        <v>1109</v>
      </c>
      <c r="L440" s="7">
        <f t="shared" si="19"/>
        <v>15.332720024532353</v>
      </c>
      <c r="M440" s="6" t="str">
        <f t="shared" si="20"/>
        <v>Baixa</v>
      </c>
      <c r="N440" s="6" t="str">
        <f>VLOOKUP($B440,LIRAa!$1:$1048576,3,FALSE)</f>
        <v>Sem Informação</v>
      </c>
      <c r="O440" s="6" t="str">
        <f>VLOOKUP($B440,LIRAa!$1:$1048576,4,FALSE)</f>
        <v>Sem Informação</v>
      </c>
      <c r="P440" s="6" t="str">
        <f>VLOOKUP($B440,LIRAa!$1:$1048576,5,FALSE)</f>
        <v>Sem Informação</v>
      </c>
      <c r="S440" s="76"/>
      <c r="T440" s="76"/>
      <c r="U440" s="76"/>
    </row>
    <row r="441" spans="1:21" ht="15.75" x14ac:dyDescent="0.25">
      <c r="A441" s="41">
        <v>436</v>
      </c>
      <c r="B441" s="6">
        <v>313820</v>
      </c>
      <c r="C441" s="16" t="str">
        <f>VLOOKUP(B441,'Tabela de Macros'!$1:$1048576,2,FALSE)</f>
        <v>Sul</v>
      </c>
      <c r="D441" s="35" t="str">
        <f>VLOOKUP(B441,'Tabela de Macros'!$1:$1048576,3,FALSE)</f>
        <v>Varginha</v>
      </c>
      <c r="E441" s="35" t="s">
        <v>460</v>
      </c>
      <c r="F441" s="11">
        <f>VLOOKUP(A441,Dengue!$1:$1048576,10,FALSE)</f>
        <v>2</v>
      </c>
      <c r="G441" s="11">
        <f>VLOOKUP($A441,Chik!$1:$1048576,10,FALSE)</f>
        <v>0</v>
      </c>
      <c r="H441" s="11">
        <f>VLOOKUP($A441,zika!$1:$1048576,10,FALSE)</f>
        <v>0</v>
      </c>
      <c r="I441" s="11">
        <f t="shared" si="18"/>
        <v>2</v>
      </c>
      <c r="J441" s="10">
        <v>102728</v>
      </c>
      <c r="K441" s="57" t="s">
        <v>1112</v>
      </c>
      <c r="L441" s="7">
        <f t="shared" si="19"/>
        <v>1.94688887158321</v>
      </c>
      <c r="M441" s="6" t="str">
        <f t="shared" si="20"/>
        <v>Baixa</v>
      </c>
      <c r="N441" s="6">
        <f>VLOOKUP($B441,LIRAa!$1:$1048576,3,FALSE)</f>
        <v>0.1</v>
      </c>
      <c r="O441" s="6">
        <f>VLOOKUP($B441,LIRAa!$1:$1048576,4,FALSE)</f>
        <v>2.1</v>
      </c>
      <c r="P441" s="6" t="str">
        <f>VLOOKUP($B441,LIRAa!$1:$1048576,5,FALSE)</f>
        <v>Sem Informação</v>
      </c>
      <c r="S441" s="76"/>
      <c r="T441" s="76"/>
      <c r="U441" s="76"/>
    </row>
    <row r="442" spans="1:21" ht="15.75" x14ac:dyDescent="0.25">
      <c r="A442" s="41">
        <v>437</v>
      </c>
      <c r="B442" s="6">
        <v>313830</v>
      </c>
      <c r="C442" s="16" t="str">
        <f>VLOOKUP(B442,'Tabela de Macros'!$1:$1048576,2,FALSE)</f>
        <v>Oeste</v>
      </c>
      <c r="D442" s="35" t="str">
        <f>VLOOKUP(B442,'Tabela de Macros'!$1:$1048576,3,FALSE)</f>
        <v>Divinópolis</v>
      </c>
      <c r="E442" s="35" t="s">
        <v>461</v>
      </c>
      <c r="F442" s="11">
        <f>VLOOKUP(A442,Dengue!$1:$1048576,10,FALSE)</f>
        <v>0</v>
      </c>
      <c r="G442" s="11">
        <f>VLOOKUP($A442,Chik!$1:$1048576,10,FALSE)</f>
        <v>0</v>
      </c>
      <c r="H442" s="11">
        <f>VLOOKUP($A442,zika!$1:$1048576,10,FALSE)</f>
        <v>0</v>
      </c>
      <c r="I442" s="11">
        <f t="shared" si="18"/>
        <v>0</v>
      </c>
      <c r="J442" s="10">
        <v>3233</v>
      </c>
      <c r="K442" s="57" t="s">
        <v>1109</v>
      </c>
      <c r="L442" s="7">
        <f t="shared" si="19"/>
        <v>0</v>
      </c>
      <c r="M442" s="6" t="str">
        <f t="shared" si="20"/>
        <v>Silencioso</v>
      </c>
      <c r="N442" s="6" t="str">
        <f>VLOOKUP($B442,LIRAa!$1:$1048576,3,FALSE)</f>
        <v>Sem Informação</v>
      </c>
      <c r="O442" s="6" t="str">
        <f>VLOOKUP($B442,LIRAa!$1:$1048576,4,FALSE)</f>
        <v>Sem Informação</v>
      </c>
      <c r="P442" s="6" t="str">
        <f>VLOOKUP($B442,LIRAa!$1:$1048576,5,FALSE)</f>
        <v>Sem Informação</v>
      </c>
      <c r="S442" s="37"/>
    </row>
    <row r="443" spans="1:21" ht="15.75" x14ac:dyDescent="0.25">
      <c r="A443" s="41">
        <v>438</v>
      </c>
      <c r="B443" s="6">
        <v>313835</v>
      </c>
      <c r="C443" s="16" t="str">
        <f>VLOOKUP(B443,'Tabela de Macros'!$1:$1048576,2,FALSE)</f>
        <v>Jequitinhonha</v>
      </c>
      <c r="D443" s="35" t="str">
        <f>VLOOKUP(B443,'Tabela de Macros'!$1:$1048576,3,FALSE)</f>
        <v>Diamantina</v>
      </c>
      <c r="E443" s="35" t="s">
        <v>462</v>
      </c>
      <c r="F443" s="11">
        <f>VLOOKUP(A443,Dengue!$1:$1048576,10,FALSE)</f>
        <v>2</v>
      </c>
      <c r="G443" s="11">
        <f>VLOOKUP($A443,Chik!$1:$1048576,10,FALSE)</f>
        <v>0</v>
      </c>
      <c r="H443" s="11">
        <f>VLOOKUP($A443,zika!$1:$1048576,10,FALSE)</f>
        <v>0</v>
      </c>
      <c r="I443" s="11">
        <f t="shared" si="18"/>
        <v>2</v>
      </c>
      <c r="J443" s="10">
        <v>4915</v>
      </c>
      <c r="K443" s="57" t="s">
        <v>1109</v>
      </c>
      <c r="L443" s="7">
        <f t="shared" si="19"/>
        <v>40.691759918616476</v>
      </c>
      <c r="M443" s="6" t="str">
        <f t="shared" si="20"/>
        <v>Baixa</v>
      </c>
      <c r="N443" s="6" t="str">
        <f>VLOOKUP($B443,LIRAa!$1:$1048576,3,FALSE)</f>
        <v>Sem Informação</v>
      </c>
      <c r="O443" s="6" t="str">
        <f>VLOOKUP($B443,LIRAa!$1:$1048576,4,FALSE)</f>
        <v>Sem Informação</v>
      </c>
      <c r="P443" s="6" t="str">
        <f>VLOOKUP($B443,LIRAa!$1:$1048576,5,FALSE)</f>
        <v>Sem Informação</v>
      </c>
      <c r="S443" s="9"/>
      <c r="T443" s="9"/>
      <c r="U443" s="9"/>
    </row>
    <row r="444" spans="1:21" ht="15.75" x14ac:dyDescent="0.25">
      <c r="A444" s="41">
        <v>439</v>
      </c>
      <c r="B444" s="6">
        <v>313840</v>
      </c>
      <c r="C444" s="16" t="str">
        <f>VLOOKUP(B444,'Tabela de Macros'!$1:$1048576,2,FALSE)</f>
        <v>Sudeste</v>
      </c>
      <c r="D444" s="35" t="str">
        <f>VLOOKUP(B444,'Tabela de Macros'!$1:$1048576,3,FALSE)</f>
        <v>Leopoldina</v>
      </c>
      <c r="E444" s="35" t="s">
        <v>38</v>
      </c>
      <c r="F444" s="11">
        <f>VLOOKUP(A444,Dengue!$1:$1048576,10,FALSE)</f>
        <v>5</v>
      </c>
      <c r="G444" s="11">
        <f>VLOOKUP($A444,Chik!$1:$1048576,10,FALSE)</f>
        <v>1</v>
      </c>
      <c r="H444" s="11">
        <f>VLOOKUP($A444,zika!$1:$1048576,10,FALSE)</f>
        <v>0</v>
      </c>
      <c r="I444" s="11">
        <f t="shared" si="18"/>
        <v>6</v>
      </c>
      <c r="J444" s="10">
        <v>52532</v>
      </c>
      <c r="K444" s="57" t="s">
        <v>1110</v>
      </c>
      <c r="L444" s="7">
        <f t="shared" si="19"/>
        <v>11.421609685525013</v>
      </c>
      <c r="M444" s="6" t="str">
        <f t="shared" si="20"/>
        <v>Baixa</v>
      </c>
      <c r="N444" s="6">
        <f>VLOOKUP($B444,LIRAa!$1:$1048576,3,FALSE)</f>
        <v>2.2000000000000002</v>
      </c>
      <c r="O444" s="6">
        <f>VLOOKUP($B444,LIRAa!$1:$1048576,4,FALSE)</f>
        <v>4.3</v>
      </c>
      <c r="P444" s="6">
        <f>VLOOKUP($B444,LIRAa!$1:$1048576,5,FALSE)</f>
        <v>2.9</v>
      </c>
      <c r="S444" s="76"/>
      <c r="T444" s="76"/>
      <c r="U444" s="76"/>
    </row>
    <row r="445" spans="1:21" ht="15.75" x14ac:dyDescent="0.25">
      <c r="A445" s="41">
        <v>440</v>
      </c>
      <c r="B445" s="6">
        <v>313850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463</v>
      </c>
      <c r="F445" s="11">
        <f>VLOOKUP(A445,Dengue!$1:$1048576,10,FALSE)</f>
        <v>0</v>
      </c>
      <c r="G445" s="11">
        <f>VLOOKUP($A445,Chik!$1:$1048576,10,FALSE)</f>
        <v>0</v>
      </c>
      <c r="H445" s="11">
        <f>VLOOKUP($A445,zika!$1:$1048576,10,FALSE)</f>
        <v>0</v>
      </c>
      <c r="I445" s="11">
        <f t="shared" si="18"/>
        <v>0</v>
      </c>
      <c r="J445" s="10">
        <v>5109</v>
      </c>
      <c r="K445" s="57" t="s">
        <v>1109</v>
      </c>
      <c r="L445" s="7">
        <f t="shared" si="19"/>
        <v>0</v>
      </c>
      <c r="M445" s="6" t="str">
        <f t="shared" si="20"/>
        <v>Silencioso</v>
      </c>
      <c r="N445" s="6" t="str">
        <f>VLOOKUP($B445,LIRAa!$1:$1048576,3,FALSE)</f>
        <v>Sem Informação</v>
      </c>
      <c r="O445" s="6" t="str">
        <f>VLOOKUP($B445,LIRAa!$1:$1048576,4,FALSE)</f>
        <v>Sem Informação</v>
      </c>
      <c r="P445" s="6" t="str">
        <f>VLOOKUP($B445,LIRAa!$1:$1048576,5,FALSE)</f>
        <v>Sem Informação</v>
      </c>
      <c r="S445" s="76"/>
      <c r="T445" s="76"/>
      <c r="U445" s="76"/>
    </row>
    <row r="446" spans="1:21" ht="15.75" x14ac:dyDescent="0.25">
      <c r="A446" s="41">
        <v>441</v>
      </c>
      <c r="B446" s="6">
        <v>313860</v>
      </c>
      <c r="C446" s="16" t="str">
        <f>VLOOKUP(B446,'Tabela de Macros'!$1:$1048576,2,FALSE)</f>
        <v>Sudeste</v>
      </c>
      <c r="D446" s="35" t="str">
        <f>VLOOKUP(B446,'Tabela de Macros'!$1:$1048576,3,FALSE)</f>
        <v>Juiz de Fora</v>
      </c>
      <c r="E446" s="35" t="s">
        <v>464</v>
      </c>
      <c r="F446" s="11">
        <f>VLOOKUP(A446,Dengue!$1:$1048576,10,FALSE)</f>
        <v>0</v>
      </c>
      <c r="G446" s="11">
        <f>VLOOKUP($A446,Chik!$1:$1048576,10,FALSE)</f>
        <v>0</v>
      </c>
      <c r="H446" s="11">
        <f>VLOOKUP($A446,zika!$1:$1048576,10,FALSE)</f>
        <v>0</v>
      </c>
      <c r="I446" s="11">
        <f t="shared" si="18"/>
        <v>0</v>
      </c>
      <c r="J446" s="10">
        <v>16671</v>
      </c>
      <c r="K446" s="57" t="s">
        <v>1109</v>
      </c>
      <c r="L446" s="7">
        <f t="shared" si="19"/>
        <v>0</v>
      </c>
      <c r="M446" s="6" t="str">
        <f t="shared" si="20"/>
        <v>Silencioso</v>
      </c>
      <c r="N446" s="6" t="str">
        <f>VLOOKUP($B446,LIRAa!$1:$1048576,3,FALSE)</f>
        <v>Sem Informação</v>
      </c>
      <c r="O446" s="6" t="str">
        <f>VLOOKUP($B446,LIRAa!$1:$1048576,4,FALSE)</f>
        <v>Sem Informação</v>
      </c>
      <c r="P446" s="6" t="str">
        <f>VLOOKUP($B446,LIRAa!$1:$1048576,5,FALSE)</f>
        <v>Sem Informação</v>
      </c>
      <c r="S446" s="37"/>
    </row>
    <row r="447" spans="1:21" ht="15.75" x14ac:dyDescent="0.25">
      <c r="A447" s="41">
        <v>442</v>
      </c>
      <c r="B447" s="6">
        <v>313862</v>
      </c>
      <c r="C447" s="16" t="str">
        <f>VLOOKUP(B447,'Tabela de Macros'!$1:$1048576,2,FALSE)</f>
        <v>Triângulo do Sul</v>
      </c>
      <c r="D447" s="35" t="str">
        <f>VLOOKUP(B447,'Tabela de Macros'!$1:$1048576,3,FALSE)</f>
        <v>Uberaba</v>
      </c>
      <c r="E447" s="35" t="s">
        <v>465</v>
      </c>
      <c r="F447" s="11">
        <f>VLOOKUP(A447,Dengue!$1:$1048576,10,FALSE)</f>
        <v>23</v>
      </c>
      <c r="G447" s="11">
        <f>VLOOKUP($A447,Chik!$1:$1048576,10,FALSE)</f>
        <v>0</v>
      </c>
      <c r="H447" s="11">
        <f>VLOOKUP($A447,zika!$1:$1048576,10,FALSE)</f>
        <v>0</v>
      </c>
      <c r="I447" s="11">
        <f t="shared" si="18"/>
        <v>23</v>
      </c>
      <c r="J447" s="10">
        <v>7481</v>
      </c>
      <c r="K447" s="57" t="s">
        <v>1109</v>
      </c>
      <c r="L447" s="7">
        <f t="shared" si="19"/>
        <v>307.44552867263735</v>
      </c>
      <c r="M447" s="6" t="str">
        <f t="shared" si="20"/>
        <v>Alta</v>
      </c>
      <c r="N447" s="6" t="str">
        <f>VLOOKUP($B447,LIRAa!$1:$1048576,3,FALSE)</f>
        <v>Sem Informação</v>
      </c>
      <c r="O447" s="6" t="str">
        <f>VLOOKUP($B447,LIRAa!$1:$1048576,4,FALSE)</f>
        <v>Sem Informação</v>
      </c>
      <c r="P447" s="6" t="str">
        <f>VLOOKUP($B447,LIRAa!$1:$1048576,5,FALSE)</f>
        <v>Sem Informação</v>
      </c>
      <c r="S447" s="76"/>
      <c r="T447" s="76"/>
      <c r="U447" s="76"/>
    </row>
    <row r="448" spans="1:21" ht="15.75" x14ac:dyDescent="0.25">
      <c r="A448" s="41">
        <v>443</v>
      </c>
      <c r="B448" s="6">
        <v>313865</v>
      </c>
      <c r="C448" s="16" t="str">
        <f>VLOOKUP(B448,'Tabela de Macros'!$1:$1048576,2,FALSE)</f>
        <v>Norte</v>
      </c>
      <c r="D448" s="35" t="str">
        <f>VLOOKUP(B448,'Tabela de Macros'!$1:$1048576,3,FALSE)</f>
        <v>Januária</v>
      </c>
      <c r="E448" s="35" t="s">
        <v>466</v>
      </c>
      <c r="F448" s="11">
        <f>VLOOKUP(A448,Dengue!$1:$1048576,10,FALSE)</f>
        <v>2</v>
      </c>
      <c r="G448" s="11">
        <f>VLOOKUP($A448,Chik!$1:$1048576,10,FALSE)</f>
        <v>0</v>
      </c>
      <c r="H448" s="11">
        <f>VLOOKUP($A448,zika!$1:$1048576,10,FALSE)</f>
        <v>0</v>
      </c>
      <c r="I448" s="11">
        <f t="shared" si="18"/>
        <v>2</v>
      </c>
      <c r="J448" s="10">
        <v>9008</v>
      </c>
      <c r="K448" s="57" t="s">
        <v>1109</v>
      </c>
      <c r="L448" s="7">
        <f t="shared" si="19"/>
        <v>22.202486678507995</v>
      </c>
      <c r="M448" s="6" t="str">
        <f t="shared" si="20"/>
        <v>Baixa</v>
      </c>
      <c r="N448" s="6" t="str">
        <f>VLOOKUP($B448,LIRAa!$1:$1048576,3,FALSE)</f>
        <v>Sem Informação</v>
      </c>
      <c r="O448" s="6" t="str">
        <f>VLOOKUP($B448,LIRAa!$1:$1048576,4,FALSE)</f>
        <v>Sem Informação</v>
      </c>
      <c r="P448" s="6" t="str">
        <f>VLOOKUP($B448,LIRAa!$1:$1048576,5,FALSE)</f>
        <v>Sem Informação</v>
      </c>
      <c r="S448" s="76"/>
      <c r="T448" s="76"/>
      <c r="U448" s="76"/>
    </row>
    <row r="449" spans="1:21" ht="15.75" x14ac:dyDescent="0.25">
      <c r="A449" s="41">
        <v>444</v>
      </c>
      <c r="B449" s="6">
        <v>313867</v>
      </c>
      <c r="C449" s="16" t="str">
        <f>VLOOKUP(B449,'Tabela de Macros'!$1:$1048576,2,FALSE)</f>
        <v>Leste do Sul</v>
      </c>
      <c r="D449" s="35" t="str">
        <f>VLOOKUP(B449,'Tabela de Macros'!$1:$1048576,3,FALSE)</f>
        <v>Manhuaçu</v>
      </c>
      <c r="E449" s="35" t="s">
        <v>467</v>
      </c>
      <c r="F449" s="11">
        <f>VLOOKUP(A449,Dengue!$1:$1048576,10,FALSE)</f>
        <v>0</v>
      </c>
      <c r="G449" s="11">
        <f>VLOOKUP($A449,Chik!$1:$1048576,10,FALSE)</f>
        <v>0</v>
      </c>
      <c r="H449" s="11">
        <f>VLOOKUP($A449,zika!$1:$1048576,10,FALSE)</f>
        <v>0</v>
      </c>
      <c r="I449" s="11">
        <f t="shared" si="18"/>
        <v>0</v>
      </c>
      <c r="J449" s="10">
        <v>6275</v>
      </c>
      <c r="K449" s="57" t="s">
        <v>1109</v>
      </c>
      <c r="L449" s="7">
        <f t="shared" si="19"/>
        <v>0</v>
      </c>
      <c r="M449" s="6" t="str">
        <f t="shared" si="20"/>
        <v>Silencioso</v>
      </c>
      <c r="N449" s="6" t="str">
        <f>VLOOKUP($B449,LIRAa!$1:$1048576,3,FALSE)</f>
        <v>Sem Informação</v>
      </c>
      <c r="O449" s="6" t="str">
        <f>VLOOKUP($B449,LIRAa!$1:$1048576,4,FALSE)</f>
        <v>Sem Informação</v>
      </c>
      <c r="P449" s="6" t="str">
        <f>VLOOKUP($B449,LIRAa!$1:$1048576,5,FALSE)</f>
        <v>Sem Informação</v>
      </c>
      <c r="S449" s="76"/>
      <c r="T449" s="76"/>
      <c r="U449" s="76"/>
    </row>
    <row r="450" spans="1:21" ht="15.75" x14ac:dyDescent="0.25">
      <c r="A450" s="41">
        <v>445</v>
      </c>
      <c r="B450" s="6">
        <v>313868</v>
      </c>
      <c r="C450" s="16" t="str">
        <f>VLOOKUP(B450,'Tabela de Macros'!$1:$1048576,2,FALSE)</f>
        <v>Norte</v>
      </c>
      <c r="D450" s="35" t="str">
        <f>VLOOKUP(B450,'Tabela de Macros'!$1:$1048576,3,FALSE)</f>
        <v>Januária</v>
      </c>
      <c r="E450" s="35" t="s">
        <v>468</v>
      </c>
      <c r="F450" s="11">
        <f>VLOOKUP(A450,Dengue!$1:$1048576,10,FALSE)</f>
        <v>0</v>
      </c>
      <c r="G450" s="11">
        <f>VLOOKUP($A450,Chik!$1:$1048576,10,FALSE)</f>
        <v>0</v>
      </c>
      <c r="H450" s="11">
        <f>VLOOKUP($A450,zika!$1:$1048576,10,FALSE)</f>
        <v>0</v>
      </c>
      <c r="I450" s="11">
        <f t="shared" si="18"/>
        <v>0</v>
      </c>
      <c r="J450" s="10">
        <v>6680</v>
      </c>
      <c r="K450" s="57" t="s">
        <v>1109</v>
      </c>
      <c r="L450" s="7">
        <f t="shared" si="19"/>
        <v>0</v>
      </c>
      <c r="M450" s="6" t="str">
        <f t="shared" si="20"/>
        <v>Silencioso</v>
      </c>
      <c r="N450" s="6" t="str">
        <f>VLOOKUP($B450,LIRAa!$1:$1048576,3,FALSE)</f>
        <v>Sem Informação</v>
      </c>
      <c r="O450" s="6" t="str">
        <f>VLOOKUP($B450,LIRAa!$1:$1048576,4,FALSE)</f>
        <v>Sem Informação</v>
      </c>
      <c r="P450" s="6" t="str">
        <f>VLOOKUP($B450,LIRAa!$1:$1048576,5,FALSE)</f>
        <v>Sem Informação</v>
      </c>
      <c r="S450" s="37"/>
    </row>
    <row r="451" spans="1:21" ht="15.75" x14ac:dyDescent="0.25">
      <c r="A451" s="41">
        <v>446</v>
      </c>
      <c r="B451" s="6">
        <v>313870</v>
      </c>
      <c r="C451" s="16" t="str">
        <f>VLOOKUP(B451,'Tabela de Macros'!$1:$1048576,2,FALSE)</f>
        <v>Sul</v>
      </c>
      <c r="D451" s="35" t="str">
        <f>VLOOKUP(B451,'Tabela de Macros'!$1:$1048576,3,FALSE)</f>
        <v>Varginha</v>
      </c>
      <c r="E451" s="35" t="s">
        <v>469</v>
      </c>
      <c r="F451" s="11">
        <f>VLOOKUP(A451,Dengue!$1:$1048576,10,FALSE)</f>
        <v>0</v>
      </c>
      <c r="G451" s="11">
        <f>VLOOKUP($A451,Chik!$1:$1048576,10,FALSE)</f>
        <v>0</v>
      </c>
      <c r="H451" s="11">
        <f>VLOOKUP($A451,zika!$1:$1048576,10,FALSE)</f>
        <v>0</v>
      </c>
      <c r="I451" s="11">
        <f t="shared" si="18"/>
        <v>0</v>
      </c>
      <c r="J451" s="10">
        <v>5454</v>
      </c>
      <c r="K451" s="57" t="s">
        <v>1109</v>
      </c>
      <c r="L451" s="7">
        <f t="shared" si="19"/>
        <v>0</v>
      </c>
      <c r="M451" s="6" t="str">
        <f t="shared" si="20"/>
        <v>Silencioso</v>
      </c>
      <c r="N451" s="6" t="str">
        <f>VLOOKUP($B451,LIRAa!$1:$1048576,3,FALSE)</f>
        <v>Sem Informação</v>
      </c>
      <c r="O451" s="6" t="str">
        <f>VLOOKUP($B451,LIRAa!$1:$1048576,4,FALSE)</f>
        <v>Sem Informação</v>
      </c>
      <c r="P451" s="6" t="str">
        <f>VLOOKUP($B451,LIRAa!$1:$1048576,5,FALSE)</f>
        <v>Sem Informação</v>
      </c>
      <c r="S451" s="76"/>
      <c r="T451" s="76"/>
      <c r="U451" s="76"/>
    </row>
    <row r="452" spans="1:21" ht="15.75" x14ac:dyDescent="0.25">
      <c r="A452" s="41">
        <v>447</v>
      </c>
      <c r="B452" s="6">
        <v>313880</v>
      </c>
      <c r="C452" s="16" t="str">
        <f>VLOOKUP(B452,'Tabela de Macros'!$1:$1048576,2,FALSE)</f>
        <v>Oeste</v>
      </c>
      <c r="D452" s="35" t="str">
        <f>VLOOKUP(B452,'Tabela de Macros'!$1:$1048576,3,FALSE)</f>
        <v>Divinópolis</v>
      </c>
      <c r="E452" s="35" t="s">
        <v>470</v>
      </c>
      <c r="F452" s="11">
        <f>VLOOKUP(A452,Dengue!$1:$1048576,10,FALSE)</f>
        <v>2</v>
      </c>
      <c r="G452" s="11">
        <f>VLOOKUP($A452,Chik!$1:$1048576,10,FALSE)</f>
        <v>0</v>
      </c>
      <c r="H452" s="11">
        <f>VLOOKUP($A452,zika!$1:$1048576,10,FALSE)</f>
        <v>0</v>
      </c>
      <c r="I452" s="11">
        <f t="shared" si="18"/>
        <v>2</v>
      </c>
      <c r="J452" s="10">
        <v>18172</v>
      </c>
      <c r="K452" s="57" t="s">
        <v>1109</v>
      </c>
      <c r="L452" s="7">
        <f t="shared" si="19"/>
        <v>11.00594320933304</v>
      </c>
      <c r="M452" s="6" t="str">
        <f t="shared" si="20"/>
        <v>Baixa</v>
      </c>
      <c r="N452" s="6" t="str">
        <f>VLOOKUP($B452,LIRAa!$1:$1048576,3,FALSE)</f>
        <v>Sem Informação</v>
      </c>
      <c r="O452" s="6" t="str">
        <f>VLOOKUP($B452,LIRAa!$1:$1048576,4,FALSE)</f>
        <v>Sem Informação</v>
      </c>
      <c r="P452" s="6" t="str">
        <f>VLOOKUP($B452,LIRAa!$1:$1048576,5,FALSE)</f>
        <v>Sem Informação</v>
      </c>
      <c r="S452" s="76"/>
      <c r="T452" s="76"/>
      <c r="U452" s="76"/>
    </row>
    <row r="453" spans="1:21" ht="15.75" x14ac:dyDescent="0.25">
      <c r="A453" s="41">
        <v>448</v>
      </c>
      <c r="B453" s="6">
        <v>313890</v>
      </c>
      <c r="C453" s="16" t="str">
        <f>VLOOKUP(B453,'Tabela de Macros'!$1:$1048576,2,FALSE)</f>
        <v>Nordeste</v>
      </c>
      <c r="D453" s="35" t="str">
        <f>VLOOKUP(B453,'Tabela de Macros'!$1:$1048576,3,FALSE)</f>
        <v>Teófilo Otoni</v>
      </c>
      <c r="E453" s="35" t="s">
        <v>471</v>
      </c>
      <c r="F453" s="11">
        <f>VLOOKUP(A453,Dengue!$1:$1048576,10,FALSE)</f>
        <v>2</v>
      </c>
      <c r="G453" s="11">
        <f>VLOOKUP($A453,Chik!$1:$1048576,10,FALSE)</f>
        <v>0</v>
      </c>
      <c r="H453" s="11">
        <f>VLOOKUP($A453,zika!$1:$1048576,10,FALSE)</f>
        <v>0</v>
      </c>
      <c r="I453" s="11">
        <f t="shared" si="18"/>
        <v>2</v>
      </c>
      <c r="J453" s="10">
        <v>7110</v>
      </c>
      <c r="K453" s="57" t="s">
        <v>1109</v>
      </c>
      <c r="L453" s="7">
        <f t="shared" si="19"/>
        <v>28.129395218002813</v>
      </c>
      <c r="M453" s="6" t="str">
        <f t="shared" si="20"/>
        <v>Baixa</v>
      </c>
      <c r="N453" s="6" t="str">
        <f>VLOOKUP($B453,LIRAa!$1:$1048576,3,FALSE)</f>
        <v>Sem Informação</v>
      </c>
      <c r="O453" s="6" t="str">
        <f>VLOOKUP($B453,LIRAa!$1:$1048576,4,FALSE)</f>
        <v>Sem Informação</v>
      </c>
      <c r="P453" s="6" t="str">
        <f>VLOOKUP($B453,LIRAa!$1:$1048576,5,FALSE)</f>
        <v>Sem Informação</v>
      </c>
      <c r="S453" s="37"/>
    </row>
    <row r="454" spans="1:21" ht="15.75" x14ac:dyDescent="0.25">
      <c r="A454" s="41">
        <v>449</v>
      </c>
      <c r="B454" s="6">
        <v>313900</v>
      </c>
      <c r="C454" s="16" t="str">
        <f>VLOOKUP(B454,'Tabela de Macros'!$1:$1048576,2,FALSE)</f>
        <v>Sul</v>
      </c>
      <c r="D454" s="35" t="str">
        <f>VLOOKUP(B454,'Tabela de Macros'!$1:$1048576,3,FALSE)</f>
        <v>Alfenas</v>
      </c>
      <c r="E454" s="35" t="s">
        <v>472</v>
      </c>
      <c r="F454" s="11">
        <f>VLOOKUP(A454,Dengue!$1:$1048576,10,FALSE)</f>
        <v>0</v>
      </c>
      <c r="G454" s="11">
        <f>VLOOKUP($A454,Chik!$1:$1048576,10,FALSE)</f>
        <v>0</v>
      </c>
      <c r="H454" s="11">
        <f>VLOOKUP($A454,zika!$1:$1048576,10,FALSE)</f>
        <v>0</v>
      </c>
      <c r="I454" s="11">
        <f t="shared" ref="I454:I517" si="21">H454+F454+G454</f>
        <v>0</v>
      </c>
      <c r="J454" s="10">
        <v>41844</v>
      </c>
      <c r="K454" s="57" t="s">
        <v>1110</v>
      </c>
      <c r="L454" s="7">
        <f t="shared" ref="L454:L517" si="22">I454/J454*100000</f>
        <v>0</v>
      </c>
      <c r="M454" s="6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6">
        <f>VLOOKUP($B454,LIRAa!$1:$1048576,3,FALSE)</f>
        <v>0.6</v>
      </c>
      <c r="O454" s="6">
        <f>VLOOKUP($B454,LIRAa!$1:$1048576,4,FALSE)</f>
        <v>0.5</v>
      </c>
      <c r="P454" s="6">
        <f>VLOOKUP($B454,LIRAa!$1:$1048576,5,FALSE)</f>
        <v>1.1000000000000001</v>
      </c>
      <c r="S454" s="76"/>
      <c r="T454" s="76"/>
      <c r="U454" s="76"/>
    </row>
    <row r="455" spans="1:21" ht="15.75" x14ac:dyDescent="0.25">
      <c r="A455" s="41">
        <v>450</v>
      </c>
      <c r="B455" s="6">
        <v>313910</v>
      </c>
      <c r="C455" s="16" t="str">
        <f>VLOOKUP(B455,'Tabela de Macros'!$1:$1048576,2,FALSE)</f>
        <v>Centro Sul</v>
      </c>
      <c r="D455" s="35" t="str">
        <f>VLOOKUP(B455,'Tabela de Macros'!$1:$1048576,3,FALSE)</f>
        <v>São João Del Rei</v>
      </c>
      <c r="E455" s="35" t="s">
        <v>473</v>
      </c>
      <c r="F455" s="11">
        <f>VLOOKUP(A455,Dengue!$1:$1048576,10,FALSE)</f>
        <v>2</v>
      </c>
      <c r="G455" s="11">
        <f>VLOOKUP($A455,Chik!$1:$1048576,10,FALSE)</f>
        <v>0</v>
      </c>
      <c r="H455" s="11">
        <f>VLOOKUP($A455,zika!$1:$1048576,10,FALSE)</f>
        <v>0</v>
      </c>
      <c r="I455" s="11">
        <f t="shared" si="21"/>
        <v>2</v>
      </c>
      <c r="J455" s="10">
        <v>5087</v>
      </c>
      <c r="K455" s="57" t="s">
        <v>1109</v>
      </c>
      <c r="L455" s="7">
        <f t="shared" si="22"/>
        <v>39.315903282877926</v>
      </c>
      <c r="M455" s="6" t="str">
        <f t="shared" si="23"/>
        <v>Baixa</v>
      </c>
      <c r="N455" s="6" t="str">
        <f>VLOOKUP($B455,LIRAa!$1:$1048576,3,FALSE)</f>
        <v>Sem Informação</v>
      </c>
      <c r="O455" s="6" t="str">
        <f>VLOOKUP($B455,LIRAa!$1:$1048576,4,FALSE)</f>
        <v>Sem Informação</v>
      </c>
      <c r="P455" s="6" t="str">
        <f>VLOOKUP($B455,LIRAa!$1:$1048576,5,FALSE)</f>
        <v>Sem Informação</v>
      </c>
      <c r="S455" s="37"/>
    </row>
    <row r="456" spans="1:21" ht="15.75" x14ac:dyDescent="0.25">
      <c r="A456" s="41">
        <v>451</v>
      </c>
      <c r="B456" s="6">
        <v>313920</v>
      </c>
      <c r="C456" s="16" t="str">
        <f>VLOOKUP(B456,'Tabela de Macros'!$1:$1048576,2,FALSE)</f>
        <v>Nordeste</v>
      </c>
      <c r="D456" s="35" t="str">
        <f>VLOOKUP(B456,'Tabela de Macros'!$1:$1048576,3,FALSE)</f>
        <v>Teófilo Otoni</v>
      </c>
      <c r="E456" s="35" t="s">
        <v>474</v>
      </c>
      <c r="F456" s="11">
        <f>VLOOKUP(A456,Dengue!$1:$1048576,10,FALSE)</f>
        <v>12</v>
      </c>
      <c r="G456" s="11">
        <f>VLOOKUP($A456,Chik!$1:$1048576,10,FALSE)</f>
        <v>0</v>
      </c>
      <c r="H456" s="11">
        <f>VLOOKUP($A456,zika!$1:$1048576,10,FALSE)</f>
        <v>0</v>
      </c>
      <c r="I456" s="11">
        <f t="shared" si="21"/>
        <v>12</v>
      </c>
      <c r="J456" s="10">
        <v>18700</v>
      </c>
      <c r="K456" s="57" t="s">
        <v>1109</v>
      </c>
      <c r="L456" s="7">
        <f t="shared" si="22"/>
        <v>64.171122994652407</v>
      </c>
      <c r="M456" s="6" t="str">
        <f t="shared" si="23"/>
        <v>Baixa</v>
      </c>
      <c r="N456" s="6" t="str">
        <f>VLOOKUP($B456,LIRAa!$1:$1048576,3,FALSE)</f>
        <v>Sem Informação</v>
      </c>
      <c r="O456" s="6" t="str">
        <f>VLOOKUP($B456,LIRAa!$1:$1048576,4,FALSE)</f>
        <v>Sem Informação</v>
      </c>
      <c r="P456" s="6" t="str">
        <f>VLOOKUP($B456,LIRAa!$1:$1048576,5,FALSE)</f>
        <v>Sem Informação</v>
      </c>
      <c r="S456" s="37"/>
    </row>
    <row r="457" spans="1:21" ht="15.75" x14ac:dyDescent="0.25">
      <c r="A457" s="41">
        <v>452</v>
      </c>
      <c r="B457" s="6">
        <v>313925</v>
      </c>
      <c r="C457" s="16" t="str">
        <f>VLOOKUP(B457,'Tabela de Macros'!$1:$1048576,2,FALSE)</f>
        <v>Norte</v>
      </c>
      <c r="D457" s="35" t="str">
        <f>VLOOKUP(B457,'Tabela de Macros'!$1:$1048576,3,FALSE)</f>
        <v>Montes Claros</v>
      </c>
      <c r="E457" s="35" t="s">
        <v>475</v>
      </c>
      <c r="F457" s="11">
        <f>VLOOKUP(A457,Dengue!$1:$1048576,10,FALSE)</f>
        <v>3</v>
      </c>
      <c r="G457" s="11">
        <f>VLOOKUP($A457,Chik!$1:$1048576,10,FALSE)</f>
        <v>0</v>
      </c>
      <c r="H457" s="11">
        <f>VLOOKUP($A457,zika!$1:$1048576,10,FALSE)</f>
        <v>0</v>
      </c>
      <c r="I457" s="11">
        <f t="shared" si="21"/>
        <v>3</v>
      </c>
      <c r="J457" s="10">
        <v>6532</v>
      </c>
      <c r="K457" s="57" t="s">
        <v>1109</v>
      </c>
      <c r="L457" s="7">
        <f t="shared" si="22"/>
        <v>45.927740355174528</v>
      </c>
      <c r="M457" s="6" t="str">
        <f t="shared" si="23"/>
        <v>Baixa</v>
      </c>
      <c r="N457" s="6" t="str">
        <f>VLOOKUP($B457,LIRAa!$1:$1048576,3,FALSE)</f>
        <v>Sem Informação</v>
      </c>
      <c r="O457" s="6" t="str">
        <f>VLOOKUP($B457,LIRAa!$1:$1048576,4,FALSE)</f>
        <v>Sem Informação</v>
      </c>
      <c r="P457" s="6">
        <f>VLOOKUP($B457,LIRAa!$1:$1048576,5,FALSE)</f>
        <v>3.2</v>
      </c>
      <c r="S457" s="37"/>
    </row>
    <row r="458" spans="1:21" ht="15.75" x14ac:dyDescent="0.25">
      <c r="A458" s="41">
        <v>453</v>
      </c>
      <c r="B458" s="6">
        <v>313930</v>
      </c>
      <c r="C458" s="16" t="str">
        <f>VLOOKUP(B458,'Tabela de Macros'!$1:$1048576,2,FALSE)</f>
        <v>Norte</v>
      </c>
      <c r="D458" s="35" t="str">
        <f>VLOOKUP(B458,'Tabela de Macros'!$1:$1048576,3,FALSE)</f>
        <v>Januária</v>
      </c>
      <c r="E458" s="35" t="s">
        <v>476</v>
      </c>
      <c r="F458" s="11">
        <f>VLOOKUP(A458,Dengue!$1:$1048576,10,FALSE)</f>
        <v>5</v>
      </c>
      <c r="G458" s="11">
        <f>VLOOKUP($A458,Chik!$1:$1048576,10,FALSE)</f>
        <v>0</v>
      </c>
      <c r="H458" s="11">
        <f>VLOOKUP($A458,zika!$1:$1048576,10,FALSE)</f>
        <v>0</v>
      </c>
      <c r="I458" s="11">
        <f t="shared" si="21"/>
        <v>5</v>
      </c>
      <c r="J458" s="10">
        <v>18594</v>
      </c>
      <c r="K458" s="57" t="s">
        <v>1109</v>
      </c>
      <c r="L458" s="7">
        <f t="shared" si="22"/>
        <v>26.890394750994943</v>
      </c>
      <c r="M458" s="6" t="str">
        <f t="shared" si="23"/>
        <v>Baixa</v>
      </c>
      <c r="N458" s="6" t="str">
        <f>VLOOKUP($B458,LIRAa!$1:$1048576,3,FALSE)</f>
        <v>Sem Informação</v>
      </c>
      <c r="O458" s="6" t="str">
        <f>VLOOKUP($B458,LIRAa!$1:$1048576,4,FALSE)</f>
        <v>Sem Informação</v>
      </c>
      <c r="P458" s="6" t="str">
        <f>VLOOKUP($B458,LIRAa!$1:$1048576,5,FALSE)</f>
        <v>Sem Informação</v>
      </c>
      <c r="S458" s="37"/>
    </row>
    <row r="459" spans="1:21" ht="15.75" x14ac:dyDescent="0.25">
      <c r="A459" s="41">
        <v>454</v>
      </c>
      <c r="B459" s="6">
        <v>313940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477</v>
      </c>
      <c r="F459" s="11">
        <f>VLOOKUP(A459,Dengue!$1:$1048576,10,FALSE)</f>
        <v>14</v>
      </c>
      <c r="G459" s="11">
        <f>VLOOKUP($A459,Chik!$1:$1048576,10,FALSE)</f>
        <v>0</v>
      </c>
      <c r="H459" s="11">
        <f>VLOOKUP($A459,zika!$1:$1048576,10,FALSE)</f>
        <v>0</v>
      </c>
      <c r="I459" s="11">
        <f t="shared" si="21"/>
        <v>14</v>
      </c>
      <c r="J459" s="10">
        <v>89256</v>
      </c>
      <c r="K459" s="57" t="s">
        <v>1111</v>
      </c>
      <c r="L459" s="7">
        <f t="shared" si="22"/>
        <v>15.685220041229721</v>
      </c>
      <c r="M459" s="6" t="str">
        <f t="shared" si="23"/>
        <v>Baixa</v>
      </c>
      <c r="N459" s="6">
        <f>VLOOKUP($B459,LIRAa!$1:$1048576,3,FALSE)</f>
        <v>1.4</v>
      </c>
      <c r="O459" s="6">
        <f>VLOOKUP($B459,LIRAa!$1:$1048576,4,FALSE)</f>
        <v>3.8</v>
      </c>
      <c r="P459" s="6">
        <f>VLOOKUP($B459,LIRAa!$1:$1048576,5,FALSE)</f>
        <v>3.8</v>
      </c>
      <c r="S459" s="76"/>
      <c r="T459" s="76"/>
      <c r="U459" s="76"/>
    </row>
    <row r="460" spans="1:21" ht="15.75" x14ac:dyDescent="0.25">
      <c r="A460" s="41">
        <v>455</v>
      </c>
      <c r="B460" s="6">
        <v>313950</v>
      </c>
      <c r="C460" s="16" t="str">
        <f>VLOOKUP(B460,'Tabela de Macros'!$1:$1048576,2,FALSE)</f>
        <v>Leste do Sul</v>
      </c>
      <c r="D460" s="35" t="str">
        <f>VLOOKUP(B460,'Tabela de Macros'!$1:$1048576,3,FALSE)</f>
        <v>Manhuaçu</v>
      </c>
      <c r="E460" s="35" t="s">
        <v>14</v>
      </c>
      <c r="F460" s="11">
        <f>VLOOKUP(A460,Dengue!$1:$1048576,10,FALSE)</f>
        <v>20</v>
      </c>
      <c r="G460" s="11">
        <f>VLOOKUP($A460,Chik!$1:$1048576,10,FALSE)</f>
        <v>12</v>
      </c>
      <c r="H460" s="11">
        <f>VLOOKUP($A460,zika!$1:$1048576,10,FALSE)</f>
        <v>0</v>
      </c>
      <c r="I460" s="11">
        <f t="shared" si="21"/>
        <v>32</v>
      </c>
      <c r="J460" s="10">
        <v>22608</v>
      </c>
      <c r="K460" s="57" t="s">
        <v>1109</v>
      </c>
      <c r="L460" s="7">
        <f t="shared" si="22"/>
        <v>141.54281670205236</v>
      </c>
      <c r="M460" s="6" t="str">
        <f t="shared" si="23"/>
        <v>Média</v>
      </c>
      <c r="N460" s="6" t="str">
        <f>VLOOKUP($B460,LIRAa!$1:$1048576,3,FALSE)</f>
        <v>Sem Informação</v>
      </c>
      <c r="O460" s="6" t="str">
        <f>VLOOKUP($B460,LIRAa!$1:$1048576,4,FALSE)</f>
        <v>Sem Informação</v>
      </c>
      <c r="P460" s="6" t="str">
        <f>VLOOKUP($B460,LIRAa!$1:$1048576,5,FALSE)</f>
        <v>Sem Informação</v>
      </c>
      <c r="S460" s="9"/>
      <c r="T460" s="9"/>
      <c r="U460" s="9"/>
    </row>
    <row r="461" spans="1:21" ht="15.75" x14ac:dyDescent="0.25">
      <c r="A461" s="41">
        <v>456</v>
      </c>
      <c r="B461" s="6">
        <v>313960</v>
      </c>
      <c r="C461" s="16" t="str">
        <f>VLOOKUP(B461,'Tabela de Macros'!$1:$1048576,2,FALSE)</f>
        <v>Leste</v>
      </c>
      <c r="D461" s="35" t="str">
        <f>VLOOKUP(B461,'Tabela de Macros'!$1:$1048576,3,FALSE)</f>
        <v>Gov. Valadares</v>
      </c>
      <c r="E461" s="35" t="s">
        <v>478</v>
      </c>
      <c r="F461" s="11">
        <f>VLOOKUP(A461,Dengue!$1:$1048576,10,FALSE)</f>
        <v>29</v>
      </c>
      <c r="G461" s="11">
        <f>VLOOKUP($A461,Chik!$1:$1048576,10,FALSE)</f>
        <v>0</v>
      </c>
      <c r="H461" s="11">
        <f>VLOOKUP($A461,zika!$1:$1048576,10,FALSE)</f>
        <v>0</v>
      </c>
      <c r="I461" s="11">
        <f t="shared" si="21"/>
        <v>29</v>
      </c>
      <c r="J461" s="10">
        <v>27640</v>
      </c>
      <c r="K461" s="57" t="s">
        <v>1110</v>
      </c>
      <c r="L461" s="7">
        <f t="shared" si="22"/>
        <v>104.92040520984081</v>
      </c>
      <c r="M461" s="6" t="str">
        <f t="shared" si="23"/>
        <v>Média</v>
      </c>
      <c r="N461" s="6">
        <f>VLOOKUP($B461,LIRAa!$1:$1048576,3,FALSE)</f>
        <v>1.4</v>
      </c>
      <c r="O461" s="6">
        <f>VLOOKUP($B461,LIRAa!$1:$1048576,4,FALSE)</f>
        <v>1.3</v>
      </c>
      <c r="P461" s="6" t="str">
        <f>VLOOKUP($B461,LIRAa!$1:$1048576,5,FALSE)</f>
        <v>Sem Informação</v>
      </c>
      <c r="S461" s="37"/>
    </row>
    <row r="462" spans="1:21" ht="15.75" x14ac:dyDescent="0.25">
      <c r="A462" s="41">
        <v>457</v>
      </c>
      <c r="B462" s="6">
        <v>313980</v>
      </c>
      <c r="C462" s="16" t="str">
        <f>VLOOKUP(B462,'Tabela de Macros'!$1:$1048576,2,FALSE)</f>
        <v>Sudeste</v>
      </c>
      <c r="D462" s="35" t="str">
        <f>VLOOKUP(B462,'Tabela de Macros'!$1:$1048576,3,FALSE)</f>
        <v>Juiz de Fora</v>
      </c>
      <c r="E462" s="35" t="s">
        <v>479</v>
      </c>
      <c r="F462" s="11">
        <f>VLOOKUP(A462,Dengue!$1:$1048576,10,FALSE)</f>
        <v>0</v>
      </c>
      <c r="G462" s="11">
        <f>VLOOKUP($A462,Chik!$1:$1048576,10,FALSE)</f>
        <v>0</v>
      </c>
      <c r="H462" s="11">
        <f>VLOOKUP($A462,zika!$1:$1048576,10,FALSE)</f>
        <v>0</v>
      </c>
      <c r="I462" s="11">
        <f t="shared" si="21"/>
        <v>0</v>
      </c>
      <c r="J462" s="10">
        <v>12725</v>
      </c>
      <c r="K462" s="57" t="s">
        <v>1109</v>
      </c>
      <c r="L462" s="7">
        <f t="shared" si="22"/>
        <v>0</v>
      </c>
      <c r="M462" s="6" t="str">
        <f t="shared" si="23"/>
        <v>Silencioso</v>
      </c>
      <c r="N462" s="6" t="str">
        <f>VLOOKUP($B462,LIRAa!$1:$1048576,3,FALSE)</f>
        <v>Sem Informação</v>
      </c>
      <c r="O462" s="6" t="str">
        <f>VLOOKUP($B462,LIRAa!$1:$1048576,4,FALSE)</f>
        <v>Sem Informação</v>
      </c>
      <c r="P462" s="6" t="str">
        <f>VLOOKUP($B462,LIRAa!$1:$1048576,5,FALSE)</f>
        <v>Sem Informação</v>
      </c>
      <c r="S462" s="37"/>
    </row>
    <row r="463" spans="1:21" ht="15.75" x14ac:dyDescent="0.25">
      <c r="A463" s="41">
        <v>458</v>
      </c>
      <c r="B463" s="6">
        <v>313970</v>
      </c>
      <c r="C463" s="16" t="str">
        <f>VLOOKUP(B463,'Tabela de Macros'!$1:$1048576,2,FALSE)</f>
        <v>Centro</v>
      </c>
      <c r="D463" s="35" t="str">
        <f>VLOOKUP(B463,'Tabela de Macros'!$1:$1048576,3,FALSE)</f>
        <v>Sete Lagoas</v>
      </c>
      <c r="E463" s="35" t="s">
        <v>480</v>
      </c>
      <c r="F463" s="11">
        <f>VLOOKUP(A463,Dengue!$1:$1048576,10,FALSE)</f>
        <v>2</v>
      </c>
      <c r="G463" s="11">
        <f>VLOOKUP($A463,Chik!$1:$1048576,10,FALSE)</f>
        <v>0</v>
      </c>
      <c r="H463" s="11">
        <f>VLOOKUP($A463,zika!$1:$1048576,10,FALSE)</f>
        <v>0</v>
      </c>
      <c r="I463" s="11">
        <f t="shared" si="21"/>
        <v>2</v>
      </c>
      <c r="J463" s="10">
        <v>7904</v>
      </c>
      <c r="K463" s="57" t="s">
        <v>1109</v>
      </c>
      <c r="L463" s="7">
        <f t="shared" si="22"/>
        <v>25.303643724696357</v>
      </c>
      <c r="M463" s="6" t="str">
        <f t="shared" si="23"/>
        <v>Baixa</v>
      </c>
      <c r="N463" s="6" t="str">
        <f>VLOOKUP($B463,LIRAa!$1:$1048576,3,FALSE)</f>
        <v>Sem Informação</v>
      </c>
      <c r="O463" s="6" t="str">
        <f>VLOOKUP($B463,LIRAa!$1:$1048576,4,FALSE)</f>
        <v>Sem Informação</v>
      </c>
      <c r="P463" s="6" t="str">
        <f>VLOOKUP($B463,LIRAa!$1:$1048576,5,FALSE)</f>
        <v>Sem Informação</v>
      </c>
      <c r="S463" s="37"/>
    </row>
    <row r="464" spans="1:21" ht="15.75" x14ac:dyDescent="0.25">
      <c r="A464" s="41">
        <v>459</v>
      </c>
      <c r="B464" s="6">
        <v>313990</v>
      </c>
      <c r="C464" s="16" t="str">
        <f>VLOOKUP(B464,'Tabela de Macros'!$1:$1048576,2,FALSE)</f>
        <v>Sul</v>
      </c>
      <c r="D464" s="35" t="str">
        <f>VLOOKUP(B464,'Tabela de Macros'!$1:$1048576,3,FALSE)</f>
        <v>Pouso Alegre</v>
      </c>
      <c r="E464" s="35" t="s">
        <v>481</v>
      </c>
      <c r="F464" s="11">
        <f>VLOOKUP(A464,Dengue!$1:$1048576,10,FALSE)</f>
        <v>1</v>
      </c>
      <c r="G464" s="11">
        <f>VLOOKUP($A464,Chik!$1:$1048576,10,FALSE)</f>
        <v>0</v>
      </c>
      <c r="H464" s="11">
        <f>VLOOKUP($A464,zika!$1:$1048576,10,FALSE)</f>
        <v>0</v>
      </c>
      <c r="I464" s="11">
        <f t="shared" si="21"/>
        <v>1</v>
      </c>
      <c r="J464" s="10">
        <v>14136</v>
      </c>
      <c r="K464" s="57" t="s">
        <v>1109</v>
      </c>
      <c r="L464" s="7">
        <f t="shared" si="22"/>
        <v>7.074136955291455</v>
      </c>
      <c r="M464" s="6" t="str">
        <f t="shared" si="23"/>
        <v>Baixa</v>
      </c>
      <c r="N464" s="6" t="str">
        <f>VLOOKUP($B464,LIRAa!$1:$1048576,3,FALSE)</f>
        <v>Sem Informação</v>
      </c>
      <c r="O464" s="6" t="str">
        <f>VLOOKUP($B464,LIRAa!$1:$1048576,4,FALSE)</f>
        <v>Sem Informação</v>
      </c>
      <c r="P464" s="6" t="str">
        <f>VLOOKUP($B464,LIRAa!$1:$1048576,5,FALSE)</f>
        <v>Sem Informação</v>
      </c>
      <c r="S464" s="37"/>
    </row>
    <row r="465" spans="1:21" ht="15.75" x14ac:dyDescent="0.25">
      <c r="A465" s="41">
        <v>460</v>
      </c>
      <c r="B465" s="6">
        <v>314000</v>
      </c>
      <c r="C465" s="16" t="str">
        <f>VLOOKUP(B465,'Tabela de Macros'!$1:$1048576,2,FALSE)</f>
        <v>Centro</v>
      </c>
      <c r="D465" s="35" t="str">
        <f>VLOOKUP(B465,'Tabela de Macros'!$1:$1048576,3,FALSE)</f>
        <v>Belo Horizonte</v>
      </c>
      <c r="E465" s="35" t="s">
        <v>482</v>
      </c>
      <c r="F465" s="11">
        <f>VLOOKUP(A465,Dengue!$1:$1048576,10,FALSE)</f>
        <v>0</v>
      </c>
      <c r="G465" s="11">
        <f>VLOOKUP($A465,Chik!$1:$1048576,10,FALSE)</f>
        <v>0</v>
      </c>
      <c r="H465" s="11">
        <f>VLOOKUP($A465,zika!$1:$1048576,10,FALSE)</f>
        <v>0</v>
      </c>
      <c r="I465" s="11">
        <f t="shared" si="21"/>
        <v>0</v>
      </c>
      <c r="J465" s="10">
        <v>60142</v>
      </c>
      <c r="K465" s="57" t="s">
        <v>1110</v>
      </c>
      <c r="L465" s="7">
        <f t="shared" si="22"/>
        <v>0</v>
      </c>
      <c r="M465" s="6" t="str">
        <f t="shared" si="23"/>
        <v>Silencioso</v>
      </c>
      <c r="N465" s="6">
        <f>VLOOKUP($B465,LIRAa!$1:$1048576,3,FALSE)</f>
        <v>0.8</v>
      </c>
      <c r="O465" s="6">
        <f>VLOOKUP($B465,LIRAa!$1:$1048576,4,FALSE)</f>
        <v>1.2</v>
      </c>
      <c r="P465" s="6">
        <f>VLOOKUP($B465,LIRAa!$1:$1048576,5,FALSE)</f>
        <v>1.3</v>
      </c>
      <c r="S465" s="37"/>
    </row>
    <row r="466" spans="1:21" ht="15.75" x14ac:dyDescent="0.25">
      <c r="A466" s="41">
        <v>461</v>
      </c>
      <c r="B466" s="6">
        <v>314010</v>
      </c>
      <c r="C466" s="16" t="str">
        <f>VLOOKUP(B466,'Tabela de Macros'!$1:$1048576,2,FALSE)</f>
        <v>Leste</v>
      </c>
      <c r="D466" s="35" t="str">
        <f>VLOOKUP(B466,'Tabela de Macros'!$1:$1048576,3,FALSE)</f>
        <v>Gov. Valadares</v>
      </c>
      <c r="E466" s="35" t="s">
        <v>483</v>
      </c>
      <c r="F466" s="11">
        <f>VLOOKUP(A466,Dengue!$1:$1048576,10,FALSE)</f>
        <v>4</v>
      </c>
      <c r="G466" s="11">
        <f>VLOOKUP($A466,Chik!$1:$1048576,10,FALSE)</f>
        <v>0</v>
      </c>
      <c r="H466" s="11">
        <f>VLOOKUP($A466,zika!$1:$1048576,10,FALSE)</f>
        <v>0</v>
      </c>
      <c r="I466" s="11">
        <f t="shared" si="21"/>
        <v>4</v>
      </c>
      <c r="J466" s="10">
        <v>4134</v>
      </c>
      <c r="K466" s="57" t="s">
        <v>1109</v>
      </c>
      <c r="L466" s="7">
        <f t="shared" si="22"/>
        <v>96.758587324625054</v>
      </c>
      <c r="M466" s="6" t="str">
        <f t="shared" si="23"/>
        <v>Baixa</v>
      </c>
      <c r="N466" s="6" t="str">
        <f>VLOOKUP($B466,LIRAa!$1:$1048576,3,FALSE)</f>
        <v>Sem Informação</v>
      </c>
      <c r="O466" s="6" t="str">
        <f>VLOOKUP($B466,LIRAa!$1:$1048576,4,FALSE)</f>
        <v>Sem Informação</v>
      </c>
      <c r="P466" s="6" t="str">
        <f>VLOOKUP($B466,LIRAa!$1:$1048576,5,FALSE)</f>
        <v>Sem Informação</v>
      </c>
      <c r="S466" s="76"/>
      <c r="T466" s="76"/>
      <c r="U466" s="76"/>
    </row>
    <row r="467" spans="1:21" ht="15.75" x14ac:dyDescent="0.25">
      <c r="A467" s="41">
        <v>462</v>
      </c>
      <c r="B467" s="6">
        <v>314015</v>
      </c>
      <c r="C467" s="16" t="str">
        <f>VLOOKUP(B467,'Tabela de Macros'!$1:$1048576,2,FALSE)</f>
        <v>Centro</v>
      </c>
      <c r="D467" s="35" t="str">
        <f>VLOOKUP(B467,'Tabela de Macros'!$1:$1048576,3,FALSE)</f>
        <v>Belo Horizonte</v>
      </c>
      <c r="E467" s="35" t="s">
        <v>484</v>
      </c>
      <c r="F467" s="11">
        <f>VLOOKUP(A467,Dengue!$1:$1048576,10,FALSE)</f>
        <v>4</v>
      </c>
      <c r="G467" s="11">
        <f>VLOOKUP($A467,Chik!$1:$1048576,10,FALSE)</f>
        <v>0</v>
      </c>
      <c r="H467" s="11">
        <f>VLOOKUP($A467,zika!$1:$1048576,10,FALSE)</f>
        <v>0</v>
      </c>
      <c r="I467" s="11">
        <f t="shared" si="21"/>
        <v>4</v>
      </c>
      <c r="J467" s="10">
        <v>15207</v>
      </c>
      <c r="K467" s="57" t="s">
        <v>1109</v>
      </c>
      <c r="L467" s="7">
        <f t="shared" si="22"/>
        <v>26.303675938712434</v>
      </c>
      <c r="M467" s="6" t="str">
        <f t="shared" si="23"/>
        <v>Baixa</v>
      </c>
      <c r="N467" s="6" t="str">
        <f>VLOOKUP($B467,LIRAa!$1:$1048576,3,FALSE)</f>
        <v>Sem Informação</v>
      </c>
      <c r="O467" s="6" t="str">
        <f>VLOOKUP($B467,LIRAa!$1:$1048576,4,FALSE)</f>
        <v>Sem Informação</v>
      </c>
      <c r="P467" s="6">
        <f>VLOOKUP($B467,LIRAa!$1:$1048576,5,FALSE)</f>
        <v>1.7</v>
      </c>
      <c r="S467" s="76"/>
      <c r="T467" s="76"/>
      <c r="U467" s="76"/>
    </row>
    <row r="468" spans="1:21" ht="15.75" x14ac:dyDescent="0.25">
      <c r="A468" s="41">
        <v>463</v>
      </c>
      <c r="B468" s="6">
        <v>314020</v>
      </c>
      <c r="C468" s="16" t="str">
        <f>VLOOKUP(B468,'Tabela de Macros'!$1:$1048576,2,FALSE)</f>
        <v>Sudeste</v>
      </c>
      <c r="D468" s="35" t="str">
        <f>VLOOKUP(B468,'Tabela de Macros'!$1:$1048576,3,FALSE)</f>
        <v>Juiz de Fora</v>
      </c>
      <c r="E468" s="35" t="s">
        <v>485</v>
      </c>
      <c r="F468" s="11">
        <f>VLOOKUP(A468,Dengue!$1:$1048576,10,FALSE)</f>
        <v>0</v>
      </c>
      <c r="G468" s="11">
        <f>VLOOKUP($A468,Chik!$1:$1048576,10,FALSE)</f>
        <v>0</v>
      </c>
      <c r="H468" s="11">
        <f>VLOOKUP($A468,zika!$1:$1048576,10,FALSE)</f>
        <v>0</v>
      </c>
      <c r="I468" s="11">
        <f t="shared" si="21"/>
        <v>0</v>
      </c>
      <c r="J468" s="10">
        <v>2959</v>
      </c>
      <c r="K468" s="57" t="s">
        <v>1109</v>
      </c>
      <c r="L468" s="7">
        <f t="shared" si="22"/>
        <v>0</v>
      </c>
      <c r="M468" s="6" t="str">
        <f t="shared" si="23"/>
        <v>Silencioso</v>
      </c>
      <c r="N468" s="6" t="str">
        <f>VLOOKUP($B468,LIRAa!$1:$1048576,3,FALSE)</f>
        <v>Sem Informação</v>
      </c>
      <c r="O468" s="6" t="str">
        <f>VLOOKUP($B468,LIRAa!$1:$1048576,4,FALSE)</f>
        <v>Sem Informação</v>
      </c>
      <c r="P468" s="6" t="str">
        <f>VLOOKUP($B468,LIRAa!$1:$1048576,5,FALSE)</f>
        <v>Sem Informação</v>
      </c>
      <c r="S468" s="76"/>
      <c r="T468" s="76"/>
      <c r="U468" s="76"/>
    </row>
    <row r="469" spans="1:21" ht="15.75" x14ac:dyDescent="0.25">
      <c r="A469" s="41">
        <v>464</v>
      </c>
      <c r="B469" s="6">
        <v>314030</v>
      </c>
      <c r="C469" s="16" t="str">
        <f>VLOOKUP(B469,'Tabela de Macros'!$1:$1048576,2,FALSE)</f>
        <v>Vale do Aço</v>
      </c>
      <c r="D469" s="35" t="str">
        <f>VLOOKUP(B469,'Tabela de Macros'!$1:$1048576,3,FALSE)</f>
        <v>Cel. Fabriciano</v>
      </c>
      <c r="E469" s="35" t="s">
        <v>486</v>
      </c>
      <c r="F469" s="11">
        <f>VLOOKUP(A469,Dengue!$1:$1048576,10,FALSE)</f>
        <v>3</v>
      </c>
      <c r="G469" s="11">
        <f>VLOOKUP($A469,Chik!$1:$1048576,10,FALSE)</f>
        <v>0</v>
      </c>
      <c r="H469" s="11">
        <f>VLOOKUP($A469,zika!$1:$1048576,10,FALSE)</f>
        <v>0</v>
      </c>
      <c r="I469" s="11">
        <f t="shared" si="21"/>
        <v>3</v>
      </c>
      <c r="J469" s="10">
        <v>4044</v>
      </c>
      <c r="K469" s="57" t="s">
        <v>1109</v>
      </c>
      <c r="L469" s="7">
        <f t="shared" si="22"/>
        <v>74.183976261127597</v>
      </c>
      <c r="M469" s="6" t="str">
        <f t="shared" si="23"/>
        <v>Baixa</v>
      </c>
      <c r="N469" s="6" t="str">
        <f>VLOOKUP($B469,LIRAa!$1:$1048576,3,FALSE)</f>
        <v>Sem Informação</v>
      </c>
      <c r="O469" s="6" t="str">
        <f>VLOOKUP($B469,LIRAa!$1:$1048576,4,FALSE)</f>
        <v>Sem Informação</v>
      </c>
      <c r="P469" s="6" t="str">
        <f>VLOOKUP($B469,LIRAa!$1:$1048576,5,FALSE)</f>
        <v>Sem Informação</v>
      </c>
      <c r="S469" s="76"/>
      <c r="T469" s="76"/>
      <c r="U469" s="76"/>
    </row>
    <row r="470" spans="1:21" ht="15.75" x14ac:dyDescent="0.25">
      <c r="A470" s="41">
        <v>465</v>
      </c>
      <c r="B470" s="6">
        <v>314040</v>
      </c>
      <c r="C470" s="16" t="str">
        <f>VLOOKUP(B470,'Tabela de Macros'!$1:$1048576,2,FALSE)</f>
        <v>Sul</v>
      </c>
      <c r="D470" s="35" t="str">
        <f>VLOOKUP(B470,'Tabela de Macros'!$1:$1048576,3,FALSE)</f>
        <v>Pouso Alegre</v>
      </c>
      <c r="E470" s="35" t="s">
        <v>487</v>
      </c>
      <c r="F470" s="11">
        <f>VLOOKUP(A470,Dengue!$1:$1048576,10,FALSE)</f>
        <v>0</v>
      </c>
      <c r="G470" s="11">
        <f>VLOOKUP($A470,Chik!$1:$1048576,10,FALSE)</f>
        <v>0</v>
      </c>
      <c r="H470" s="11">
        <f>VLOOKUP($A470,zika!$1:$1048576,10,FALSE)</f>
        <v>0</v>
      </c>
      <c r="I470" s="11">
        <f t="shared" si="21"/>
        <v>0</v>
      </c>
      <c r="J470" s="10">
        <v>2784</v>
      </c>
      <c r="K470" s="57" t="s">
        <v>1109</v>
      </c>
      <c r="L470" s="7">
        <f t="shared" si="22"/>
        <v>0</v>
      </c>
      <c r="M470" s="6" t="str">
        <f t="shared" si="23"/>
        <v>Silencioso</v>
      </c>
      <c r="N470" s="6" t="str">
        <f>VLOOKUP($B470,LIRAa!$1:$1048576,3,FALSE)</f>
        <v>Sem Informação</v>
      </c>
      <c r="O470" s="6" t="str">
        <f>VLOOKUP($B470,LIRAa!$1:$1048576,4,FALSE)</f>
        <v>Sem Informação</v>
      </c>
      <c r="P470" s="6" t="str">
        <f>VLOOKUP($B470,LIRAa!$1:$1048576,5,FALSE)</f>
        <v>Sem Informação</v>
      </c>
      <c r="S470" s="76"/>
      <c r="T470" s="76"/>
      <c r="U470" s="76"/>
    </row>
    <row r="471" spans="1:21" ht="15.75" x14ac:dyDescent="0.25">
      <c r="A471" s="41">
        <v>466</v>
      </c>
      <c r="B471" s="6">
        <v>314050</v>
      </c>
      <c r="C471" s="16" t="str">
        <f>VLOOKUP(B471,'Tabela de Macros'!$1:$1048576,2,FALSE)</f>
        <v>Oeste</v>
      </c>
      <c r="D471" s="35" t="str">
        <f>VLOOKUP(B471,'Tabela de Macros'!$1:$1048576,3,FALSE)</f>
        <v>Divinópolis</v>
      </c>
      <c r="E471" s="35" t="s">
        <v>488</v>
      </c>
      <c r="F471" s="11">
        <f>VLOOKUP(A471,Dengue!$1:$1048576,10,FALSE)</f>
        <v>2</v>
      </c>
      <c r="G471" s="11">
        <f>VLOOKUP($A471,Chik!$1:$1048576,10,FALSE)</f>
        <v>0</v>
      </c>
      <c r="H471" s="11">
        <f>VLOOKUP($A471,zika!$1:$1048576,10,FALSE)</f>
        <v>0</v>
      </c>
      <c r="I471" s="11">
        <f t="shared" si="21"/>
        <v>2</v>
      </c>
      <c r="J471" s="10">
        <v>13330</v>
      </c>
      <c r="K471" s="57" t="s">
        <v>1109</v>
      </c>
      <c r="L471" s="7">
        <f t="shared" si="22"/>
        <v>15.003750937734434</v>
      </c>
      <c r="M471" s="6" t="str">
        <f t="shared" si="23"/>
        <v>Baixa</v>
      </c>
      <c r="N471" s="6" t="str">
        <f>VLOOKUP($B471,LIRAa!$1:$1048576,3,FALSE)</f>
        <v>Sem Informação</v>
      </c>
      <c r="O471" s="6" t="str">
        <f>VLOOKUP($B471,LIRAa!$1:$1048576,4,FALSE)</f>
        <v>Sem Informação</v>
      </c>
      <c r="P471" s="6" t="str">
        <f>VLOOKUP($B471,LIRAa!$1:$1048576,5,FALSE)</f>
        <v>Sem Informação</v>
      </c>
      <c r="S471" s="76"/>
      <c r="T471" s="76"/>
      <c r="U471" s="76"/>
    </row>
    <row r="472" spans="1:21" ht="15.75" x14ac:dyDescent="0.25">
      <c r="A472" s="41">
        <v>467</v>
      </c>
      <c r="B472" s="6">
        <v>314053</v>
      </c>
      <c r="C472" s="16" t="str">
        <f>VLOOKUP(B472,'Tabela de Macros'!$1:$1048576,2,FALSE)</f>
        <v>Leste do Sul</v>
      </c>
      <c r="D472" s="35" t="str">
        <f>VLOOKUP(B472,'Tabela de Macros'!$1:$1048576,3,FALSE)</f>
        <v>Manhuaçu</v>
      </c>
      <c r="E472" s="35" t="s">
        <v>489</v>
      </c>
      <c r="F472" s="11">
        <f>VLOOKUP(A472,Dengue!$1:$1048576,10,FALSE)</f>
        <v>0</v>
      </c>
      <c r="G472" s="11">
        <f>VLOOKUP($A472,Chik!$1:$1048576,10,FALSE)</f>
        <v>0</v>
      </c>
      <c r="H472" s="11">
        <f>VLOOKUP($A472,zika!$1:$1048576,10,FALSE)</f>
        <v>0</v>
      </c>
      <c r="I472" s="11">
        <f t="shared" si="21"/>
        <v>0</v>
      </c>
      <c r="J472" s="10">
        <v>8299</v>
      </c>
      <c r="K472" s="57" t="s">
        <v>1109</v>
      </c>
      <c r="L472" s="7">
        <f t="shared" si="22"/>
        <v>0</v>
      </c>
      <c r="M472" s="6" t="str">
        <f t="shared" si="23"/>
        <v>Silencioso</v>
      </c>
      <c r="N472" s="6" t="str">
        <f>VLOOKUP($B472,LIRAa!$1:$1048576,3,FALSE)</f>
        <v>Sem Informação</v>
      </c>
      <c r="O472" s="6" t="str">
        <f>VLOOKUP($B472,LIRAa!$1:$1048576,4,FALSE)</f>
        <v>Sem Informação</v>
      </c>
      <c r="P472" s="6" t="str">
        <f>VLOOKUP($B472,LIRAa!$1:$1048576,5,FALSE)</f>
        <v>Sem Informação</v>
      </c>
      <c r="S472" s="37"/>
    </row>
    <row r="473" spans="1:21" ht="15.75" x14ac:dyDescent="0.25">
      <c r="A473" s="41">
        <v>468</v>
      </c>
      <c r="B473" s="6">
        <v>314055</v>
      </c>
      <c r="C473" s="16" t="str">
        <f>VLOOKUP(B473,'Tabela de Macros'!$1:$1048576,2,FALSE)</f>
        <v>Nordeste</v>
      </c>
      <c r="D473" s="35" t="str">
        <f>VLOOKUP(B473,'Tabela de Macros'!$1:$1048576,3,FALSE)</f>
        <v>Pedra Azul</v>
      </c>
      <c r="E473" s="35" t="s">
        <v>490</v>
      </c>
      <c r="F473" s="11">
        <f>VLOOKUP(A473,Dengue!$1:$1048576,10,FALSE)</f>
        <v>13</v>
      </c>
      <c r="G473" s="11">
        <f>VLOOKUP($A473,Chik!$1:$1048576,10,FALSE)</f>
        <v>0</v>
      </c>
      <c r="H473" s="11">
        <f>VLOOKUP($A473,zika!$1:$1048576,10,FALSE)</f>
        <v>0</v>
      </c>
      <c r="I473" s="11">
        <f t="shared" si="21"/>
        <v>13</v>
      </c>
      <c r="J473" s="10">
        <v>8526</v>
      </c>
      <c r="K473" s="57" t="s">
        <v>1109</v>
      </c>
      <c r="L473" s="7">
        <f t="shared" si="22"/>
        <v>152.47478301665492</v>
      </c>
      <c r="M473" s="6" t="str">
        <f t="shared" si="23"/>
        <v>Média</v>
      </c>
      <c r="N473" s="6" t="str">
        <f>VLOOKUP($B473,LIRAa!$1:$1048576,3,FALSE)</f>
        <v>Sem Informação</v>
      </c>
      <c r="O473" s="6" t="str">
        <f>VLOOKUP($B473,LIRAa!$1:$1048576,4,FALSE)</f>
        <v>Sem Informação</v>
      </c>
      <c r="P473" s="6" t="str">
        <f>VLOOKUP($B473,LIRAa!$1:$1048576,5,FALSE)</f>
        <v>Sem Informação</v>
      </c>
      <c r="S473" s="76"/>
      <c r="T473" s="76"/>
      <c r="U473" s="76"/>
    </row>
    <row r="474" spans="1:21" ht="15.75" x14ac:dyDescent="0.25">
      <c r="A474" s="41">
        <v>469</v>
      </c>
      <c r="B474" s="6">
        <v>314060</v>
      </c>
      <c r="C474" s="16" t="str">
        <f>VLOOKUP(B474,'Tabela de Macros'!$1:$1048576,2,FALSE)</f>
        <v>Centro</v>
      </c>
      <c r="D474" s="35" t="str">
        <f>VLOOKUP(B474,'Tabela de Macros'!$1:$1048576,3,FALSE)</f>
        <v>Diamantina</v>
      </c>
      <c r="E474" s="35" t="s">
        <v>491</v>
      </c>
      <c r="F474" s="11">
        <f>VLOOKUP(A474,Dengue!$1:$1048576,10,FALSE)</f>
        <v>0</v>
      </c>
      <c r="G474" s="11">
        <f>VLOOKUP($A474,Chik!$1:$1048576,10,FALSE)</f>
        <v>0</v>
      </c>
      <c r="H474" s="11">
        <f>VLOOKUP($A474,zika!$1:$1048576,10,FALSE)</f>
        <v>0</v>
      </c>
      <c r="I474" s="11">
        <f t="shared" si="21"/>
        <v>0</v>
      </c>
      <c r="J474" s="10">
        <v>4482</v>
      </c>
      <c r="K474" s="57" t="s">
        <v>1109</v>
      </c>
      <c r="L474" s="7">
        <f t="shared" si="22"/>
        <v>0</v>
      </c>
      <c r="M474" s="6" t="str">
        <f t="shared" si="23"/>
        <v>Silencioso</v>
      </c>
      <c r="N474" s="6" t="str">
        <f>VLOOKUP($B474,LIRAa!$1:$1048576,3,FALSE)</f>
        <v>Sem Informação</v>
      </c>
      <c r="O474" s="6" t="str">
        <f>VLOOKUP($B474,LIRAa!$1:$1048576,4,FALSE)</f>
        <v>Sem Informação</v>
      </c>
      <c r="P474" s="6" t="str">
        <f>VLOOKUP($B474,LIRAa!$1:$1048576,5,FALSE)</f>
        <v>Sem Informação</v>
      </c>
      <c r="S474" s="37"/>
    </row>
    <row r="475" spans="1:21" ht="15.75" x14ac:dyDescent="0.25">
      <c r="A475" s="41">
        <v>470</v>
      </c>
      <c r="B475" s="6">
        <v>314070</v>
      </c>
      <c r="C475" s="16" t="str">
        <f>VLOOKUP(B475,'Tabela de Macros'!$1:$1048576,2,FALSE)</f>
        <v>Centro</v>
      </c>
      <c r="D475" s="35" t="str">
        <f>VLOOKUP(B475,'Tabela de Macros'!$1:$1048576,3,FALSE)</f>
        <v>Belo Horizonte</v>
      </c>
      <c r="E475" s="35" t="s">
        <v>492</v>
      </c>
      <c r="F475" s="11">
        <f>VLOOKUP(A475,Dengue!$1:$1048576,10,FALSE)</f>
        <v>9</v>
      </c>
      <c r="G475" s="11">
        <f>VLOOKUP($A475,Chik!$1:$1048576,10,FALSE)</f>
        <v>0</v>
      </c>
      <c r="H475" s="11">
        <f>VLOOKUP($A475,zika!$1:$1048576,10,FALSE)</f>
        <v>0</v>
      </c>
      <c r="I475" s="11">
        <f t="shared" si="21"/>
        <v>9</v>
      </c>
      <c r="J475" s="10">
        <v>30798</v>
      </c>
      <c r="K475" s="57" t="s">
        <v>1110</v>
      </c>
      <c r="L475" s="7">
        <f t="shared" si="22"/>
        <v>29.22267679719462</v>
      </c>
      <c r="M475" s="6" t="str">
        <f t="shared" si="23"/>
        <v>Baixa</v>
      </c>
      <c r="N475" s="6">
        <f>VLOOKUP($B475,LIRAa!$1:$1048576,3,FALSE)</f>
        <v>0.2</v>
      </c>
      <c r="O475" s="6">
        <f>VLOOKUP($B475,LIRAa!$1:$1048576,4,FALSE)</f>
        <v>1.9</v>
      </c>
      <c r="P475" s="6">
        <f>VLOOKUP($B475,LIRAa!$1:$1048576,5,FALSE)</f>
        <v>0.9</v>
      </c>
      <c r="S475" s="37"/>
    </row>
    <row r="476" spans="1:21" ht="15.75" x14ac:dyDescent="0.25">
      <c r="A476" s="41">
        <v>471</v>
      </c>
      <c r="B476" s="6">
        <v>317150</v>
      </c>
      <c r="C476" s="16" t="str">
        <f>VLOOKUP(B476,'Tabela de Macros'!$1:$1048576,2,FALSE)</f>
        <v>Leste</v>
      </c>
      <c r="D476" s="35" t="str">
        <f>VLOOKUP(B476,'Tabela de Macros'!$1:$1048576,3,FALSE)</f>
        <v>Gov. Valadares</v>
      </c>
      <c r="E476" s="35" t="s">
        <v>493</v>
      </c>
      <c r="F476" s="11">
        <f>VLOOKUP(A476,Dengue!$1:$1048576,10,FALSE)</f>
        <v>0</v>
      </c>
      <c r="G476" s="11">
        <f>VLOOKUP($A476,Chik!$1:$1048576,10,FALSE)</f>
        <v>1</v>
      </c>
      <c r="H476" s="11">
        <f>VLOOKUP($A476,zika!$1:$1048576,10,FALSE)</f>
        <v>0</v>
      </c>
      <c r="I476" s="11">
        <f t="shared" si="21"/>
        <v>1</v>
      </c>
      <c r="J476" s="10">
        <v>3227</v>
      </c>
      <c r="K476" s="57" t="s">
        <v>1109</v>
      </c>
      <c r="L476" s="7">
        <f t="shared" si="22"/>
        <v>30.988534242330338</v>
      </c>
      <c r="M476" s="6" t="str">
        <f t="shared" si="23"/>
        <v>Baixa</v>
      </c>
      <c r="N476" s="6" t="str">
        <f>VLOOKUP($B476,LIRAa!$1:$1048576,3,FALSE)</f>
        <v>Sem Informação</v>
      </c>
      <c r="O476" s="6" t="str">
        <f>VLOOKUP($B476,LIRAa!$1:$1048576,4,FALSE)</f>
        <v>Sem Informação</v>
      </c>
      <c r="P476" s="6" t="str">
        <f>VLOOKUP($B476,LIRAa!$1:$1048576,5,FALSE)</f>
        <v>Sem Informação</v>
      </c>
      <c r="S476" s="76"/>
      <c r="T476" s="76"/>
      <c r="U476" s="76"/>
    </row>
    <row r="477" spans="1:21" ht="15.75" x14ac:dyDescent="0.25">
      <c r="A477" s="41">
        <v>472</v>
      </c>
      <c r="B477" s="6">
        <v>314080</v>
      </c>
      <c r="C477" s="16" t="str">
        <f>VLOOKUP(B477,'Tabela de Macros'!$1:$1048576,2,FALSE)</f>
        <v>Sudeste</v>
      </c>
      <c r="D477" s="35" t="str">
        <f>VLOOKUP(B477,'Tabela de Macros'!$1:$1048576,3,FALSE)</f>
        <v>Juiz de Fora</v>
      </c>
      <c r="E477" s="35" t="s">
        <v>494</v>
      </c>
      <c r="F477" s="11">
        <f>VLOOKUP(A477,Dengue!$1:$1048576,10,FALSE)</f>
        <v>0</v>
      </c>
      <c r="G477" s="11">
        <f>VLOOKUP($A477,Chik!$1:$1048576,10,FALSE)</f>
        <v>0</v>
      </c>
      <c r="H477" s="11">
        <f>VLOOKUP($A477,zika!$1:$1048576,10,FALSE)</f>
        <v>0</v>
      </c>
      <c r="I477" s="11">
        <f t="shared" si="21"/>
        <v>0</v>
      </c>
      <c r="J477" s="10">
        <v>14385</v>
      </c>
      <c r="K477" s="57" t="s">
        <v>1109</v>
      </c>
      <c r="L477" s="7">
        <f t="shared" si="22"/>
        <v>0</v>
      </c>
      <c r="M477" s="6" t="str">
        <f t="shared" si="23"/>
        <v>Silencioso</v>
      </c>
      <c r="N477" s="6" t="str">
        <f>VLOOKUP($B477,LIRAa!$1:$1048576,3,FALSE)</f>
        <v>Sem Informação</v>
      </c>
      <c r="O477" s="6" t="str">
        <f>VLOOKUP($B477,LIRAa!$1:$1048576,4,FALSE)</f>
        <v>Sem Informação</v>
      </c>
      <c r="P477" s="6" t="str">
        <f>VLOOKUP($B477,LIRAa!$1:$1048576,5,FALSE)</f>
        <v>Sem Informação</v>
      </c>
      <c r="S477" s="37"/>
    </row>
    <row r="478" spans="1:21" ht="15.75" x14ac:dyDescent="0.25">
      <c r="A478" s="41">
        <v>473</v>
      </c>
      <c r="B478" s="6">
        <v>314085</v>
      </c>
      <c r="C478" s="16" t="str">
        <f>VLOOKUP(B478,'Tabela de Macros'!$1:$1048576,2,FALSE)</f>
        <v>Norte</v>
      </c>
      <c r="D478" s="35" t="str">
        <f>VLOOKUP(B478,'Tabela de Macros'!$1:$1048576,3,FALSE)</f>
        <v>Montes Claros</v>
      </c>
      <c r="E478" s="35" t="s">
        <v>495</v>
      </c>
      <c r="F478" s="11">
        <f>VLOOKUP(A478,Dengue!$1:$1048576,10,FALSE)</f>
        <v>0</v>
      </c>
      <c r="G478" s="11">
        <f>VLOOKUP($A478,Chik!$1:$1048576,10,FALSE)</f>
        <v>0</v>
      </c>
      <c r="H478" s="11">
        <f>VLOOKUP($A478,zika!$1:$1048576,10,FALSE)</f>
        <v>0</v>
      </c>
      <c r="I478" s="11">
        <f t="shared" si="21"/>
        <v>0</v>
      </c>
      <c r="J478" s="10">
        <v>11050</v>
      </c>
      <c r="K478" s="57" t="s">
        <v>1109</v>
      </c>
      <c r="L478" s="7">
        <f t="shared" si="22"/>
        <v>0</v>
      </c>
      <c r="M478" s="6" t="str">
        <f t="shared" si="23"/>
        <v>Silencioso</v>
      </c>
      <c r="N478" s="6" t="str">
        <f>VLOOKUP($B478,LIRAa!$1:$1048576,3,FALSE)</f>
        <v>Sem Informação</v>
      </c>
      <c r="O478" s="6" t="str">
        <f>VLOOKUP($B478,LIRAa!$1:$1048576,4,FALSE)</f>
        <v>Sem Informação</v>
      </c>
      <c r="P478" s="6">
        <f>VLOOKUP($B478,LIRAa!$1:$1048576,5,FALSE)</f>
        <v>1.6</v>
      </c>
      <c r="S478" s="76"/>
      <c r="T478" s="76"/>
      <c r="U478" s="76"/>
    </row>
    <row r="479" spans="1:21" ht="15.75" x14ac:dyDescent="0.25">
      <c r="A479" s="41">
        <v>474</v>
      </c>
      <c r="B479" s="6">
        <v>314090</v>
      </c>
      <c r="C479" s="16" t="str">
        <f>VLOOKUP(B479,'Tabela de Macros'!$1:$1048576,2,FALSE)</f>
        <v>Leste do Sul</v>
      </c>
      <c r="D479" s="35" t="str">
        <f>VLOOKUP(B479,'Tabela de Macros'!$1:$1048576,3,FALSE)</f>
        <v>Manhuaçu</v>
      </c>
      <c r="E479" s="35" t="s">
        <v>496</v>
      </c>
      <c r="F479" s="11">
        <f>VLOOKUP(A479,Dengue!$1:$1048576,10,FALSE)</f>
        <v>0</v>
      </c>
      <c r="G479" s="11">
        <f>VLOOKUP($A479,Chik!$1:$1048576,10,FALSE)</f>
        <v>0</v>
      </c>
      <c r="H479" s="11">
        <f>VLOOKUP($A479,zika!$1:$1048576,10,FALSE)</f>
        <v>0</v>
      </c>
      <c r="I479" s="11">
        <f t="shared" si="21"/>
        <v>0</v>
      </c>
      <c r="J479" s="10">
        <v>18808</v>
      </c>
      <c r="K479" s="57" t="s">
        <v>1109</v>
      </c>
      <c r="L479" s="7">
        <f t="shared" si="22"/>
        <v>0</v>
      </c>
      <c r="M479" s="6" t="str">
        <f t="shared" si="23"/>
        <v>Silencioso</v>
      </c>
      <c r="N479" s="6" t="str">
        <f>VLOOKUP($B479,LIRAa!$1:$1048576,3,FALSE)</f>
        <v>Sem Informação</v>
      </c>
      <c r="O479" s="6" t="str">
        <f>VLOOKUP($B479,LIRAa!$1:$1048576,4,FALSE)</f>
        <v>Sem Informação</v>
      </c>
      <c r="P479" s="6" t="str">
        <f>VLOOKUP($B479,LIRAa!$1:$1048576,5,FALSE)</f>
        <v>Sem Informação</v>
      </c>
      <c r="S479" s="76"/>
      <c r="T479" s="76"/>
      <c r="U479" s="76"/>
    </row>
    <row r="480" spans="1:21" ht="15.75" x14ac:dyDescent="0.25">
      <c r="A480" s="41">
        <v>475</v>
      </c>
      <c r="B480" s="6">
        <v>314100</v>
      </c>
      <c r="C480" s="16" t="str">
        <f>VLOOKUP(B480,'Tabela de Macros'!$1:$1048576,2,FALSE)</f>
        <v>Norte</v>
      </c>
      <c r="D480" s="35" t="str">
        <f>VLOOKUP(B480,'Tabela de Macros'!$1:$1048576,3,FALSE)</f>
        <v>Montes Claros</v>
      </c>
      <c r="E480" s="35" t="s">
        <v>497</v>
      </c>
      <c r="F480" s="11">
        <f>VLOOKUP(A480,Dengue!$1:$1048576,10,FALSE)</f>
        <v>1</v>
      </c>
      <c r="G480" s="11">
        <f>VLOOKUP($A480,Chik!$1:$1048576,10,FALSE)</f>
        <v>0</v>
      </c>
      <c r="H480" s="11">
        <f>VLOOKUP($A480,zika!$1:$1048576,10,FALSE)</f>
        <v>0</v>
      </c>
      <c r="I480" s="11">
        <f t="shared" si="21"/>
        <v>1</v>
      </c>
      <c r="J480" s="10">
        <v>12508</v>
      </c>
      <c r="K480" s="57" t="s">
        <v>1109</v>
      </c>
      <c r="L480" s="7">
        <f t="shared" si="22"/>
        <v>7.9948832747041898</v>
      </c>
      <c r="M480" s="6" t="str">
        <f t="shared" si="23"/>
        <v>Baixa</v>
      </c>
      <c r="N480" s="6" t="str">
        <f>VLOOKUP($B480,LIRAa!$1:$1048576,3,FALSE)</f>
        <v>Sem Informação</v>
      </c>
      <c r="O480" s="6" t="str">
        <f>VLOOKUP($B480,LIRAa!$1:$1048576,4,FALSE)</f>
        <v>Sem Informação</v>
      </c>
      <c r="P480" s="6">
        <f>VLOOKUP($B480,LIRAa!$1:$1048576,5,FALSE)</f>
        <v>4.5</v>
      </c>
      <c r="S480" s="37"/>
    </row>
    <row r="481" spans="1:21" ht="15.75" x14ac:dyDescent="0.25">
      <c r="A481" s="41">
        <v>476</v>
      </c>
      <c r="B481" s="6">
        <v>314110</v>
      </c>
      <c r="C481" s="16" t="str">
        <f>VLOOKUP(B481,'Tabela de Macros'!$1:$1048576,2,FALSE)</f>
        <v>Centro</v>
      </c>
      <c r="D481" s="35" t="str">
        <f>VLOOKUP(B481,'Tabela de Macros'!$1:$1048576,3,FALSE)</f>
        <v>Belo Horizonte</v>
      </c>
      <c r="E481" s="35" t="s">
        <v>498</v>
      </c>
      <c r="F481" s="11">
        <f>VLOOKUP(A481,Dengue!$1:$1048576,10,FALSE)</f>
        <v>5</v>
      </c>
      <c r="G481" s="11">
        <f>VLOOKUP($A481,Chik!$1:$1048576,10,FALSE)</f>
        <v>0</v>
      </c>
      <c r="H481" s="11">
        <f>VLOOKUP($A481,zika!$1:$1048576,10,FALSE)</f>
        <v>0</v>
      </c>
      <c r="I481" s="11">
        <f t="shared" si="21"/>
        <v>5</v>
      </c>
      <c r="J481" s="10">
        <v>37473</v>
      </c>
      <c r="K481" s="57" t="s">
        <v>1110</v>
      </c>
      <c r="L481" s="7">
        <f t="shared" si="22"/>
        <v>13.342940250313561</v>
      </c>
      <c r="M481" s="6" t="str">
        <f t="shared" si="23"/>
        <v>Baixa</v>
      </c>
      <c r="N481" s="6">
        <f>VLOOKUP($B481,LIRAa!$1:$1048576,3,FALSE)</f>
        <v>1.8</v>
      </c>
      <c r="O481" s="6">
        <f>VLOOKUP($B481,LIRAa!$1:$1048576,4,FALSE)</f>
        <v>4.2</v>
      </c>
      <c r="P481" s="6">
        <f>VLOOKUP($B481,LIRAa!$1:$1048576,5,FALSE)</f>
        <v>7.1</v>
      </c>
      <c r="S481" s="76"/>
      <c r="T481" s="76"/>
      <c r="U481" s="76"/>
    </row>
    <row r="482" spans="1:21" ht="15.75" x14ac:dyDescent="0.25">
      <c r="A482" s="41">
        <v>477</v>
      </c>
      <c r="B482" s="6">
        <v>314120</v>
      </c>
      <c r="C482" s="16" t="str">
        <f>VLOOKUP(B482,'Tabela de Macros'!$1:$1048576,2,FALSE)</f>
        <v>Noroeste</v>
      </c>
      <c r="D482" s="35" t="str">
        <f>VLOOKUP(B482,'Tabela de Macros'!$1:$1048576,3,FALSE)</f>
        <v>Patos de Minas</v>
      </c>
      <c r="E482" s="35" t="s">
        <v>499</v>
      </c>
      <c r="F482" s="11">
        <f>VLOOKUP(A482,Dengue!$1:$1048576,10,FALSE)</f>
        <v>0</v>
      </c>
      <c r="G482" s="11">
        <f>VLOOKUP($A482,Chik!$1:$1048576,10,FALSE)</f>
        <v>0</v>
      </c>
      <c r="H482" s="11">
        <f>VLOOKUP($A482,zika!$1:$1048576,10,FALSE)</f>
        <v>0</v>
      </c>
      <c r="I482" s="11">
        <f t="shared" si="21"/>
        <v>0</v>
      </c>
      <c r="J482" s="10">
        <v>3758</v>
      </c>
      <c r="K482" s="57" t="s">
        <v>1109</v>
      </c>
      <c r="L482" s="7">
        <f t="shared" si="22"/>
        <v>0</v>
      </c>
      <c r="M482" s="6" t="str">
        <f t="shared" si="23"/>
        <v>Silencioso</v>
      </c>
      <c r="N482" s="6" t="str">
        <f>VLOOKUP($B482,LIRAa!$1:$1048576,3,FALSE)</f>
        <v>Sem Informação</v>
      </c>
      <c r="O482" s="6" t="str">
        <f>VLOOKUP($B482,LIRAa!$1:$1048576,4,FALSE)</f>
        <v>Sem Informação</v>
      </c>
      <c r="P482" s="6" t="str">
        <f>VLOOKUP($B482,LIRAa!$1:$1048576,5,FALSE)</f>
        <v>Sem Informação</v>
      </c>
      <c r="S482" s="37"/>
    </row>
    <row r="483" spans="1:21" ht="15.75" x14ac:dyDescent="0.25">
      <c r="A483" s="41">
        <v>478</v>
      </c>
      <c r="B483" s="6">
        <v>314130</v>
      </c>
      <c r="C483" s="16" t="str">
        <f>VLOOKUP(B483,'Tabela de Macros'!$1:$1048576,2,FALSE)</f>
        <v>Oeste</v>
      </c>
      <c r="D483" s="35" t="str">
        <f>VLOOKUP(B483,'Tabela de Macros'!$1:$1048576,3,FALSE)</f>
        <v>Divinópolis</v>
      </c>
      <c r="E483" s="35" t="s">
        <v>500</v>
      </c>
      <c r="F483" s="11">
        <f>VLOOKUP(A483,Dengue!$1:$1048576,10,FALSE)</f>
        <v>0</v>
      </c>
      <c r="G483" s="11">
        <f>VLOOKUP($A483,Chik!$1:$1048576,10,FALSE)</f>
        <v>0</v>
      </c>
      <c r="H483" s="11">
        <f>VLOOKUP($A483,zika!$1:$1048576,10,FALSE)</f>
        <v>0</v>
      </c>
      <c r="I483" s="11">
        <f t="shared" si="21"/>
        <v>0</v>
      </c>
      <c r="J483" s="10">
        <v>3771</v>
      </c>
      <c r="K483" s="57" t="s">
        <v>1109</v>
      </c>
      <c r="L483" s="7">
        <f t="shared" si="22"/>
        <v>0</v>
      </c>
      <c r="M483" s="6" t="str">
        <f t="shared" si="23"/>
        <v>Silencioso</v>
      </c>
      <c r="N483" s="6" t="str">
        <f>VLOOKUP($B483,LIRAa!$1:$1048576,3,FALSE)</f>
        <v>Sem Informação</v>
      </c>
      <c r="O483" s="6" t="str">
        <f>VLOOKUP($B483,LIRAa!$1:$1048576,4,FALSE)</f>
        <v>Sem Informação</v>
      </c>
      <c r="P483" s="6" t="str">
        <f>VLOOKUP($B483,LIRAa!$1:$1048576,5,FALSE)</f>
        <v>Sem Informação</v>
      </c>
      <c r="S483" s="76"/>
      <c r="T483" s="76"/>
      <c r="U483" s="76"/>
    </row>
    <row r="484" spans="1:21" ht="15.75" x14ac:dyDescent="0.25">
      <c r="A484" s="41">
        <v>479</v>
      </c>
      <c r="B484" s="6">
        <v>314140</v>
      </c>
      <c r="C484" s="16" t="str">
        <f>VLOOKUP(B484,'Tabela de Macros'!$1:$1048576,2,FALSE)</f>
        <v>Nordeste</v>
      </c>
      <c r="D484" s="35" t="str">
        <f>VLOOKUP(B484,'Tabela de Macros'!$1:$1048576,3,FALSE)</f>
        <v>Pedra Azul</v>
      </c>
      <c r="E484" s="35" t="s">
        <v>501</v>
      </c>
      <c r="F484" s="11">
        <f>VLOOKUP(A484,Dengue!$1:$1048576,10,FALSE)</f>
        <v>1</v>
      </c>
      <c r="G484" s="11">
        <f>VLOOKUP($A484,Chik!$1:$1048576,10,FALSE)</f>
        <v>0</v>
      </c>
      <c r="H484" s="11">
        <f>VLOOKUP($A484,zika!$1:$1048576,10,FALSE)</f>
        <v>0</v>
      </c>
      <c r="I484" s="11">
        <f t="shared" si="21"/>
        <v>1</v>
      </c>
      <c r="J484" s="10">
        <v>20882</v>
      </c>
      <c r="K484" s="57" t="s">
        <v>1109</v>
      </c>
      <c r="L484" s="7">
        <f t="shared" si="22"/>
        <v>4.7888133320563169</v>
      </c>
      <c r="M484" s="6" t="str">
        <f t="shared" si="23"/>
        <v>Baixa</v>
      </c>
      <c r="N484" s="6" t="str">
        <f>VLOOKUP($B484,LIRAa!$1:$1048576,3,FALSE)</f>
        <v>Sem Informação</v>
      </c>
      <c r="O484" s="6" t="str">
        <f>VLOOKUP($B484,LIRAa!$1:$1048576,4,FALSE)</f>
        <v>Sem Informação</v>
      </c>
      <c r="P484" s="6" t="str">
        <f>VLOOKUP($B484,LIRAa!$1:$1048576,5,FALSE)</f>
        <v>Sem Informação</v>
      </c>
      <c r="S484" s="76"/>
      <c r="T484" s="76"/>
      <c r="U484" s="76"/>
    </row>
    <row r="485" spans="1:21" ht="15.75" x14ac:dyDescent="0.25">
      <c r="A485" s="41">
        <v>480</v>
      </c>
      <c r="B485" s="6">
        <v>314150</v>
      </c>
      <c r="C485" s="16" t="str">
        <f>VLOOKUP(B485,'Tabela de Macros'!$1:$1048576,2,FALSE)</f>
        <v>Leste</v>
      </c>
      <c r="D485" s="35" t="str">
        <f>VLOOKUP(B485,'Tabela de Macros'!$1:$1048576,3,FALSE)</f>
        <v>Gov. Valadares</v>
      </c>
      <c r="E485" s="35" t="s">
        <v>502</v>
      </c>
      <c r="F485" s="11">
        <f>VLOOKUP(A485,Dengue!$1:$1048576,10,FALSE)</f>
        <v>0</v>
      </c>
      <c r="G485" s="11">
        <f>VLOOKUP($A485,Chik!$1:$1048576,10,FALSE)</f>
        <v>0</v>
      </c>
      <c r="H485" s="11">
        <f>VLOOKUP($A485,zika!$1:$1048576,10,FALSE)</f>
        <v>0</v>
      </c>
      <c r="I485" s="11">
        <f t="shared" si="21"/>
        <v>0</v>
      </c>
      <c r="J485" s="10">
        <v>6446</v>
      </c>
      <c r="K485" s="57" t="s">
        <v>1109</v>
      </c>
      <c r="L485" s="7">
        <f t="shared" si="22"/>
        <v>0</v>
      </c>
      <c r="M485" s="6" t="str">
        <f t="shared" si="23"/>
        <v>Silencioso</v>
      </c>
      <c r="N485" s="6" t="str">
        <f>VLOOKUP($B485,LIRAa!$1:$1048576,3,FALSE)</f>
        <v>Sem Informação</v>
      </c>
      <c r="O485" s="6" t="str">
        <f>VLOOKUP($B485,LIRAa!$1:$1048576,4,FALSE)</f>
        <v>Sem Informação</v>
      </c>
      <c r="P485" s="6" t="str">
        <f>VLOOKUP($B485,LIRAa!$1:$1048576,5,FALSE)</f>
        <v>Sem Informação</v>
      </c>
      <c r="S485" s="76"/>
      <c r="T485" s="76"/>
      <c r="U485" s="76"/>
    </row>
    <row r="486" spans="1:21" ht="15.75" x14ac:dyDescent="0.25">
      <c r="A486" s="41">
        <v>481</v>
      </c>
      <c r="B486" s="6">
        <v>314160</v>
      </c>
      <c r="C486" s="16" t="str">
        <f>VLOOKUP(B486,'Tabela de Macros'!$1:$1048576,2,FALSE)</f>
        <v>Sudeste</v>
      </c>
      <c r="D486" s="35" t="str">
        <f>VLOOKUP(B486,'Tabela de Macros'!$1:$1048576,3,FALSE)</f>
        <v>Ubá</v>
      </c>
      <c r="E486" s="35" t="s">
        <v>503</v>
      </c>
      <c r="F486" s="11">
        <f>VLOOKUP(A486,Dengue!$1:$1048576,10,FALSE)</f>
        <v>2</v>
      </c>
      <c r="G486" s="11">
        <f>VLOOKUP($A486,Chik!$1:$1048576,10,FALSE)</f>
        <v>0</v>
      </c>
      <c r="H486" s="11">
        <f>VLOOKUP($A486,zika!$1:$1048576,10,FALSE)</f>
        <v>2</v>
      </c>
      <c r="I486" s="11">
        <f t="shared" si="21"/>
        <v>4</v>
      </c>
      <c r="J486" s="10">
        <v>10720</v>
      </c>
      <c r="K486" s="57" t="s">
        <v>1109</v>
      </c>
      <c r="L486" s="7">
        <f t="shared" si="22"/>
        <v>37.313432835820898</v>
      </c>
      <c r="M486" s="6" t="str">
        <f t="shared" si="23"/>
        <v>Baixa</v>
      </c>
      <c r="N486" s="6" t="str">
        <f>VLOOKUP($B486,LIRAa!$1:$1048576,3,FALSE)</f>
        <v>Sem Informação</v>
      </c>
      <c r="O486" s="6" t="str">
        <f>VLOOKUP($B486,LIRAa!$1:$1048576,4,FALSE)</f>
        <v>Sem Informação</v>
      </c>
      <c r="P486" s="6" t="str">
        <f>VLOOKUP($B486,LIRAa!$1:$1048576,5,FALSE)</f>
        <v>Sem Informação</v>
      </c>
      <c r="S486" s="76"/>
      <c r="T486" s="76"/>
      <c r="U486" s="76"/>
    </row>
    <row r="487" spans="1:21" ht="15.75" x14ac:dyDescent="0.25">
      <c r="A487" s="41">
        <v>482</v>
      </c>
      <c r="B487" s="6">
        <v>314170</v>
      </c>
      <c r="C487" s="16" t="str">
        <f>VLOOKUP(B487,'Tabela de Macros'!$1:$1048576,2,FALSE)</f>
        <v>Vale do Aço</v>
      </c>
      <c r="D487" s="35" t="str">
        <f>VLOOKUP(B487,'Tabela de Macros'!$1:$1048576,3,FALSE)</f>
        <v>Cel. Fabriciano</v>
      </c>
      <c r="E487" s="35" t="s">
        <v>504</v>
      </c>
      <c r="F487" s="11">
        <f>VLOOKUP(A487,Dengue!$1:$1048576,10,FALSE)</f>
        <v>6</v>
      </c>
      <c r="G487" s="11">
        <f>VLOOKUP($A487,Chik!$1:$1048576,10,FALSE)</f>
        <v>0</v>
      </c>
      <c r="H487" s="11">
        <f>VLOOKUP($A487,zika!$1:$1048576,10,FALSE)</f>
        <v>0</v>
      </c>
      <c r="I487" s="11">
        <f t="shared" si="21"/>
        <v>6</v>
      </c>
      <c r="J487" s="10">
        <v>5666</v>
      </c>
      <c r="K487" s="57" t="s">
        <v>1109</v>
      </c>
      <c r="L487" s="7">
        <f t="shared" si="22"/>
        <v>105.89481115425345</v>
      </c>
      <c r="M487" s="6" t="str">
        <f t="shared" si="23"/>
        <v>Média</v>
      </c>
      <c r="N487" s="6" t="str">
        <f>VLOOKUP($B487,LIRAa!$1:$1048576,3,FALSE)</f>
        <v>Sem Informação</v>
      </c>
      <c r="O487" s="6" t="str">
        <f>VLOOKUP($B487,LIRAa!$1:$1048576,4,FALSE)</f>
        <v>Sem Informação</v>
      </c>
      <c r="P487" s="6" t="str">
        <f>VLOOKUP($B487,LIRAa!$1:$1048576,5,FALSE)</f>
        <v>Sem Informação</v>
      </c>
      <c r="S487" s="37"/>
    </row>
    <row r="488" spans="1:21" ht="15.75" x14ac:dyDescent="0.25">
      <c r="A488" s="41">
        <v>483</v>
      </c>
      <c r="B488" s="6">
        <v>314180</v>
      </c>
      <c r="C488" s="16" t="str">
        <f>VLOOKUP(B488,'Tabela de Macros'!$1:$1048576,2,FALSE)</f>
        <v>Jequitinhonha</v>
      </c>
      <c r="D488" s="35" t="str">
        <f>VLOOKUP(B488,'Tabela de Macros'!$1:$1048576,3,FALSE)</f>
        <v>Diamantina</v>
      </c>
      <c r="E488" s="35" t="s">
        <v>505</v>
      </c>
      <c r="F488" s="11">
        <f>VLOOKUP(A488,Dengue!$1:$1048576,10,FALSE)</f>
        <v>51</v>
      </c>
      <c r="G488" s="11">
        <f>VLOOKUP($A488,Chik!$1:$1048576,10,FALSE)</f>
        <v>0</v>
      </c>
      <c r="H488" s="11">
        <f>VLOOKUP($A488,zika!$1:$1048576,10,FALSE)</f>
        <v>0</v>
      </c>
      <c r="I488" s="11">
        <f t="shared" si="21"/>
        <v>51</v>
      </c>
      <c r="J488" s="10">
        <v>31471</v>
      </c>
      <c r="K488" s="57" t="s">
        <v>1110</v>
      </c>
      <c r="L488" s="7">
        <f t="shared" si="22"/>
        <v>162.05395443424104</v>
      </c>
      <c r="M488" s="6" t="str">
        <f t="shared" si="23"/>
        <v>Média</v>
      </c>
      <c r="N488" s="6" t="str">
        <f>VLOOKUP($B488,LIRAa!$1:$1048576,3,FALSE)</f>
        <v>Sem Informação</v>
      </c>
      <c r="O488" s="6" t="str">
        <f>VLOOKUP($B488,LIRAa!$1:$1048576,4,FALSE)</f>
        <v>Sem Informação</v>
      </c>
      <c r="P488" s="6" t="str">
        <f>VLOOKUP($B488,LIRAa!$1:$1048576,5,FALSE)</f>
        <v>Sem Informação</v>
      </c>
      <c r="S488" s="37"/>
    </row>
    <row r="489" spans="1:21" ht="15.75" x14ac:dyDescent="0.25">
      <c r="A489" s="41">
        <v>484</v>
      </c>
      <c r="B489" s="6">
        <v>314190</v>
      </c>
      <c r="C489" s="16" t="str">
        <f>VLOOKUP(B489,'Tabela de Macros'!$1:$1048576,2,FALSE)</f>
        <v>Sul</v>
      </c>
      <c r="D489" s="35" t="str">
        <f>VLOOKUP(B489,'Tabela de Macros'!$1:$1048576,3,FALSE)</f>
        <v>Varginha</v>
      </c>
      <c r="E489" s="35" t="s">
        <v>506</v>
      </c>
      <c r="F489" s="11">
        <f>VLOOKUP(A489,Dengue!$1:$1048576,10,FALSE)</f>
        <v>0</v>
      </c>
      <c r="G489" s="11">
        <f>VLOOKUP($A489,Chik!$1:$1048576,10,FALSE)</f>
        <v>0</v>
      </c>
      <c r="H489" s="11">
        <f>VLOOKUP($A489,zika!$1:$1048576,10,FALSE)</f>
        <v>0</v>
      </c>
      <c r="I489" s="11">
        <f t="shared" si="21"/>
        <v>0</v>
      </c>
      <c r="J489" s="10">
        <v>3896</v>
      </c>
      <c r="K489" s="57" t="s">
        <v>1109</v>
      </c>
      <c r="L489" s="7">
        <f t="shared" si="22"/>
        <v>0</v>
      </c>
      <c r="M489" s="6" t="str">
        <f t="shared" si="23"/>
        <v>Silencioso</v>
      </c>
      <c r="N489" s="6" t="str">
        <f>VLOOKUP($B489,LIRAa!$1:$1048576,3,FALSE)</f>
        <v>Sem Informação</v>
      </c>
      <c r="O489" s="6" t="str">
        <f>VLOOKUP($B489,LIRAa!$1:$1048576,4,FALSE)</f>
        <v>Sem Informação</v>
      </c>
      <c r="P489" s="6" t="str">
        <f>VLOOKUP($B489,LIRAa!$1:$1048576,5,FALSE)</f>
        <v>Sem Informação</v>
      </c>
      <c r="S489" s="37"/>
    </row>
    <row r="490" spans="1:21" ht="15.75" x14ac:dyDescent="0.25">
      <c r="A490" s="41">
        <v>485</v>
      </c>
      <c r="B490" s="6">
        <v>314200</v>
      </c>
      <c r="C490" s="16" t="str">
        <f>VLOOKUP(B490,'Tabela de Macros'!$1:$1048576,2,FALSE)</f>
        <v>Norte</v>
      </c>
      <c r="D490" s="35" t="str">
        <f>VLOOKUP(B490,'Tabela de Macros'!$1:$1048576,3,FALSE)</f>
        <v>Montes Claros</v>
      </c>
      <c r="E490" s="35" t="s">
        <v>507</v>
      </c>
      <c r="F490" s="11">
        <f>VLOOKUP(A490,Dengue!$1:$1048576,10,FALSE)</f>
        <v>2</v>
      </c>
      <c r="G490" s="11">
        <f>VLOOKUP($A490,Chik!$1:$1048576,10,FALSE)</f>
        <v>0</v>
      </c>
      <c r="H490" s="11">
        <f>VLOOKUP($A490,zika!$1:$1048576,10,FALSE)</f>
        <v>0</v>
      </c>
      <c r="I490" s="11">
        <f t="shared" si="21"/>
        <v>2</v>
      </c>
      <c r="J490" s="10">
        <v>13557</v>
      </c>
      <c r="K490" s="57" t="s">
        <v>1109</v>
      </c>
      <c r="L490" s="7">
        <f t="shared" si="22"/>
        <v>14.752526370140888</v>
      </c>
      <c r="M490" s="6" t="str">
        <f t="shared" si="23"/>
        <v>Baixa</v>
      </c>
      <c r="N490" s="6" t="str">
        <f>VLOOKUP($B490,LIRAa!$1:$1048576,3,FALSE)</f>
        <v>Sem Informação</v>
      </c>
      <c r="O490" s="6" t="str">
        <f>VLOOKUP($B490,LIRAa!$1:$1048576,4,FALSE)</f>
        <v>Sem Informação</v>
      </c>
      <c r="P490" s="6" t="str">
        <f>VLOOKUP($B490,LIRAa!$1:$1048576,5,FALSE)</f>
        <v>Sem Informação</v>
      </c>
      <c r="S490" s="37"/>
    </row>
    <row r="491" spans="1:21" ht="15.75" x14ac:dyDescent="0.25">
      <c r="A491" s="41">
        <v>486</v>
      </c>
      <c r="B491" s="6">
        <v>314210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508</v>
      </c>
      <c r="F491" s="11">
        <f>VLOOKUP(A491,Dengue!$1:$1048576,10,FALSE)</f>
        <v>0</v>
      </c>
      <c r="G491" s="11">
        <f>VLOOKUP($A491,Chik!$1:$1048576,10,FALSE)</f>
        <v>0</v>
      </c>
      <c r="H491" s="11">
        <f>VLOOKUP($A491,zika!$1:$1048576,10,FALSE)</f>
        <v>0</v>
      </c>
      <c r="I491" s="11">
        <f t="shared" si="21"/>
        <v>0</v>
      </c>
      <c r="J491" s="10">
        <v>10721</v>
      </c>
      <c r="K491" s="57" t="s">
        <v>1109</v>
      </c>
      <c r="L491" s="7">
        <f t="shared" si="22"/>
        <v>0</v>
      </c>
      <c r="M491" s="6" t="str">
        <f t="shared" si="23"/>
        <v>Silencioso</v>
      </c>
      <c r="N491" s="6" t="str">
        <f>VLOOKUP($B491,LIRAa!$1:$1048576,3,FALSE)</f>
        <v>Sem Informação</v>
      </c>
      <c r="O491" s="6" t="str">
        <f>VLOOKUP($B491,LIRAa!$1:$1048576,4,FALSE)</f>
        <v>Sem Informação</v>
      </c>
      <c r="P491" s="6" t="str">
        <f>VLOOKUP($B491,LIRAa!$1:$1048576,5,FALSE)</f>
        <v>Sem Informação</v>
      </c>
      <c r="S491" s="76"/>
      <c r="T491" s="76"/>
      <c r="U491" s="76"/>
    </row>
    <row r="492" spans="1:21" ht="15.75" x14ac:dyDescent="0.25">
      <c r="A492" s="41">
        <v>487</v>
      </c>
      <c r="B492" s="6">
        <v>314220</v>
      </c>
      <c r="C492" s="16" t="str">
        <f>VLOOKUP(B492,'Tabela de Macros'!$1:$1048576,2,FALSE)</f>
        <v>Sudeste</v>
      </c>
      <c r="D492" s="35" t="str">
        <f>VLOOKUP(B492,'Tabela de Macros'!$1:$1048576,3,FALSE)</f>
        <v>Ubá</v>
      </c>
      <c r="E492" s="35" t="s">
        <v>509</v>
      </c>
      <c r="F492" s="11">
        <f>VLOOKUP(A492,Dengue!$1:$1048576,10,FALSE)</f>
        <v>13</v>
      </c>
      <c r="G492" s="11">
        <f>VLOOKUP($A492,Chik!$1:$1048576,10,FALSE)</f>
        <v>2</v>
      </c>
      <c r="H492" s="11">
        <f>VLOOKUP($A492,zika!$1:$1048576,10,FALSE)</f>
        <v>0</v>
      </c>
      <c r="I492" s="11">
        <f t="shared" si="21"/>
        <v>15</v>
      </c>
      <c r="J492" s="10">
        <v>14913</v>
      </c>
      <c r="K492" s="57" t="s">
        <v>1109</v>
      </c>
      <c r="L492" s="7">
        <f t="shared" si="22"/>
        <v>100.58338362502514</v>
      </c>
      <c r="M492" s="6" t="str">
        <f t="shared" si="23"/>
        <v>Média</v>
      </c>
      <c r="N492" s="6" t="str">
        <f>VLOOKUP($B492,LIRAa!$1:$1048576,3,FALSE)</f>
        <v>Sem Informação</v>
      </c>
      <c r="O492" s="6" t="str">
        <f>VLOOKUP($B492,LIRAa!$1:$1048576,4,FALSE)</f>
        <v>Sem Informação</v>
      </c>
      <c r="P492" s="6" t="str">
        <f>VLOOKUP($B492,LIRAa!$1:$1048576,5,FALSE)</f>
        <v>Sem Informação</v>
      </c>
      <c r="S492" s="37"/>
    </row>
    <row r="493" spans="1:21" ht="15.75" x14ac:dyDescent="0.25">
      <c r="A493" s="41">
        <v>488</v>
      </c>
      <c r="B493" s="6">
        <v>314225</v>
      </c>
      <c r="C493" s="16" t="str">
        <f>VLOOKUP(B493,'Tabela de Macros'!$1:$1048576,2,FALSE)</f>
        <v>Norte</v>
      </c>
      <c r="D493" s="35" t="str">
        <f>VLOOKUP(B493,'Tabela de Macros'!$1:$1048576,3,FALSE)</f>
        <v>Januária</v>
      </c>
      <c r="E493" s="35" t="s">
        <v>510</v>
      </c>
      <c r="F493" s="11">
        <f>VLOOKUP(A493,Dengue!$1:$1048576,10,FALSE)</f>
        <v>3</v>
      </c>
      <c r="G493" s="11">
        <f>VLOOKUP($A493,Chik!$1:$1048576,10,FALSE)</f>
        <v>0</v>
      </c>
      <c r="H493" s="11">
        <f>VLOOKUP($A493,zika!$1:$1048576,10,FALSE)</f>
        <v>0</v>
      </c>
      <c r="I493" s="11">
        <f t="shared" si="21"/>
        <v>3</v>
      </c>
      <c r="J493" s="10">
        <v>4861</v>
      </c>
      <c r="K493" s="57" t="s">
        <v>1109</v>
      </c>
      <c r="L493" s="7">
        <f t="shared" si="22"/>
        <v>61.715696358773911</v>
      </c>
      <c r="M493" s="6" t="str">
        <f t="shared" si="23"/>
        <v>Baixa</v>
      </c>
      <c r="N493" s="6" t="str">
        <f>VLOOKUP($B493,LIRAa!$1:$1048576,3,FALSE)</f>
        <v>Sem Informação</v>
      </c>
      <c r="O493" s="6" t="str">
        <f>VLOOKUP($B493,LIRAa!$1:$1048576,4,FALSE)</f>
        <v>Sem Informação</v>
      </c>
      <c r="P493" s="6" t="str">
        <f>VLOOKUP($B493,LIRAa!$1:$1048576,5,FALSE)</f>
        <v>Sem Informação</v>
      </c>
      <c r="S493" s="76"/>
      <c r="T493" s="76"/>
      <c r="U493" s="76"/>
    </row>
    <row r="494" spans="1:21" ht="15.75" x14ac:dyDescent="0.25">
      <c r="A494" s="41">
        <v>489</v>
      </c>
      <c r="B494" s="6">
        <v>314230</v>
      </c>
      <c r="C494" s="16" t="str">
        <f>VLOOKUP(B494,'Tabela de Macros'!$1:$1048576,2,FALSE)</f>
        <v>Centro</v>
      </c>
      <c r="D494" s="35" t="str">
        <f>VLOOKUP(B494,'Tabela de Macros'!$1:$1048576,3,FALSE)</f>
        <v>Belo Horizonte</v>
      </c>
      <c r="E494" s="35" t="s">
        <v>511</v>
      </c>
      <c r="F494" s="11">
        <f>VLOOKUP(A494,Dengue!$1:$1048576,10,FALSE)</f>
        <v>0</v>
      </c>
      <c r="G494" s="11">
        <f>VLOOKUP($A494,Chik!$1:$1048576,10,FALSE)</f>
        <v>0</v>
      </c>
      <c r="H494" s="11">
        <f>VLOOKUP($A494,zika!$1:$1048576,10,FALSE)</f>
        <v>0</v>
      </c>
      <c r="I494" s="11">
        <f t="shared" si="21"/>
        <v>0</v>
      </c>
      <c r="J494" s="10">
        <v>4904</v>
      </c>
      <c r="K494" s="57" t="s">
        <v>1109</v>
      </c>
      <c r="L494" s="7">
        <f t="shared" si="22"/>
        <v>0</v>
      </c>
      <c r="M494" s="6" t="str">
        <f t="shared" si="23"/>
        <v>Silencioso</v>
      </c>
      <c r="N494" s="6" t="str">
        <f>VLOOKUP($B494,LIRAa!$1:$1048576,3,FALSE)</f>
        <v>Sem Informação</v>
      </c>
      <c r="O494" s="6" t="str">
        <f>VLOOKUP($B494,LIRAa!$1:$1048576,4,FALSE)</f>
        <v>Sem Informação</v>
      </c>
      <c r="P494" s="6" t="str">
        <f>VLOOKUP($B494,LIRAa!$1:$1048576,5,FALSE)</f>
        <v>Sem Informação</v>
      </c>
      <c r="S494" s="76"/>
      <c r="T494" s="76"/>
      <c r="U494" s="76"/>
    </row>
    <row r="495" spans="1:21" ht="15.75" x14ac:dyDescent="0.25">
      <c r="A495" s="41">
        <v>490</v>
      </c>
      <c r="B495" s="6">
        <v>314240</v>
      </c>
      <c r="C495" s="16" t="str">
        <f>VLOOKUP(B495,'Tabela de Macros'!$1:$1048576,2,FALSE)</f>
        <v>Oeste</v>
      </c>
      <c r="D495" s="35" t="str">
        <f>VLOOKUP(B495,'Tabela de Macros'!$1:$1048576,3,FALSE)</f>
        <v>Divinópolis</v>
      </c>
      <c r="E495" s="35" t="s">
        <v>512</v>
      </c>
      <c r="F495" s="11">
        <f>VLOOKUP(A495,Dengue!$1:$1048576,10,FALSE)</f>
        <v>0</v>
      </c>
      <c r="G495" s="11">
        <f>VLOOKUP($A495,Chik!$1:$1048576,10,FALSE)</f>
        <v>0</v>
      </c>
      <c r="H495" s="11">
        <f>VLOOKUP($A495,zika!$1:$1048576,10,FALSE)</f>
        <v>0</v>
      </c>
      <c r="I495" s="11">
        <f t="shared" si="21"/>
        <v>0</v>
      </c>
      <c r="J495" s="10">
        <v>7479</v>
      </c>
      <c r="K495" s="57" t="s">
        <v>1109</v>
      </c>
      <c r="L495" s="7">
        <f t="shared" si="22"/>
        <v>0</v>
      </c>
      <c r="M495" s="6" t="str">
        <f t="shared" si="23"/>
        <v>Silencioso</v>
      </c>
      <c r="N495" s="6" t="str">
        <f>VLOOKUP($B495,LIRAa!$1:$1048576,3,FALSE)</f>
        <v>Sem Informação</v>
      </c>
      <c r="O495" s="6" t="str">
        <f>VLOOKUP($B495,LIRAa!$1:$1048576,4,FALSE)</f>
        <v>Sem Informação</v>
      </c>
      <c r="P495" s="6" t="str">
        <f>VLOOKUP($B495,LIRAa!$1:$1048576,5,FALSE)</f>
        <v>Sem Informação</v>
      </c>
      <c r="S495" s="76"/>
      <c r="T495" s="76"/>
      <c r="U495" s="76"/>
    </row>
    <row r="496" spans="1:21" ht="15.75" x14ac:dyDescent="0.25">
      <c r="A496" s="41">
        <v>491</v>
      </c>
      <c r="B496" s="6">
        <v>314250</v>
      </c>
      <c r="C496" s="16" t="str">
        <f>VLOOKUP(B496,'Tabela de Macros'!$1:$1048576,2,FALSE)</f>
        <v>Centro</v>
      </c>
      <c r="D496" s="35" t="str">
        <f>VLOOKUP(B496,'Tabela de Macros'!$1:$1048576,3,FALSE)</f>
        <v>Sete Lagoas</v>
      </c>
      <c r="E496" s="35" t="s">
        <v>513</v>
      </c>
      <c r="F496" s="11">
        <f>VLOOKUP(A496,Dengue!$1:$1048576,10,FALSE)</f>
        <v>1</v>
      </c>
      <c r="G496" s="11">
        <f>VLOOKUP($A496,Chik!$1:$1048576,10,FALSE)</f>
        <v>1</v>
      </c>
      <c r="H496" s="11">
        <f>VLOOKUP($A496,zika!$1:$1048576,10,FALSE)</f>
        <v>0</v>
      </c>
      <c r="I496" s="11">
        <f t="shared" si="21"/>
        <v>2</v>
      </c>
      <c r="J496" s="10">
        <v>2240</v>
      </c>
      <c r="K496" s="57" t="s">
        <v>1109</v>
      </c>
      <c r="L496" s="7">
        <f t="shared" si="22"/>
        <v>89.285714285714278</v>
      </c>
      <c r="M496" s="6" t="str">
        <f t="shared" si="23"/>
        <v>Baixa</v>
      </c>
      <c r="N496" s="6" t="str">
        <f>VLOOKUP($B496,LIRAa!$1:$1048576,3,FALSE)</f>
        <v>Sem Informação</v>
      </c>
      <c r="O496" s="6" t="str">
        <f>VLOOKUP($B496,LIRAa!$1:$1048576,4,FALSE)</f>
        <v>Sem Informação</v>
      </c>
      <c r="P496" s="6" t="str">
        <f>VLOOKUP($B496,LIRAa!$1:$1048576,5,FALSE)</f>
        <v>Sem Informação</v>
      </c>
      <c r="S496" s="37"/>
    </row>
    <row r="497" spans="1:21" ht="15.75" x14ac:dyDescent="0.25">
      <c r="A497" s="41">
        <v>492</v>
      </c>
      <c r="B497" s="6">
        <v>314260</v>
      </c>
      <c r="C497" s="16" t="str">
        <f>VLOOKUP(B497,'Tabela de Macros'!$1:$1048576,2,FALSE)</f>
        <v>Sul</v>
      </c>
      <c r="D497" s="35" t="str">
        <f>VLOOKUP(B497,'Tabela de Macros'!$1:$1048576,3,FALSE)</f>
        <v>Varginha</v>
      </c>
      <c r="E497" s="35" t="s">
        <v>514</v>
      </c>
      <c r="F497" s="11">
        <f>VLOOKUP(A497,Dengue!$1:$1048576,10,FALSE)</f>
        <v>0</v>
      </c>
      <c r="G497" s="11">
        <f>VLOOKUP($A497,Chik!$1:$1048576,10,FALSE)</f>
        <v>0</v>
      </c>
      <c r="H497" s="11">
        <f>VLOOKUP($A497,zika!$1:$1048576,10,FALSE)</f>
        <v>0</v>
      </c>
      <c r="I497" s="11">
        <f t="shared" si="21"/>
        <v>0</v>
      </c>
      <c r="J497" s="10">
        <v>8648</v>
      </c>
      <c r="K497" s="57" t="s">
        <v>1109</v>
      </c>
      <c r="L497" s="7">
        <f t="shared" si="22"/>
        <v>0</v>
      </c>
      <c r="M497" s="6" t="str">
        <f t="shared" si="23"/>
        <v>Silencioso</v>
      </c>
      <c r="N497" s="6" t="str">
        <f>VLOOKUP($B497,LIRAa!$1:$1048576,3,FALSE)</f>
        <v>Sem Informação</v>
      </c>
      <c r="O497" s="6" t="str">
        <f>VLOOKUP($B497,LIRAa!$1:$1048576,4,FALSE)</f>
        <v>Sem Informação</v>
      </c>
      <c r="P497" s="6" t="str">
        <f>VLOOKUP($B497,LIRAa!$1:$1048576,5,FALSE)</f>
        <v>Sem Informação</v>
      </c>
      <c r="S497" s="76"/>
      <c r="T497" s="76"/>
      <c r="U497" s="76"/>
    </row>
    <row r="498" spans="1:21" ht="15.75" x14ac:dyDescent="0.25">
      <c r="A498" s="41">
        <v>493</v>
      </c>
      <c r="B498" s="6">
        <v>314270</v>
      </c>
      <c r="C498" s="16" t="str">
        <f>VLOOKUP(B498,'Tabela de Macros'!$1:$1048576,2,FALSE)</f>
        <v>Norte</v>
      </c>
      <c r="D498" s="35" t="str">
        <f>VLOOKUP(B498,'Tabela de Macros'!$1:$1048576,3,FALSE)</f>
        <v>Januária</v>
      </c>
      <c r="E498" s="35" t="s">
        <v>515</v>
      </c>
      <c r="F498" s="11">
        <f>VLOOKUP(A498,Dengue!$1:$1048576,10,FALSE)</f>
        <v>30</v>
      </c>
      <c r="G498" s="11">
        <f>VLOOKUP($A498,Chik!$1:$1048576,10,FALSE)</f>
        <v>0</v>
      </c>
      <c r="H498" s="11">
        <f>VLOOKUP($A498,zika!$1:$1048576,10,FALSE)</f>
        <v>0</v>
      </c>
      <c r="I498" s="11">
        <f t="shared" si="21"/>
        <v>30</v>
      </c>
      <c r="J498" s="10">
        <v>15012</v>
      </c>
      <c r="K498" s="57" t="s">
        <v>1109</v>
      </c>
      <c r="L498" s="7">
        <f t="shared" si="22"/>
        <v>199.84012789768187</v>
      </c>
      <c r="M498" s="6" t="str">
        <f t="shared" si="23"/>
        <v>Média</v>
      </c>
      <c r="N498" s="6" t="str">
        <f>VLOOKUP($B498,LIRAa!$1:$1048576,3,FALSE)</f>
        <v>Sem Informação</v>
      </c>
      <c r="O498" s="6" t="str">
        <f>VLOOKUP($B498,LIRAa!$1:$1048576,4,FALSE)</f>
        <v>Sem Informação</v>
      </c>
      <c r="P498" s="6" t="str">
        <f>VLOOKUP($B498,LIRAa!$1:$1048576,5,FALSE)</f>
        <v>Sem Informação</v>
      </c>
      <c r="S498" s="37"/>
    </row>
    <row r="499" spans="1:21" ht="15.75" x14ac:dyDescent="0.25">
      <c r="A499" s="41">
        <v>494</v>
      </c>
      <c r="B499" s="6">
        <v>314280</v>
      </c>
      <c r="C499" s="16" t="str">
        <f>VLOOKUP(B499,'Tabela de Macros'!$1:$1048576,2,FALSE)</f>
        <v>Triângulo do Norte</v>
      </c>
      <c r="D499" s="35" t="str">
        <f>VLOOKUP(B499,'Tabela de Macros'!$1:$1048576,3,FALSE)</f>
        <v>Uberlândia</v>
      </c>
      <c r="E499" s="35" t="s">
        <v>516</v>
      </c>
      <c r="F499" s="11">
        <f>VLOOKUP(A499,Dengue!$1:$1048576,10,FALSE)</f>
        <v>7</v>
      </c>
      <c r="G499" s="11">
        <f>VLOOKUP($A499,Chik!$1:$1048576,10,FALSE)</f>
        <v>0</v>
      </c>
      <c r="H499" s="11">
        <f>VLOOKUP($A499,zika!$1:$1048576,10,FALSE)</f>
        <v>0</v>
      </c>
      <c r="I499" s="11">
        <f t="shared" si="21"/>
        <v>7</v>
      </c>
      <c r="J499" s="10">
        <v>20999</v>
      </c>
      <c r="K499" s="57" t="s">
        <v>1109</v>
      </c>
      <c r="L499" s="7">
        <f t="shared" si="22"/>
        <v>33.334920710510026</v>
      </c>
      <c r="M499" s="6" t="str">
        <f t="shared" si="23"/>
        <v>Baixa</v>
      </c>
      <c r="N499" s="6" t="str">
        <f>VLOOKUP($B499,LIRAa!$1:$1048576,3,FALSE)</f>
        <v>Sem Informação</v>
      </c>
      <c r="O499" s="6">
        <f>VLOOKUP($B499,LIRAa!$1:$1048576,4,FALSE)</f>
        <v>3.7</v>
      </c>
      <c r="P499" s="6">
        <f>VLOOKUP($B499,LIRAa!$1:$1048576,5,FALSE)</f>
        <v>3.9</v>
      </c>
      <c r="S499" s="37"/>
    </row>
    <row r="500" spans="1:21" ht="15.75" x14ac:dyDescent="0.25">
      <c r="A500" s="41">
        <v>495</v>
      </c>
      <c r="B500" s="6">
        <v>314290</v>
      </c>
      <c r="C500" s="16" t="str">
        <f>VLOOKUP(B500,'Tabela de Macros'!$1:$1048576,2,FALSE)</f>
        <v>Norte</v>
      </c>
      <c r="D500" s="35" t="str">
        <f>VLOOKUP(B500,'Tabela de Macros'!$1:$1048576,3,FALSE)</f>
        <v>Montes Claros</v>
      </c>
      <c r="E500" s="35" t="s">
        <v>517</v>
      </c>
      <c r="F500" s="11">
        <f>VLOOKUP(A500,Dengue!$1:$1048576,10,FALSE)</f>
        <v>3</v>
      </c>
      <c r="G500" s="11">
        <f>VLOOKUP($A500,Chik!$1:$1048576,10,FALSE)</f>
        <v>1</v>
      </c>
      <c r="H500" s="11">
        <f>VLOOKUP($A500,zika!$1:$1048576,10,FALSE)</f>
        <v>0</v>
      </c>
      <c r="I500" s="11">
        <f t="shared" si="21"/>
        <v>4</v>
      </c>
      <c r="J500" s="10">
        <v>21017</v>
      </c>
      <c r="K500" s="57" t="s">
        <v>1109</v>
      </c>
      <c r="L500" s="7">
        <f t="shared" si="22"/>
        <v>19.032212018841889</v>
      </c>
      <c r="M500" s="6" t="str">
        <f t="shared" si="23"/>
        <v>Baixa</v>
      </c>
      <c r="N500" s="6" t="str">
        <f>VLOOKUP($B500,LIRAa!$1:$1048576,3,FALSE)</f>
        <v>Sem Informação</v>
      </c>
      <c r="O500" s="6" t="str">
        <f>VLOOKUP($B500,LIRAa!$1:$1048576,4,FALSE)</f>
        <v>Sem Informação</v>
      </c>
      <c r="P500" s="6">
        <f>VLOOKUP($B500,LIRAa!$1:$1048576,5,FALSE)</f>
        <v>4.5999999999999996</v>
      </c>
      <c r="S500" s="37"/>
    </row>
    <row r="501" spans="1:21" ht="15.75" x14ac:dyDescent="0.25">
      <c r="A501" s="41">
        <v>496</v>
      </c>
      <c r="B501" s="6">
        <v>314300</v>
      </c>
      <c r="C501" s="16" t="str">
        <f>VLOOKUP(B501,'Tabela de Macros'!$1:$1048576,2,FALSE)</f>
        <v>Sul</v>
      </c>
      <c r="D501" s="35" t="str">
        <f>VLOOKUP(B501,'Tabela de Macros'!$1:$1048576,3,FALSE)</f>
        <v>Alfenas</v>
      </c>
      <c r="E501" s="35" t="s">
        <v>518</v>
      </c>
      <c r="F501" s="11">
        <f>VLOOKUP(A501,Dengue!$1:$1048576,10,FALSE)</f>
        <v>1</v>
      </c>
      <c r="G501" s="11">
        <f>VLOOKUP($A501,Chik!$1:$1048576,10,FALSE)</f>
        <v>0</v>
      </c>
      <c r="H501" s="11">
        <f>VLOOKUP($A501,zika!$1:$1048576,10,FALSE)</f>
        <v>0</v>
      </c>
      <c r="I501" s="11">
        <f t="shared" si="21"/>
        <v>1</v>
      </c>
      <c r="J501" s="10">
        <v>13180</v>
      </c>
      <c r="K501" s="57" t="s">
        <v>1109</v>
      </c>
      <c r="L501" s="7">
        <f t="shared" si="22"/>
        <v>7.587253414264036</v>
      </c>
      <c r="M501" s="6" t="str">
        <f t="shared" si="23"/>
        <v>Baixa</v>
      </c>
      <c r="N501" s="6" t="str">
        <f>VLOOKUP($B501,LIRAa!$1:$1048576,3,FALSE)</f>
        <v>Sem Informação</v>
      </c>
      <c r="O501" s="6" t="str">
        <f>VLOOKUP($B501,LIRAa!$1:$1048576,4,FALSE)</f>
        <v>Sem Informação</v>
      </c>
      <c r="P501" s="6" t="str">
        <f>VLOOKUP($B501,LIRAa!$1:$1048576,5,FALSE)</f>
        <v>Sem Informação</v>
      </c>
      <c r="S501" s="76"/>
      <c r="T501" s="76"/>
      <c r="U501" s="76"/>
    </row>
    <row r="502" spans="1:21" ht="15.75" x14ac:dyDescent="0.25">
      <c r="A502" s="41">
        <v>497</v>
      </c>
      <c r="B502" s="6">
        <v>314310</v>
      </c>
      <c r="C502" s="16" t="str">
        <f>VLOOKUP(B502,'Tabela de Macros'!$1:$1048576,2,FALSE)</f>
        <v>Triângulo do Norte</v>
      </c>
      <c r="D502" s="35" t="str">
        <f>VLOOKUP(B502,'Tabela de Macros'!$1:$1048576,3,FALSE)</f>
        <v>Uberlândia</v>
      </c>
      <c r="E502" s="35" t="s">
        <v>519</v>
      </c>
      <c r="F502" s="11">
        <f>VLOOKUP(A502,Dengue!$1:$1048576,10,FALSE)</f>
        <v>20</v>
      </c>
      <c r="G502" s="11">
        <f>VLOOKUP($A502,Chik!$1:$1048576,10,FALSE)</f>
        <v>0</v>
      </c>
      <c r="H502" s="11">
        <f>VLOOKUP($A502,zika!$1:$1048576,10,FALSE)</f>
        <v>0</v>
      </c>
      <c r="I502" s="11">
        <f t="shared" si="21"/>
        <v>20</v>
      </c>
      <c r="J502" s="10">
        <v>47682</v>
      </c>
      <c r="K502" s="57" t="s">
        <v>1110</v>
      </c>
      <c r="L502" s="7">
        <f t="shared" si="22"/>
        <v>41.944549305817709</v>
      </c>
      <c r="M502" s="6" t="str">
        <f t="shared" si="23"/>
        <v>Baixa</v>
      </c>
      <c r="N502" s="6">
        <f>VLOOKUP($B502,LIRAa!$1:$1048576,3,FALSE)</f>
        <v>1.1000000000000001</v>
      </c>
      <c r="O502" s="6">
        <f>VLOOKUP($B502,LIRAa!$1:$1048576,4,FALSE)</f>
        <v>1.4</v>
      </c>
      <c r="P502" s="6">
        <f>VLOOKUP($B502,LIRAa!$1:$1048576,5,FALSE)</f>
        <v>0.6</v>
      </c>
      <c r="S502" s="37"/>
    </row>
    <row r="503" spans="1:21" ht="15.75" x14ac:dyDescent="0.25">
      <c r="A503" s="41">
        <v>498</v>
      </c>
      <c r="B503" s="6">
        <v>314315</v>
      </c>
      <c r="C503" s="16" t="str">
        <f>VLOOKUP(B503,'Tabela de Macros'!$1:$1048576,2,FALSE)</f>
        <v>Nordeste</v>
      </c>
      <c r="D503" s="35" t="str">
        <f>VLOOKUP(B503,'Tabela de Macros'!$1:$1048576,3,FALSE)</f>
        <v>Pedra Azul</v>
      </c>
      <c r="E503" s="35" t="s">
        <v>520</v>
      </c>
      <c r="F503" s="11">
        <f>VLOOKUP(A503,Dengue!$1:$1048576,10,FALSE)</f>
        <v>1</v>
      </c>
      <c r="G503" s="11">
        <f>VLOOKUP($A503,Chik!$1:$1048576,10,FALSE)</f>
        <v>0</v>
      </c>
      <c r="H503" s="11">
        <f>VLOOKUP($A503,zika!$1:$1048576,10,FALSE)</f>
        <v>0</v>
      </c>
      <c r="I503" s="11">
        <f t="shared" si="21"/>
        <v>1</v>
      </c>
      <c r="J503" s="10">
        <v>4889</v>
      </c>
      <c r="K503" s="57" t="s">
        <v>1109</v>
      </c>
      <c r="L503" s="7">
        <f t="shared" si="22"/>
        <v>20.45408058907752</v>
      </c>
      <c r="M503" s="6" t="str">
        <f t="shared" si="23"/>
        <v>Baixa</v>
      </c>
      <c r="N503" s="6" t="str">
        <f>VLOOKUP($B503,LIRAa!$1:$1048576,3,FALSE)</f>
        <v>Sem Informação</v>
      </c>
      <c r="O503" s="6" t="str">
        <f>VLOOKUP($B503,LIRAa!$1:$1048576,4,FALSE)</f>
        <v>Sem Informação</v>
      </c>
      <c r="P503" s="6" t="str">
        <f>VLOOKUP($B503,LIRAa!$1:$1048576,5,FALSE)</f>
        <v>Sem Informação</v>
      </c>
      <c r="S503" s="37"/>
    </row>
    <row r="504" spans="1:21" ht="15.75" x14ac:dyDescent="0.25">
      <c r="A504" s="41">
        <v>499</v>
      </c>
      <c r="B504" s="6">
        <v>314320</v>
      </c>
      <c r="C504" s="16" t="str">
        <f>VLOOKUP(B504,'Tabela de Macros'!$1:$1048576,2,FALSE)</f>
        <v>Sul</v>
      </c>
      <c r="D504" s="35" t="str">
        <f>VLOOKUP(B504,'Tabela de Macros'!$1:$1048576,3,FALSE)</f>
        <v>Passos</v>
      </c>
      <c r="E504" s="35" t="s">
        <v>521</v>
      </c>
      <c r="F504" s="11">
        <f>VLOOKUP(A504,Dengue!$1:$1048576,10,FALSE)</f>
        <v>3</v>
      </c>
      <c r="G504" s="11">
        <f>VLOOKUP($A504,Chik!$1:$1048576,10,FALSE)</f>
        <v>0</v>
      </c>
      <c r="H504" s="11">
        <f>VLOOKUP($A504,zika!$1:$1048576,10,FALSE)</f>
        <v>0</v>
      </c>
      <c r="I504" s="11">
        <f t="shared" si="21"/>
        <v>3</v>
      </c>
      <c r="J504" s="10">
        <v>21534</v>
      </c>
      <c r="K504" s="57" t="s">
        <v>1109</v>
      </c>
      <c r="L504" s="7">
        <f t="shared" si="22"/>
        <v>13.931457230426304</v>
      </c>
      <c r="M504" s="6" t="str">
        <f t="shared" si="23"/>
        <v>Baixa</v>
      </c>
      <c r="N504" s="6" t="str">
        <f>VLOOKUP($B504,LIRAa!$1:$1048576,3,FALSE)</f>
        <v>Sem Informação</v>
      </c>
      <c r="O504" s="6" t="str">
        <f>VLOOKUP($B504,LIRAa!$1:$1048576,4,FALSE)</f>
        <v>Sem Informação</v>
      </c>
      <c r="P504" s="6" t="str">
        <f>VLOOKUP($B504,LIRAa!$1:$1048576,5,FALSE)</f>
        <v>Sem Informação</v>
      </c>
      <c r="S504" s="37"/>
    </row>
    <row r="505" spans="1:21" ht="15.75" x14ac:dyDescent="0.25">
      <c r="A505" s="41">
        <v>500</v>
      </c>
      <c r="B505" s="6">
        <v>314340</v>
      </c>
      <c r="C505" s="16" t="str">
        <f>VLOOKUP(B505,'Tabela de Macros'!$1:$1048576,2,FALSE)</f>
        <v>Sul</v>
      </c>
      <c r="D505" s="35" t="str">
        <f>VLOOKUP(B505,'Tabela de Macros'!$1:$1048576,3,FALSE)</f>
        <v>Pouso Alegre</v>
      </c>
      <c r="E505" s="35" t="s">
        <v>522</v>
      </c>
      <c r="F505" s="11">
        <f>VLOOKUP(A505,Dengue!$1:$1048576,10,FALSE)</f>
        <v>0</v>
      </c>
      <c r="G505" s="11">
        <f>VLOOKUP($A505,Chik!$1:$1048576,10,FALSE)</f>
        <v>0</v>
      </c>
      <c r="H505" s="11">
        <f>VLOOKUP($A505,zika!$1:$1048576,10,FALSE)</f>
        <v>0</v>
      </c>
      <c r="I505" s="11">
        <f t="shared" si="21"/>
        <v>0</v>
      </c>
      <c r="J505" s="10">
        <v>23569</v>
      </c>
      <c r="K505" s="57" t="s">
        <v>1109</v>
      </c>
      <c r="L505" s="7">
        <f t="shared" si="22"/>
        <v>0</v>
      </c>
      <c r="M505" s="6" t="str">
        <f t="shared" si="23"/>
        <v>Silencioso</v>
      </c>
      <c r="N505" s="6" t="str">
        <f>VLOOKUP($B505,LIRAa!$1:$1048576,3,FALSE)</f>
        <v>Sem Informação</v>
      </c>
      <c r="O505" s="6" t="str">
        <f>VLOOKUP($B505,LIRAa!$1:$1048576,4,FALSE)</f>
        <v>Sem Informação</v>
      </c>
      <c r="P505" s="6" t="str">
        <f>VLOOKUP($B505,LIRAa!$1:$1048576,5,FALSE)</f>
        <v>Sem Informação</v>
      </c>
      <c r="S505" s="37"/>
    </row>
    <row r="506" spans="1:21" ht="15.75" x14ac:dyDescent="0.25">
      <c r="A506" s="41">
        <v>501</v>
      </c>
      <c r="B506" s="6">
        <v>314330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102</v>
      </c>
      <c r="F506" s="11">
        <f>VLOOKUP(A506,Dengue!$1:$1048576,10,FALSE)</f>
        <v>9</v>
      </c>
      <c r="G506" s="11">
        <f>VLOOKUP($A506,Chik!$1:$1048576,10,FALSE)</f>
        <v>0</v>
      </c>
      <c r="H506" s="11">
        <f>VLOOKUP($A506,zika!$1:$1048576,10,FALSE)</f>
        <v>1</v>
      </c>
      <c r="I506" s="11">
        <f t="shared" si="21"/>
        <v>10</v>
      </c>
      <c r="J506" s="10">
        <v>404804</v>
      </c>
      <c r="K506" s="57" t="s">
        <v>1113</v>
      </c>
      <c r="L506" s="7">
        <f t="shared" si="22"/>
        <v>2.4703313208367508</v>
      </c>
      <c r="M506" s="6" t="str">
        <f t="shared" si="23"/>
        <v>Baixa</v>
      </c>
      <c r="N506" s="6">
        <f>VLOOKUP($B506,LIRAa!$1:$1048576,3,FALSE)</f>
        <v>1.9</v>
      </c>
      <c r="O506" s="6">
        <f>VLOOKUP($B506,LIRAa!$1:$1048576,4,FALSE)</f>
        <v>3.4</v>
      </c>
      <c r="P506" s="6">
        <f>VLOOKUP($B506,LIRAa!$1:$1048576,5,FALSE)</f>
        <v>3.4</v>
      </c>
      <c r="S506" s="37"/>
    </row>
    <row r="507" spans="1:21" ht="15.75" x14ac:dyDescent="0.25">
      <c r="A507" s="41">
        <v>502</v>
      </c>
      <c r="B507" s="6">
        <v>314345</v>
      </c>
      <c r="C507" s="16" t="str">
        <f>VLOOKUP(B507,'Tabela de Macros'!$1:$1048576,2,FALSE)</f>
        <v>Norte</v>
      </c>
      <c r="D507" s="35" t="str">
        <f>VLOOKUP(B507,'Tabela de Macros'!$1:$1048576,3,FALSE)</f>
        <v>Montes Claros</v>
      </c>
      <c r="E507" s="35" t="s">
        <v>523</v>
      </c>
      <c r="F507" s="11">
        <f>VLOOKUP(A507,Dengue!$1:$1048576,10,FALSE)</f>
        <v>0</v>
      </c>
      <c r="G507" s="11">
        <f>VLOOKUP($A507,Chik!$1:$1048576,10,FALSE)</f>
        <v>0</v>
      </c>
      <c r="H507" s="11">
        <f>VLOOKUP($A507,zika!$1:$1048576,10,FALSE)</f>
        <v>0</v>
      </c>
      <c r="I507" s="11">
        <f t="shared" si="21"/>
        <v>0</v>
      </c>
      <c r="J507" s="10">
        <v>8180</v>
      </c>
      <c r="K507" s="57" t="s">
        <v>1109</v>
      </c>
      <c r="L507" s="7">
        <f t="shared" si="22"/>
        <v>0</v>
      </c>
      <c r="M507" s="6" t="str">
        <f t="shared" si="23"/>
        <v>Silencioso</v>
      </c>
      <c r="N507" s="6" t="str">
        <f>VLOOKUP($B507,LIRAa!$1:$1048576,3,FALSE)</f>
        <v>Sem Informação</v>
      </c>
      <c r="O507" s="6" t="str">
        <f>VLOOKUP($B507,LIRAa!$1:$1048576,4,FALSE)</f>
        <v>Sem Informação</v>
      </c>
      <c r="P507" s="6" t="str">
        <f>VLOOKUP($B507,LIRAa!$1:$1048576,5,FALSE)</f>
        <v>Sem Informação</v>
      </c>
      <c r="S507" s="37"/>
    </row>
    <row r="508" spans="1:21" ht="15.75" x14ac:dyDescent="0.25">
      <c r="A508" s="41">
        <v>503</v>
      </c>
      <c r="B508" s="6">
        <v>314350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524</v>
      </c>
      <c r="F508" s="11">
        <f>VLOOKUP(A508,Dengue!$1:$1048576,10,FALSE)</f>
        <v>7</v>
      </c>
      <c r="G508" s="11">
        <f>VLOOKUP($A508,Chik!$1:$1048576,10,FALSE)</f>
        <v>0</v>
      </c>
      <c r="H508" s="11">
        <f>VLOOKUP($A508,zika!$1:$1048576,10,FALSE)</f>
        <v>0</v>
      </c>
      <c r="I508" s="11">
        <f t="shared" si="21"/>
        <v>7</v>
      </c>
      <c r="J508" s="10">
        <v>8815</v>
      </c>
      <c r="K508" s="57" t="s">
        <v>1109</v>
      </c>
      <c r="L508" s="7">
        <f t="shared" si="22"/>
        <v>79.410096426545664</v>
      </c>
      <c r="M508" s="6" t="str">
        <f t="shared" si="23"/>
        <v>Baixa</v>
      </c>
      <c r="N508" s="6" t="str">
        <f>VLOOKUP($B508,LIRAa!$1:$1048576,3,FALSE)</f>
        <v>Sem Informação</v>
      </c>
      <c r="O508" s="6" t="str">
        <f>VLOOKUP($B508,LIRAa!$1:$1048576,4,FALSE)</f>
        <v>Sem Informação</v>
      </c>
      <c r="P508" s="6" t="str">
        <f>VLOOKUP($B508,LIRAa!$1:$1048576,5,FALSE)</f>
        <v>Sem Informação</v>
      </c>
      <c r="S508" s="37"/>
    </row>
    <row r="509" spans="1:21" ht="15.75" x14ac:dyDescent="0.25">
      <c r="A509" s="41">
        <v>504</v>
      </c>
      <c r="B509" s="6">
        <v>314360</v>
      </c>
      <c r="C509" s="16" t="str">
        <f>VLOOKUP(B509,'Tabela de Macros'!$1:$1048576,2,FALSE)</f>
        <v>Centro</v>
      </c>
      <c r="D509" s="35" t="str">
        <f>VLOOKUP(B509,'Tabela de Macros'!$1:$1048576,3,FALSE)</f>
        <v>Sete Lagoas</v>
      </c>
      <c r="E509" s="35" t="s">
        <v>525</v>
      </c>
      <c r="F509" s="11">
        <f>VLOOKUP(A509,Dengue!$1:$1048576,10,FALSE)</f>
        <v>0</v>
      </c>
      <c r="G509" s="11">
        <f>VLOOKUP($A509,Chik!$1:$1048576,10,FALSE)</f>
        <v>0</v>
      </c>
      <c r="H509" s="11">
        <f>VLOOKUP($A509,zika!$1:$1048576,10,FALSE)</f>
        <v>0</v>
      </c>
      <c r="I509" s="11">
        <f t="shared" si="21"/>
        <v>0</v>
      </c>
      <c r="J509" s="10">
        <v>2488</v>
      </c>
      <c r="K509" s="57" t="s">
        <v>1109</v>
      </c>
      <c r="L509" s="7">
        <f t="shared" si="22"/>
        <v>0</v>
      </c>
      <c r="M509" s="6" t="str">
        <f t="shared" si="23"/>
        <v>Silencioso</v>
      </c>
      <c r="N509" s="6" t="str">
        <f>VLOOKUP($B509,LIRAa!$1:$1048576,3,FALSE)</f>
        <v>Sem Informação</v>
      </c>
      <c r="O509" s="6" t="str">
        <f>VLOOKUP($B509,LIRAa!$1:$1048576,4,FALSE)</f>
        <v>Sem Informação</v>
      </c>
      <c r="P509" s="6" t="str">
        <f>VLOOKUP($B509,LIRAa!$1:$1048576,5,FALSE)</f>
        <v>Sem Informação</v>
      </c>
      <c r="S509" s="37"/>
    </row>
    <row r="510" spans="1:21" ht="15.75" x14ac:dyDescent="0.25">
      <c r="A510" s="41">
        <v>505</v>
      </c>
      <c r="B510" s="6">
        <v>314370</v>
      </c>
      <c r="C510" s="16" t="str">
        <f>VLOOKUP(B510,'Tabela de Macros'!$1:$1048576,2,FALSE)</f>
        <v>Centro</v>
      </c>
      <c r="D510" s="35" t="str">
        <f>VLOOKUP(B510,'Tabela de Macros'!$1:$1048576,3,FALSE)</f>
        <v>Itabira</v>
      </c>
      <c r="E510" s="35" t="s">
        <v>526</v>
      </c>
      <c r="F510" s="11">
        <f>VLOOKUP(A510,Dengue!$1:$1048576,10,FALSE)</f>
        <v>0</v>
      </c>
      <c r="G510" s="11">
        <f>VLOOKUP($A510,Chik!$1:$1048576,10,FALSE)</f>
        <v>0</v>
      </c>
      <c r="H510" s="11">
        <f>VLOOKUP($A510,zika!$1:$1048576,10,FALSE)</f>
        <v>0</v>
      </c>
      <c r="I510" s="11">
        <f t="shared" si="21"/>
        <v>0</v>
      </c>
      <c r="J510" s="10">
        <v>3211</v>
      </c>
      <c r="K510" s="57" t="s">
        <v>1109</v>
      </c>
      <c r="L510" s="7">
        <f t="shared" si="22"/>
        <v>0</v>
      </c>
      <c r="M510" s="6" t="str">
        <f t="shared" si="23"/>
        <v>Silencioso</v>
      </c>
      <c r="N510" s="6" t="str">
        <f>VLOOKUP($B510,LIRAa!$1:$1048576,3,FALSE)</f>
        <v>Sem Informação</v>
      </c>
      <c r="O510" s="6" t="str">
        <f>VLOOKUP($B510,LIRAa!$1:$1048576,4,FALSE)</f>
        <v>Sem Informação</v>
      </c>
      <c r="P510" s="6" t="str">
        <f>VLOOKUP($B510,LIRAa!$1:$1048576,5,FALSE)</f>
        <v>Sem Informação</v>
      </c>
      <c r="S510" s="76"/>
      <c r="T510" s="76"/>
      <c r="U510" s="76"/>
    </row>
    <row r="511" spans="1:21" ht="15.75" x14ac:dyDescent="0.25">
      <c r="A511" s="41">
        <v>506</v>
      </c>
      <c r="B511" s="6">
        <v>314380</v>
      </c>
      <c r="C511" s="16" t="str">
        <f>VLOOKUP(B511,'Tabela de Macros'!$1:$1048576,2,FALSE)</f>
        <v>Sul</v>
      </c>
      <c r="D511" s="35" t="str">
        <f>VLOOKUP(B511,'Tabela de Macros'!$1:$1048576,3,FALSE)</f>
        <v>Pouso Alegre</v>
      </c>
      <c r="E511" s="35" t="s">
        <v>527</v>
      </c>
      <c r="F511" s="11">
        <f>VLOOKUP(A511,Dengue!$1:$1048576,10,FALSE)</f>
        <v>0</v>
      </c>
      <c r="G511" s="11">
        <f>VLOOKUP($A511,Chik!$1:$1048576,10,FALSE)</f>
        <v>0</v>
      </c>
      <c r="H511" s="11">
        <f>VLOOKUP($A511,zika!$1:$1048576,10,FALSE)</f>
        <v>0</v>
      </c>
      <c r="I511" s="11">
        <f t="shared" si="21"/>
        <v>0</v>
      </c>
      <c r="J511" s="10">
        <v>6065</v>
      </c>
      <c r="K511" s="57" t="s">
        <v>1109</v>
      </c>
      <c r="L511" s="7">
        <f t="shared" si="22"/>
        <v>0</v>
      </c>
      <c r="M511" s="6" t="str">
        <f t="shared" si="23"/>
        <v>Silencioso</v>
      </c>
      <c r="N511" s="6" t="str">
        <f>VLOOKUP($B511,LIRAa!$1:$1048576,3,FALSE)</f>
        <v>Sem Informação</v>
      </c>
      <c r="O511" s="6" t="str">
        <f>VLOOKUP($B511,LIRAa!$1:$1048576,4,FALSE)</f>
        <v>Sem Informação</v>
      </c>
      <c r="P511" s="6" t="str">
        <f>VLOOKUP($B511,LIRAa!$1:$1048576,5,FALSE)</f>
        <v>Sem Informação</v>
      </c>
      <c r="S511" s="76"/>
      <c r="T511" s="76"/>
      <c r="U511" s="76"/>
    </row>
    <row r="512" spans="1:21" ht="15.75" x14ac:dyDescent="0.25">
      <c r="A512" s="41">
        <v>507</v>
      </c>
      <c r="B512" s="6">
        <v>314390</v>
      </c>
      <c r="C512" s="16" t="str">
        <f>VLOOKUP(B512,'Tabela de Macros'!$1:$1048576,2,FALSE)</f>
        <v>Sudeste</v>
      </c>
      <c r="D512" s="35" t="str">
        <f>VLOOKUP(B512,'Tabela de Macros'!$1:$1048576,3,FALSE)</f>
        <v>Ubá</v>
      </c>
      <c r="E512" s="35" t="s">
        <v>528</v>
      </c>
      <c r="F512" s="11">
        <f>VLOOKUP(A512,Dengue!$1:$1048576,10,FALSE)</f>
        <v>8</v>
      </c>
      <c r="G512" s="11">
        <f>VLOOKUP($A512,Chik!$1:$1048576,10,FALSE)</f>
        <v>0</v>
      </c>
      <c r="H512" s="11">
        <f>VLOOKUP($A512,zika!$1:$1048576,10,FALSE)</f>
        <v>0</v>
      </c>
      <c r="I512" s="11">
        <f t="shared" si="21"/>
        <v>8</v>
      </c>
      <c r="J512" s="10">
        <v>108113</v>
      </c>
      <c r="K512" s="57" t="s">
        <v>1112</v>
      </c>
      <c r="L512" s="7">
        <f t="shared" si="22"/>
        <v>7.3996651651512764</v>
      </c>
      <c r="M512" s="6" t="str">
        <f t="shared" si="23"/>
        <v>Baixa</v>
      </c>
      <c r="N512" s="6">
        <f>VLOOKUP($B512,LIRAa!$1:$1048576,3,FALSE)</f>
        <v>2.6</v>
      </c>
      <c r="O512" s="6">
        <f>VLOOKUP($B512,LIRAa!$1:$1048576,4,FALSE)</f>
        <v>2.4</v>
      </c>
      <c r="P512" s="6">
        <f>VLOOKUP($B512,LIRAa!$1:$1048576,5,FALSE)</f>
        <v>1.3</v>
      </c>
      <c r="S512" s="76"/>
      <c r="T512" s="76"/>
      <c r="U512" s="76"/>
    </row>
    <row r="513" spans="1:21" ht="15.75" x14ac:dyDescent="0.25">
      <c r="A513" s="41">
        <v>508</v>
      </c>
      <c r="B513" s="6">
        <v>314400</v>
      </c>
      <c r="C513" s="16" t="str">
        <f>VLOOKUP(B513,'Tabela de Macros'!$1:$1048576,2,FALSE)</f>
        <v>Leste do Sul</v>
      </c>
      <c r="D513" s="35" t="str">
        <f>VLOOKUP(B513,'Tabela de Macros'!$1:$1048576,3,FALSE)</f>
        <v>Manhuaçu</v>
      </c>
      <c r="E513" s="35" t="s">
        <v>529</v>
      </c>
      <c r="F513" s="11">
        <f>VLOOKUP(A513,Dengue!$1:$1048576,10,FALSE)</f>
        <v>2</v>
      </c>
      <c r="G513" s="11">
        <f>VLOOKUP($A513,Chik!$1:$1048576,10,FALSE)</f>
        <v>0</v>
      </c>
      <c r="H513" s="11">
        <f>VLOOKUP($A513,zika!$1:$1048576,10,FALSE)</f>
        <v>0</v>
      </c>
      <c r="I513" s="11">
        <f t="shared" si="21"/>
        <v>2</v>
      </c>
      <c r="J513" s="10">
        <v>26997</v>
      </c>
      <c r="K513" s="57" t="s">
        <v>1110</v>
      </c>
      <c r="L513" s="7">
        <f t="shared" si="22"/>
        <v>7.4082305441345335</v>
      </c>
      <c r="M513" s="6" t="str">
        <f t="shared" si="23"/>
        <v>Baixa</v>
      </c>
      <c r="N513" s="6">
        <f>VLOOKUP($B513,LIRAa!$1:$1048576,3,FALSE)</f>
        <v>10.199999999999999</v>
      </c>
      <c r="O513" s="6">
        <f>VLOOKUP($B513,LIRAa!$1:$1048576,4,FALSE)</f>
        <v>3</v>
      </c>
      <c r="P513" s="6">
        <f>VLOOKUP($B513,LIRAa!$1:$1048576,5,FALSE)</f>
        <v>3.6</v>
      </c>
      <c r="S513" s="37"/>
    </row>
    <row r="514" spans="1:21" ht="15.75" x14ac:dyDescent="0.25">
      <c r="A514" s="41">
        <v>509</v>
      </c>
      <c r="B514" s="6">
        <v>314410</v>
      </c>
      <c r="C514" s="16" t="str">
        <f>VLOOKUP(B514,'Tabela de Macros'!$1:$1048576,2,FALSE)</f>
        <v>Sul</v>
      </c>
      <c r="D514" s="35" t="str">
        <f>VLOOKUP(B514,'Tabela de Macros'!$1:$1048576,3,FALSE)</f>
        <v>Alfenas</v>
      </c>
      <c r="E514" s="35" t="s">
        <v>530</v>
      </c>
      <c r="F514" s="11">
        <f>VLOOKUP(A514,Dengue!$1:$1048576,10,FALSE)</f>
        <v>10</v>
      </c>
      <c r="G514" s="11">
        <f>VLOOKUP($A514,Chik!$1:$1048576,10,FALSE)</f>
        <v>0</v>
      </c>
      <c r="H514" s="11">
        <f>VLOOKUP($A514,zika!$1:$1048576,10,FALSE)</f>
        <v>0</v>
      </c>
      <c r="I514" s="11">
        <f t="shared" si="21"/>
        <v>10</v>
      </c>
      <c r="J514" s="10">
        <v>20594</v>
      </c>
      <c r="K514" s="57" t="s">
        <v>1109</v>
      </c>
      <c r="L514" s="7">
        <f t="shared" si="22"/>
        <v>48.557832378362626</v>
      </c>
      <c r="M514" s="6" t="str">
        <f t="shared" si="23"/>
        <v>Baixa</v>
      </c>
      <c r="N514" s="6" t="str">
        <f>VLOOKUP($B514,LIRAa!$1:$1048576,3,FALSE)</f>
        <v>Sem Informação</v>
      </c>
      <c r="O514" s="6" t="str">
        <f>VLOOKUP($B514,LIRAa!$1:$1048576,4,FALSE)</f>
        <v>Sem Informação</v>
      </c>
      <c r="P514" s="6" t="str">
        <f>VLOOKUP($B514,LIRAa!$1:$1048576,5,FALSE)</f>
        <v>Sem Informação</v>
      </c>
      <c r="S514" s="37"/>
    </row>
    <row r="515" spans="1:21" ht="15.75" x14ac:dyDescent="0.25">
      <c r="A515" s="41">
        <v>510</v>
      </c>
      <c r="B515" s="6">
        <v>314420</v>
      </c>
      <c r="C515" s="16" t="str">
        <f>VLOOKUP(B515,'Tabela de Macros'!$1:$1048576,2,FALSE)</f>
        <v>Leste</v>
      </c>
      <c r="D515" s="35" t="str">
        <f>VLOOKUP(B515,'Tabela de Macros'!$1:$1048576,3,FALSE)</f>
        <v>Gov. Valadares</v>
      </c>
      <c r="E515" s="35" t="s">
        <v>531</v>
      </c>
      <c r="F515" s="11">
        <f>VLOOKUP(A515,Dengue!$1:$1048576,10,FALSE)</f>
        <v>5</v>
      </c>
      <c r="G515" s="11">
        <f>VLOOKUP($A515,Chik!$1:$1048576,10,FALSE)</f>
        <v>0</v>
      </c>
      <c r="H515" s="11">
        <f>VLOOKUP($A515,zika!$1:$1048576,10,FALSE)</f>
        <v>0</v>
      </c>
      <c r="I515" s="11">
        <f t="shared" si="21"/>
        <v>5</v>
      </c>
      <c r="J515" s="10">
        <v>3219</v>
      </c>
      <c r="K515" s="57" t="s">
        <v>1109</v>
      </c>
      <c r="L515" s="7">
        <f t="shared" si="22"/>
        <v>155.32774153463808</v>
      </c>
      <c r="M515" s="6" t="str">
        <f t="shared" si="23"/>
        <v>Média</v>
      </c>
      <c r="N515" s="6" t="str">
        <f>VLOOKUP($B515,LIRAa!$1:$1048576,3,FALSE)</f>
        <v>Sem Informação</v>
      </c>
      <c r="O515" s="6" t="str">
        <f>VLOOKUP($B515,LIRAa!$1:$1048576,4,FALSE)</f>
        <v>Sem Informação</v>
      </c>
      <c r="P515" s="6" t="str">
        <f>VLOOKUP($B515,LIRAa!$1:$1048576,5,FALSE)</f>
        <v>Sem Informação</v>
      </c>
      <c r="S515" s="37"/>
    </row>
    <row r="516" spans="1:21" ht="15.75" x14ac:dyDescent="0.25">
      <c r="A516" s="41">
        <v>511</v>
      </c>
      <c r="B516" s="6">
        <v>314430</v>
      </c>
      <c r="C516" s="16" t="str">
        <f>VLOOKUP(B516,'Tabela de Macros'!$1:$1048576,2,FALSE)</f>
        <v>Nordeste</v>
      </c>
      <c r="D516" s="35" t="str">
        <f>VLOOKUP(B516,'Tabela de Macros'!$1:$1048576,3,FALSE)</f>
        <v>Teófilo Otoni</v>
      </c>
      <c r="E516" s="35" t="s">
        <v>532</v>
      </c>
      <c r="F516" s="11">
        <f>VLOOKUP(A516,Dengue!$1:$1048576,10,FALSE)</f>
        <v>6</v>
      </c>
      <c r="G516" s="11">
        <f>VLOOKUP($A516,Chik!$1:$1048576,10,FALSE)</f>
        <v>0</v>
      </c>
      <c r="H516" s="11">
        <f>VLOOKUP($A516,zika!$1:$1048576,10,FALSE)</f>
        <v>0</v>
      </c>
      <c r="I516" s="11">
        <f t="shared" si="21"/>
        <v>6</v>
      </c>
      <c r="J516" s="10">
        <v>40839</v>
      </c>
      <c r="K516" s="57" t="s">
        <v>1110</v>
      </c>
      <c r="L516" s="7">
        <f t="shared" si="22"/>
        <v>14.691838683611255</v>
      </c>
      <c r="M516" s="6" t="str">
        <f t="shared" si="23"/>
        <v>Baixa</v>
      </c>
      <c r="N516" s="6">
        <f>VLOOKUP($B516,LIRAa!$1:$1048576,3,FALSE)</f>
        <v>3</v>
      </c>
      <c r="O516" s="6">
        <f>VLOOKUP($B516,LIRAa!$1:$1048576,4,FALSE)</f>
        <v>3</v>
      </c>
      <c r="P516" s="6">
        <f>VLOOKUP($B516,LIRAa!$1:$1048576,5,FALSE)</f>
        <v>5.5</v>
      </c>
      <c r="S516" s="76"/>
      <c r="T516" s="76"/>
      <c r="U516" s="76"/>
    </row>
    <row r="517" spans="1:21" ht="15.75" x14ac:dyDescent="0.25">
      <c r="A517" s="41">
        <v>512</v>
      </c>
      <c r="B517" s="6">
        <v>314435</v>
      </c>
      <c r="C517" s="16" t="str">
        <f>VLOOKUP(B517,'Tabela de Macros'!$1:$1048576,2,FALSE)</f>
        <v>Vale do Aço</v>
      </c>
      <c r="D517" s="35" t="str">
        <f>VLOOKUP(B517,'Tabela de Macros'!$1:$1048576,3,FALSE)</f>
        <v>Cel. Fabriciano</v>
      </c>
      <c r="E517" s="35" t="s">
        <v>533</v>
      </c>
      <c r="F517" s="11">
        <f>VLOOKUP(A517,Dengue!$1:$1048576,10,FALSE)</f>
        <v>6</v>
      </c>
      <c r="G517" s="11">
        <f>VLOOKUP($A517,Chik!$1:$1048576,10,FALSE)</f>
        <v>0</v>
      </c>
      <c r="H517" s="11">
        <f>VLOOKUP($A517,zika!$1:$1048576,10,FALSE)</f>
        <v>0</v>
      </c>
      <c r="I517" s="11">
        <f t="shared" si="21"/>
        <v>6</v>
      </c>
      <c r="J517" s="10">
        <v>6939</v>
      </c>
      <c r="K517" s="57" t="s">
        <v>1109</v>
      </c>
      <c r="L517" s="7">
        <f t="shared" si="22"/>
        <v>86.467790747946381</v>
      </c>
      <c r="M517" s="6" t="str">
        <f t="shared" si="23"/>
        <v>Baixa</v>
      </c>
      <c r="N517" s="6" t="str">
        <f>VLOOKUP($B517,LIRAa!$1:$1048576,3,FALSE)</f>
        <v>Sem Informação</v>
      </c>
      <c r="O517" s="6" t="str">
        <f>VLOOKUP($B517,LIRAa!$1:$1048576,4,FALSE)</f>
        <v>Sem Informação</v>
      </c>
      <c r="P517" s="6" t="str">
        <f>VLOOKUP($B517,LIRAa!$1:$1048576,5,FALSE)</f>
        <v>Sem Informação</v>
      </c>
      <c r="S517" s="76"/>
      <c r="T517" s="76"/>
      <c r="U517" s="76"/>
    </row>
    <row r="518" spans="1:21" ht="15.75" x14ac:dyDescent="0.25">
      <c r="A518" s="41">
        <v>513</v>
      </c>
      <c r="B518" s="6">
        <v>314437</v>
      </c>
      <c r="C518" s="16" t="str">
        <f>VLOOKUP(B518,'Tabela de Macros'!$1:$1048576,2,FALSE)</f>
        <v>Noroeste</v>
      </c>
      <c r="D518" s="35" t="str">
        <f>VLOOKUP(B518,'Tabela de Macros'!$1:$1048576,3,FALSE)</f>
        <v>Unaí</v>
      </c>
      <c r="E518" s="35" t="s">
        <v>534</v>
      </c>
      <c r="F518" s="11">
        <f>VLOOKUP(A518,Dengue!$1:$1048576,10,FALSE)</f>
        <v>2</v>
      </c>
      <c r="G518" s="11">
        <f>VLOOKUP($A518,Chik!$1:$1048576,10,FALSE)</f>
        <v>0</v>
      </c>
      <c r="H518" s="11">
        <f>VLOOKUP($A518,zika!$1:$1048576,10,FALSE)</f>
        <v>0</v>
      </c>
      <c r="I518" s="11">
        <f t="shared" ref="I518:I581" si="24">H518+F518+G518</f>
        <v>2</v>
      </c>
      <c r="J518" s="10">
        <v>3314</v>
      </c>
      <c r="K518" s="57" t="s">
        <v>1109</v>
      </c>
      <c r="L518" s="7">
        <f t="shared" ref="L518:L581" si="25">I518/J518*100000</f>
        <v>60.350030175015085</v>
      </c>
      <c r="M518" s="6" t="str">
        <f t="shared" ref="M518:M581" si="26">IF(L518=0,"Silencioso",IF(AND(L518&gt;0,L518&lt;100),"Baixa",IF(AND(L518&gt;=100,L518&lt;300),"Média",IF(AND(L518&gt;=300,L518&lt;500),"Alta",IF(L518&gt;=500,"Muito Alta","Avaliar")))))</f>
        <v>Baixa</v>
      </c>
      <c r="N518" s="6" t="str">
        <f>VLOOKUP($B518,LIRAa!$1:$1048576,3,FALSE)</f>
        <v>Sem Informação</v>
      </c>
      <c r="O518" s="6" t="str">
        <f>VLOOKUP($B518,LIRAa!$1:$1048576,4,FALSE)</f>
        <v>Sem Informação</v>
      </c>
      <c r="P518" s="6" t="str">
        <f>VLOOKUP($B518,LIRAa!$1:$1048576,5,FALSE)</f>
        <v>Sem Informação</v>
      </c>
      <c r="S518" s="37"/>
    </row>
    <row r="519" spans="1:21" ht="15.75" x14ac:dyDescent="0.25">
      <c r="A519" s="41">
        <v>514</v>
      </c>
      <c r="B519" s="6">
        <v>314440</v>
      </c>
      <c r="C519" s="16" t="str">
        <f>VLOOKUP(B519,'Tabela de Macros'!$1:$1048576,2,FALSE)</f>
        <v>Sul</v>
      </c>
      <c r="D519" s="35" t="str">
        <f>VLOOKUP(B519,'Tabela de Macros'!$1:$1048576,3,FALSE)</f>
        <v>Pouso Alegre</v>
      </c>
      <c r="E519" s="35" t="s">
        <v>535</v>
      </c>
      <c r="F519" s="11">
        <f>VLOOKUP(A519,Dengue!$1:$1048576,10,FALSE)</f>
        <v>0</v>
      </c>
      <c r="G519" s="11">
        <f>VLOOKUP($A519,Chik!$1:$1048576,10,FALSE)</f>
        <v>0</v>
      </c>
      <c r="H519" s="11">
        <f>VLOOKUP($A519,zika!$1:$1048576,10,FALSE)</f>
        <v>0</v>
      </c>
      <c r="I519" s="11">
        <f t="shared" si="24"/>
        <v>0</v>
      </c>
      <c r="J519" s="10">
        <v>4731</v>
      </c>
      <c r="K519" s="57" t="s">
        <v>1109</v>
      </c>
      <c r="L519" s="7">
        <f t="shared" si="25"/>
        <v>0</v>
      </c>
      <c r="M519" s="6" t="str">
        <f t="shared" si="26"/>
        <v>Silencioso</v>
      </c>
      <c r="N519" s="6" t="str">
        <f>VLOOKUP($B519,LIRAa!$1:$1048576,3,FALSE)</f>
        <v>Sem Informação</v>
      </c>
      <c r="O519" s="6" t="str">
        <f>VLOOKUP($B519,LIRAa!$1:$1048576,4,FALSE)</f>
        <v>Sem Informação</v>
      </c>
      <c r="P519" s="6" t="str">
        <f>VLOOKUP($B519,LIRAa!$1:$1048576,5,FALSE)</f>
        <v>Sem Informação</v>
      </c>
      <c r="S519" s="76"/>
      <c r="T519" s="76"/>
      <c r="U519" s="76"/>
    </row>
    <row r="520" spans="1:21" ht="15.75" x14ac:dyDescent="0.25">
      <c r="A520" s="41">
        <v>515</v>
      </c>
      <c r="B520" s="6">
        <v>314450</v>
      </c>
      <c r="C520" s="16" t="str">
        <f>VLOOKUP(B520,'Tabela de Macros'!$1:$1048576,2,FALSE)</f>
        <v>Centro Sul</v>
      </c>
      <c r="D520" s="35" t="str">
        <f>VLOOKUP(B520,'Tabela de Macros'!$1:$1048576,3,FALSE)</f>
        <v>São João Del Rei</v>
      </c>
      <c r="E520" s="35" t="s">
        <v>536</v>
      </c>
      <c r="F520" s="11">
        <f>VLOOKUP(A520,Dengue!$1:$1048576,10,FALSE)</f>
        <v>0</v>
      </c>
      <c r="G520" s="11">
        <f>VLOOKUP($A520,Chik!$1:$1048576,10,FALSE)</f>
        <v>0</v>
      </c>
      <c r="H520" s="11">
        <f>VLOOKUP($A520,zika!$1:$1048576,10,FALSE)</f>
        <v>0</v>
      </c>
      <c r="I520" s="11">
        <f t="shared" si="24"/>
        <v>0</v>
      </c>
      <c r="J520" s="10">
        <v>8555</v>
      </c>
      <c r="K520" s="57" t="s">
        <v>1109</v>
      </c>
      <c r="L520" s="7">
        <f t="shared" si="25"/>
        <v>0</v>
      </c>
      <c r="M520" s="6" t="str">
        <f t="shared" si="26"/>
        <v>Silencioso</v>
      </c>
      <c r="N520" s="6" t="str">
        <f>VLOOKUP($B520,LIRAa!$1:$1048576,3,FALSE)</f>
        <v>Sem Informação</v>
      </c>
      <c r="O520" s="6" t="str">
        <f>VLOOKUP($B520,LIRAa!$1:$1048576,4,FALSE)</f>
        <v>Sem Informação</v>
      </c>
      <c r="P520" s="6" t="str">
        <f>VLOOKUP($B520,LIRAa!$1:$1048576,5,FALSE)</f>
        <v>Sem Informação</v>
      </c>
      <c r="S520" s="76"/>
      <c r="T520" s="76"/>
      <c r="U520" s="76"/>
    </row>
    <row r="521" spans="1:21" ht="15.75" x14ac:dyDescent="0.25">
      <c r="A521" s="41">
        <v>516</v>
      </c>
      <c r="B521" s="6">
        <v>314460</v>
      </c>
      <c r="C521" s="16" t="str">
        <f>VLOOKUP(B521,'Tabela de Macros'!$1:$1048576,2,FALSE)</f>
        <v>Sul</v>
      </c>
      <c r="D521" s="35" t="str">
        <f>VLOOKUP(B521,'Tabela de Macros'!$1:$1048576,3,FALSE)</f>
        <v>Varginha</v>
      </c>
      <c r="E521" s="35" t="s">
        <v>537</v>
      </c>
      <c r="F521" s="11">
        <f>VLOOKUP(A521,Dengue!$1:$1048576,10,FALSE)</f>
        <v>1</v>
      </c>
      <c r="G521" s="11">
        <f>VLOOKUP($A521,Chik!$1:$1048576,10,FALSE)</f>
        <v>0</v>
      </c>
      <c r="H521" s="11">
        <f>VLOOKUP($A521,zika!$1:$1048576,10,FALSE)</f>
        <v>0</v>
      </c>
      <c r="I521" s="11">
        <f t="shared" si="24"/>
        <v>1</v>
      </c>
      <c r="J521" s="10">
        <v>26709</v>
      </c>
      <c r="K521" s="57" t="s">
        <v>1110</v>
      </c>
      <c r="L521" s="7">
        <f t="shared" si="25"/>
        <v>3.7440563106069114</v>
      </c>
      <c r="M521" s="6" t="str">
        <f t="shared" si="26"/>
        <v>Baixa</v>
      </c>
      <c r="N521" s="6">
        <f>VLOOKUP($B521,LIRAa!$1:$1048576,3,FALSE)</f>
        <v>0</v>
      </c>
      <c r="O521" s="6">
        <f>VLOOKUP($B521,LIRAa!$1:$1048576,4,FALSE)</f>
        <v>1.9</v>
      </c>
      <c r="P521" s="6" t="str">
        <f>VLOOKUP($B521,LIRAa!$1:$1048576,5,FALSE)</f>
        <v>Sem Informação</v>
      </c>
      <c r="S521" s="76"/>
      <c r="T521" s="76"/>
      <c r="U521" s="76"/>
    </row>
    <row r="522" spans="1:21" ht="15.75" x14ac:dyDescent="0.25">
      <c r="A522" s="41">
        <v>517</v>
      </c>
      <c r="B522" s="6">
        <v>314465</v>
      </c>
      <c r="C522" s="16" t="str">
        <f>VLOOKUP(B522,'Tabela de Macros'!$1:$1048576,2,FALSE)</f>
        <v>Norte</v>
      </c>
      <c r="D522" s="35" t="str">
        <f>VLOOKUP(B522,'Tabela de Macros'!$1:$1048576,3,FALSE)</f>
        <v>Montes Claros</v>
      </c>
      <c r="E522" s="35" t="s">
        <v>538</v>
      </c>
      <c r="F522" s="11">
        <f>VLOOKUP(A522,Dengue!$1:$1048576,10,FALSE)</f>
        <v>0</v>
      </c>
      <c r="G522" s="11">
        <f>VLOOKUP($A522,Chik!$1:$1048576,10,FALSE)</f>
        <v>1</v>
      </c>
      <c r="H522" s="11">
        <f>VLOOKUP($A522,zika!$1:$1048576,10,FALSE)</f>
        <v>0</v>
      </c>
      <c r="I522" s="11">
        <f t="shared" si="24"/>
        <v>1</v>
      </c>
      <c r="J522" s="10">
        <v>10263</v>
      </c>
      <c r="K522" s="57" t="s">
        <v>1109</v>
      </c>
      <c r="L522" s="7">
        <f t="shared" si="25"/>
        <v>9.7437396472766249</v>
      </c>
      <c r="M522" s="6" t="str">
        <f t="shared" si="26"/>
        <v>Baixa</v>
      </c>
      <c r="N522" s="6" t="str">
        <f>VLOOKUP($B522,LIRAa!$1:$1048576,3,FALSE)</f>
        <v>Sem Informação</v>
      </c>
      <c r="O522" s="6" t="str">
        <f>VLOOKUP($B522,LIRAa!$1:$1048576,4,FALSE)</f>
        <v>Sem Informação</v>
      </c>
      <c r="P522" s="6">
        <f>VLOOKUP($B522,LIRAa!$1:$1048576,5,FALSE)</f>
        <v>6.2</v>
      </c>
      <c r="S522" s="76"/>
      <c r="T522" s="76"/>
      <c r="U522" s="76"/>
    </row>
    <row r="523" spans="1:21" ht="15.75" x14ac:dyDescent="0.25">
      <c r="A523" s="41">
        <v>518</v>
      </c>
      <c r="B523" s="6">
        <v>314467</v>
      </c>
      <c r="C523" s="16" t="str">
        <f>VLOOKUP(B523,'Tabela de Macros'!$1:$1048576,2,FALSE)</f>
        <v>Leste</v>
      </c>
      <c r="D523" s="35" t="str">
        <f>VLOOKUP(B523,'Tabela de Macros'!$1:$1048576,3,FALSE)</f>
        <v>Gov. Valadares</v>
      </c>
      <c r="E523" s="35" t="s">
        <v>539</v>
      </c>
      <c r="F523" s="11">
        <f>VLOOKUP(A523,Dengue!$1:$1048576,10,FALSE)</f>
        <v>9</v>
      </c>
      <c r="G523" s="11">
        <f>VLOOKUP($A523,Chik!$1:$1048576,10,FALSE)</f>
        <v>0</v>
      </c>
      <c r="H523" s="11">
        <f>VLOOKUP($A523,zika!$1:$1048576,10,FALSE)</f>
        <v>0</v>
      </c>
      <c r="I523" s="11">
        <f t="shared" si="24"/>
        <v>9</v>
      </c>
      <c r="J523" s="10">
        <v>3255</v>
      </c>
      <c r="K523" s="57" t="s">
        <v>1109</v>
      </c>
      <c r="L523" s="7">
        <f t="shared" si="25"/>
        <v>276.49769585253455</v>
      </c>
      <c r="M523" s="6" t="str">
        <f t="shared" si="26"/>
        <v>Média</v>
      </c>
      <c r="N523" s="6" t="str">
        <f>VLOOKUP($B523,LIRAa!$1:$1048576,3,FALSE)</f>
        <v>Sem Informação</v>
      </c>
      <c r="O523" s="6" t="str">
        <f>VLOOKUP($B523,LIRAa!$1:$1048576,4,FALSE)</f>
        <v>Sem Informação</v>
      </c>
      <c r="P523" s="6" t="str">
        <f>VLOOKUP($B523,LIRAa!$1:$1048576,5,FALSE)</f>
        <v>Sem Informação</v>
      </c>
      <c r="S523" s="9"/>
      <c r="T523" s="9"/>
      <c r="U523" s="9"/>
    </row>
    <row r="524" spans="1:21" ht="15.75" x14ac:dyDescent="0.25">
      <c r="A524" s="41">
        <v>519</v>
      </c>
      <c r="B524" s="6">
        <v>314470</v>
      </c>
      <c r="C524" s="16" t="str">
        <f>VLOOKUP(B524,'Tabela de Macros'!$1:$1048576,2,FALSE)</f>
        <v>Centro</v>
      </c>
      <c r="D524" s="35" t="str">
        <f>VLOOKUP(B524,'Tabela de Macros'!$1:$1048576,3,FALSE)</f>
        <v>Itabira</v>
      </c>
      <c r="E524" s="35" t="s">
        <v>540</v>
      </c>
      <c r="F524" s="11">
        <f>VLOOKUP(A524,Dengue!$1:$1048576,10,FALSE)</f>
        <v>10</v>
      </c>
      <c r="G524" s="11">
        <f>VLOOKUP($A524,Chik!$1:$1048576,10,FALSE)</f>
        <v>0</v>
      </c>
      <c r="H524" s="11">
        <f>VLOOKUP($A524,zika!$1:$1048576,10,FALSE)</f>
        <v>0</v>
      </c>
      <c r="I524" s="11">
        <f t="shared" si="24"/>
        <v>10</v>
      </c>
      <c r="J524" s="10">
        <v>17607</v>
      </c>
      <c r="K524" s="57" t="s">
        <v>1109</v>
      </c>
      <c r="L524" s="7">
        <f t="shared" si="25"/>
        <v>56.795592662009433</v>
      </c>
      <c r="M524" s="6" t="str">
        <f t="shared" si="26"/>
        <v>Baixa</v>
      </c>
      <c r="N524" s="6" t="str">
        <f>VLOOKUP($B524,LIRAa!$1:$1048576,3,FALSE)</f>
        <v>Sem Informação</v>
      </c>
      <c r="O524" s="6" t="str">
        <f>VLOOKUP($B524,LIRAa!$1:$1048576,4,FALSE)</f>
        <v>Sem Informação</v>
      </c>
      <c r="P524" s="6" t="str">
        <f>VLOOKUP($B524,LIRAa!$1:$1048576,5,FALSE)</f>
        <v>Sem Informação</v>
      </c>
      <c r="S524" s="76"/>
      <c r="T524" s="76"/>
      <c r="U524" s="76"/>
    </row>
    <row r="525" spans="1:21" ht="15.75" x14ac:dyDescent="0.25">
      <c r="A525" s="41">
        <v>520</v>
      </c>
      <c r="B525" s="6">
        <v>314480</v>
      </c>
      <c r="C525" s="16" t="str">
        <f>VLOOKUP(B525,'Tabela de Macros'!$1:$1048576,2,FALSE)</f>
        <v>Centro</v>
      </c>
      <c r="D525" s="35" t="str">
        <f>VLOOKUP(B525,'Tabela de Macros'!$1:$1048576,3,FALSE)</f>
        <v>Belo Horizonte</v>
      </c>
      <c r="E525" s="35" t="s">
        <v>541</v>
      </c>
      <c r="F525" s="11">
        <f>VLOOKUP(A525,Dengue!$1:$1048576,10,FALSE)</f>
        <v>35</v>
      </c>
      <c r="G525" s="11">
        <f>VLOOKUP($A525,Chik!$1:$1048576,10,FALSE)</f>
        <v>0</v>
      </c>
      <c r="H525" s="11">
        <f>VLOOKUP($A525,zika!$1:$1048576,10,FALSE)</f>
        <v>1</v>
      </c>
      <c r="I525" s="11">
        <f t="shared" si="24"/>
        <v>36</v>
      </c>
      <c r="J525" s="10">
        <v>93577</v>
      </c>
      <c r="K525" s="57" t="s">
        <v>1111</v>
      </c>
      <c r="L525" s="7">
        <f t="shared" si="25"/>
        <v>38.470991803541466</v>
      </c>
      <c r="M525" s="6" t="str">
        <f t="shared" si="26"/>
        <v>Baixa</v>
      </c>
      <c r="N525" s="6">
        <f>VLOOKUP($B525,LIRAa!$1:$1048576,3,FALSE)</f>
        <v>1.2</v>
      </c>
      <c r="O525" s="6">
        <f>VLOOKUP($B525,LIRAa!$1:$1048576,4,FALSE)</f>
        <v>2.9</v>
      </c>
      <c r="P525" s="6">
        <f>VLOOKUP($B525,LIRAa!$1:$1048576,5,FALSE)</f>
        <v>3.3</v>
      </c>
      <c r="S525" s="76"/>
      <c r="T525" s="76"/>
      <c r="U525" s="76"/>
    </row>
    <row r="526" spans="1:21" ht="15.75" x14ac:dyDescent="0.25">
      <c r="A526" s="41">
        <v>521</v>
      </c>
      <c r="B526" s="6">
        <v>314490</v>
      </c>
      <c r="C526" s="16" t="str">
        <f>VLOOKUP(B526,'Tabela de Macros'!$1:$1048576,2,FALSE)</f>
        <v>Nordeste</v>
      </c>
      <c r="D526" s="35" t="str">
        <f>VLOOKUP(B526,'Tabela de Macros'!$1:$1048576,3,FALSE)</f>
        <v>Teófilo Otoni</v>
      </c>
      <c r="E526" s="35" t="s">
        <v>542</v>
      </c>
      <c r="F526" s="11">
        <f>VLOOKUP(A526,Dengue!$1:$1048576,10,FALSE)</f>
        <v>5</v>
      </c>
      <c r="G526" s="11">
        <f>VLOOKUP($A526,Chik!$1:$1048576,10,FALSE)</f>
        <v>1</v>
      </c>
      <c r="H526" s="11">
        <f>VLOOKUP($A526,zika!$1:$1048576,10,FALSE)</f>
        <v>0</v>
      </c>
      <c r="I526" s="11">
        <f t="shared" si="24"/>
        <v>6</v>
      </c>
      <c r="J526" s="10">
        <v>3627</v>
      </c>
      <c r="K526" s="57" t="s">
        <v>1109</v>
      </c>
      <c r="L526" s="7">
        <f t="shared" si="25"/>
        <v>165.42597187758477</v>
      </c>
      <c r="M526" s="6" t="str">
        <f t="shared" si="26"/>
        <v>Média</v>
      </c>
      <c r="N526" s="6" t="str">
        <f>VLOOKUP($B526,LIRAa!$1:$1048576,3,FALSE)</f>
        <v>Sem Informação</v>
      </c>
      <c r="O526" s="6" t="str">
        <f>VLOOKUP($B526,LIRAa!$1:$1048576,4,FALSE)</f>
        <v>Sem Informação</v>
      </c>
      <c r="P526" s="6" t="str">
        <f>VLOOKUP($B526,LIRAa!$1:$1048576,5,FALSE)</f>
        <v>Sem Informação</v>
      </c>
      <c r="S526" s="37"/>
    </row>
    <row r="527" spans="1:21" ht="15.75" x14ac:dyDescent="0.25">
      <c r="A527" s="41">
        <v>522</v>
      </c>
      <c r="B527" s="6">
        <v>314500</v>
      </c>
      <c r="C527" s="16" t="str">
        <f>VLOOKUP(B527,'Tabela de Macros'!$1:$1048576,2,FALSE)</f>
        <v>Triângulo do Norte</v>
      </c>
      <c r="D527" s="35" t="str">
        <f>VLOOKUP(B527,'Tabela de Macros'!$1:$1048576,3,FALSE)</f>
        <v>Uberlândia</v>
      </c>
      <c r="E527" s="35" t="s">
        <v>543</v>
      </c>
      <c r="F527" s="11">
        <f>VLOOKUP(A527,Dengue!$1:$1048576,10,FALSE)</f>
        <v>1</v>
      </c>
      <c r="G527" s="11">
        <f>VLOOKUP($A527,Chik!$1:$1048576,10,FALSE)</f>
        <v>0</v>
      </c>
      <c r="H527" s="11">
        <f>VLOOKUP($A527,zika!$1:$1048576,10,FALSE)</f>
        <v>0</v>
      </c>
      <c r="I527" s="11">
        <f t="shared" si="24"/>
        <v>1</v>
      </c>
      <c r="J527" s="10">
        <v>15280</v>
      </c>
      <c r="K527" s="57" t="s">
        <v>1109</v>
      </c>
      <c r="L527" s="7">
        <f t="shared" si="25"/>
        <v>6.5445026178010481</v>
      </c>
      <c r="M527" s="6" t="str">
        <f t="shared" si="26"/>
        <v>Baixa</v>
      </c>
      <c r="N527" s="6" t="str">
        <f>VLOOKUP($B527,LIRAa!$1:$1048576,3,FALSE)</f>
        <v>Sem Informação</v>
      </c>
      <c r="O527" s="6" t="str">
        <f>VLOOKUP($B527,LIRAa!$1:$1048576,4,FALSE)</f>
        <v>Sem Informação</v>
      </c>
      <c r="P527" s="6" t="str">
        <f>VLOOKUP($B527,LIRAa!$1:$1048576,5,FALSE)</f>
        <v>Sem Informação</v>
      </c>
      <c r="S527" s="37"/>
    </row>
    <row r="528" spans="1:21" ht="15.75" x14ac:dyDescent="0.25">
      <c r="A528" s="41">
        <v>523</v>
      </c>
      <c r="B528" s="6">
        <v>314505</v>
      </c>
      <c r="C528" s="16" t="str">
        <f>VLOOKUP(B528,'Tabela de Macros'!$1:$1048576,2,FALSE)</f>
        <v>Norte</v>
      </c>
      <c r="D528" s="35" t="str">
        <f>VLOOKUP(B528,'Tabela de Macros'!$1:$1048576,3,FALSE)</f>
        <v>Montes Claros</v>
      </c>
      <c r="E528" s="35" t="s">
        <v>544</v>
      </c>
      <c r="F528" s="11">
        <f>VLOOKUP(A528,Dengue!$1:$1048576,10,FALSE)</f>
        <v>0</v>
      </c>
      <c r="G528" s="11">
        <f>VLOOKUP($A528,Chik!$1:$1048576,10,FALSE)</f>
        <v>0</v>
      </c>
      <c r="H528" s="11">
        <f>VLOOKUP($A528,zika!$1:$1048576,10,FALSE)</f>
        <v>0</v>
      </c>
      <c r="I528" s="11">
        <f t="shared" si="24"/>
        <v>0</v>
      </c>
      <c r="J528" s="10">
        <v>7504</v>
      </c>
      <c r="K528" s="57" t="s">
        <v>1109</v>
      </c>
      <c r="L528" s="7">
        <f t="shared" si="25"/>
        <v>0</v>
      </c>
      <c r="M528" s="6" t="str">
        <f t="shared" si="26"/>
        <v>Silencioso</v>
      </c>
      <c r="N528" s="6" t="str">
        <f>VLOOKUP($B528,LIRAa!$1:$1048576,3,FALSE)</f>
        <v>Sem Informação</v>
      </c>
      <c r="O528" s="6" t="str">
        <f>VLOOKUP($B528,LIRAa!$1:$1048576,4,FALSE)</f>
        <v>Sem Informação</v>
      </c>
      <c r="P528" s="6" t="str">
        <f>VLOOKUP($B528,LIRAa!$1:$1048576,5,FALSE)</f>
        <v>Sem Informação</v>
      </c>
      <c r="S528" s="76"/>
      <c r="T528" s="76"/>
      <c r="U528" s="76"/>
    </row>
    <row r="529" spans="1:21" ht="15.75" x14ac:dyDescent="0.25">
      <c r="A529" s="41">
        <v>524</v>
      </c>
      <c r="B529" s="6">
        <v>314510</v>
      </c>
      <c r="C529" s="16" t="str">
        <f>VLOOKUP(B529,'Tabela de Macros'!$1:$1048576,2,FALSE)</f>
        <v>Sul</v>
      </c>
      <c r="D529" s="35" t="str">
        <f>VLOOKUP(B529,'Tabela de Macros'!$1:$1048576,3,FALSE)</f>
        <v>Passos</v>
      </c>
      <c r="E529" s="35" t="s">
        <v>545</v>
      </c>
      <c r="F529" s="11">
        <f>VLOOKUP(A529,Dengue!$1:$1048576,10,FALSE)</f>
        <v>0</v>
      </c>
      <c r="G529" s="11">
        <f>VLOOKUP($A529,Chik!$1:$1048576,10,FALSE)</f>
        <v>0</v>
      </c>
      <c r="H529" s="11">
        <f>VLOOKUP($A529,zika!$1:$1048576,10,FALSE)</f>
        <v>0</v>
      </c>
      <c r="I529" s="11">
        <f t="shared" si="24"/>
        <v>0</v>
      </c>
      <c r="J529" s="10">
        <v>16610</v>
      </c>
      <c r="K529" s="57" t="s">
        <v>1109</v>
      </c>
      <c r="L529" s="7">
        <f t="shared" si="25"/>
        <v>0</v>
      </c>
      <c r="M529" s="6" t="str">
        <f t="shared" si="26"/>
        <v>Silencioso</v>
      </c>
      <c r="N529" s="6" t="str">
        <f>VLOOKUP($B529,LIRAa!$1:$1048576,3,FALSE)</f>
        <v>Sem Informação</v>
      </c>
      <c r="O529" s="6" t="str">
        <f>VLOOKUP($B529,LIRAa!$1:$1048576,4,FALSE)</f>
        <v>Sem Informação</v>
      </c>
      <c r="P529" s="6" t="str">
        <f>VLOOKUP($B529,LIRAa!$1:$1048576,5,FALSE)</f>
        <v>Sem Informação</v>
      </c>
      <c r="S529" s="76"/>
      <c r="T529" s="76"/>
      <c r="U529" s="76"/>
    </row>
    <row r="530" spans="1:21" ht="15.75" x14ac:dyDescent="0.25">
      <c r="A530" s="41">
        <v>525</v>
      </c>
      <c r="B530" s="6">
        <v>314520</v>
      </c>
      <c r="C530" s="16" t="str">
        <f>VLOOKUP(B530,'Tabela de Macros'!$1:$1048576,2,FALSE)</f>
        <v>Oeste</v>
      </c>
      <c r="D530" s="35" t="str">
        <f>VLOOKUP(B530,'Tabela de Macros'!$1:$1048576,3,FALSE)</f>
        <v>Divinópolis</v>
      </c>
      <c r="E530" s="45" t="s">
        <v>546</v>
      </c>
      <c r="F530" s="11">
        <f>VLOOKUP(A530,Dengue!$1:$1048576,10,FALSE)</f>
        <v>103</v>
      </c>
      <c r="G530" s="11">
        <f>VLOOKUP($A530,Chik!$1:$1048576,10,FALSE)</f>
        <v>0</v>
      </c>
      <c r="H530" s="11">
        <f>VLOOKUP($A530,zika!$1:$1048576,10,FALSE)</f>
        <v>0</v>
      </c>
      <c r="I530" s="11">
        <f t="shared" si="24"/>
        <v>103</v>
      </c>
      <c r="J530" s="10">
        <v>99770</v>
      </c>
      <c r="K530" s="57" t="s">
        <v>1111</v>
      </c>
      <c r="L530" s="7">
        <f t="shared" si="25"/>
        <v>103.23744612609001</v>
      </c>
      <c r="M530" s="6" t="str">
        <f t="shared" si="26"/>
        <v>Média</v>
      </c>
      <c r="N530" s="6">
        <f>VLOOKUP($B530,LIRAa!$1:$1048576,3,FALSE)</f>
        <v>2</v>
      </c>
      <c r="O530" s="6">
        <f>VLOOKUP($B530,LIRAa!$1:$1048576,4,FALSE)</f>
        <v>5.4</v>
      </c>
      <c r="P530" s="6">
        <f>VLOOKUP($B530,LIRAa!$1:$1048576,5,FALSE)</f>
        <v>2.1</v>
      </c>
      <c r="S530" s="76"/>
      <c r="T530" s="76"/>
      <c r="U530" s="76"/>
    </row>
    <row r="531" spans="1:21" ht="15.75" x14ac:dyDescent="0.25">
      <c r="A531" s="41">
        <v>526</v>
      </c>
      <c r="B531" s="6">
        <v>313660</v>
      </c>
      <c r="C531" s="16" t="str">
        <f>VLOOKUP(B531,'Tabela de Macros'!$1:$1048576,2,FALSE)</f>
        <v>Centro</v>
      </c>
      <c r="D531" s="35" t="str">
        <f>VLOOKUP(B531,'Tabela de Macros'!$1:$1048576,3,FALSE)</f>
        <v>Belo Horizonte</v>
      </c>
      <c r="E531" s="35" t="s">
        <v>547</v>
      </c>
      <c r="F531" s="11">
        <f>VLOOKUP(A531,Dengue!$1:$1048576,10,FALSE)</f>
        <v>4</v>
      </c>
      <c r="G531" s="11">
        <f>VLOOKUP($A531,Chik!$1:$1048576,10,FALSE)</f>
        <v>0</v>
      </c>
      <c r="H531" s="11">
        <f>VLOOKUP($A531,zika!$1:$1048576,10,FALSE)</f>
        <v>0</v>
      </c>
      <c r="I531" s="11">
        <f t="shared" si="24"/>
        <v>4</v>
      </c>
      <c r="J531" s="10">
        <v>5718</v>
      </c>
      <c r="K531" s="57" t="s">
        <v>1109</v>
      </c>
      <c r="L531" s="7">
        <f t="shared" si="25"/>
        <v>69.954529555788739</v>
      </c>
      <c r="M531" s="6" t="str">
        <f t="shared" si="26"/>
        <v>Baixa</v>
      </c>
      <c r="N531" s="6" t="str">
        <f>VLOOKUP($B531,LIRAa!$1:$1048576,3,FALSE)</f>
        <v>Sem Informação</v>
      </c>
      <c r="O531" s="6" t="str">
        <f>VLOOKUP($B531,LIRAa!$1:$1048576,4,FALSE)</f>
        <v>Sem Informação</v>
      </c>
      <c r="P531" s="6" t="str">
        <f>VLOOKUP($B531,LIRAa!$1:$1048576,5,FALSE)</f>
        <v>Sem Informação</v>
      </c>
      <c r="S531" s="76"/>
      <c r="T531" s="76"/>
      <c r="U531" s="76"/>
    </row>
    <row r="532" spans="1:21" ht="15.75" x14ac:dyDescent="0.25">
      <c r="A532" s="41">
        <v>527</v>
      </c>
      <c r="B532" s="6">
        <v>314530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548</v>
      </c>
      <c r="F532" s="11">
        <f>VLOOKUP(A532,Dengue!$1:$1048576,10,FALSE)</f>
        <v>1</v>
      </c>
      <c r="G532" s="11">
        <f>VLOOKUP($A532,Chik!$1:$1048576,10,FALSE)</f>
        <v>0</v>
      </c>
      <c r="H532" s="11">
        <f>VLOOKUP($A532,zika!$1:$1048576,10,FALSE)</f>
        <v>0</v>
      </c>
      <c r="I532" s="11">
        <f t="shared" si="24"/>
        <v>1</v>
      </c>
      <c r="J532" s="10">
        <v>31326</v>
      </c>
      <c r="K532" s="57" t="s">
        <v>1110</v>
      </c>
      <c r="L532" s="7">
        <f t="shared" si="25"/>
        <v>3.1922364808785031</v>
      </c>
      <c r="M532" s="6" t="str">
        <f t="shared" si="26"/>
        <v>Baixa</v>
      </c>
      <c r="N532" s="6">
        <f>VLOOKUP($B532,LIRAa!$1:$1048576,3,FALSE)</f>
        <v>4.5999999999999996</v>
      </c>
      <c r="O532" s="6">
        <f>VLOOKUP($B532,LIRAa!$1:$1048576,4,FALSE)</f>
        <v>4.5</v>
      </c>
      <c r="P532" s="6">
        <f>VLOOKUP($B532,LIRAa!$1:$1048576,5,FALSE)</f>
        <v>1.9</v>
      </c>
      <c r="S532" s="37"/>
    </row>
    <row r="533" spans="1:21" ht="15.75" x14ac:dyDescent="0.25">
      <c r="A533" s="41">
        <v>528</v>
      </c>
      <c r="B533" s="6">
        <v>314535</v>
      </c>
      <c r="C533" s="16" t="str">
        <f>VLOOKUP(B533,'Tabela de Macros'!$1:$1048576,2,FALSE)</f>
        <v>Nordeste</v>
      </c>
      <c r="D533" s="35" t="str">
        <f>VLOOKUP(B533,'Tabela de Macros'!$1:$1048576,3,FALSE)</f>
        <v>Teófilo Otoni</v>
      </c>
      <c r="E533" s="35" t="s">
        <v>549</v>
      </c>
      <c r="F533" s="11">
        <f>VLOOKUP(A533,Dengue!$1:$1048576,10,FALSE)</f>
        <v>6</v>
      </c>
      <c r="G533" s="11">
        <f>VLOOKUP($A533,Chik!$1:$1048576,10,FALSE)</f>
        <v>0</v>
      </c>
      <c r="H533" s="11">
        <f>VLOOKUP($A533,zika!$1:$1048576,10,FALSE)</f>
        <v>0</v>
      </c>
      <c r="I533" s="11">
        <f t="shared" si="24"/>
        <v>6</v>
      </c>
      <c r="J533" s="10">
        <v>10731</v>
      </c>
      <c r="K533" s="57" t="s">
        <v>1109</v>
      </c>
      <c r="L533" s="7">
        <f t="shared" si="25"/>
        <v>55.912776069331841</v>
      </c>
      <c r="M533" s="6" t="str">
        <f t="shared" si="26"/>
        <v>Baixa</v>
      </c>
      <c r="N533" s="6" t="str">
        <f>VLOOKUP($B533,LIRAa!$1:$1048576,3,FALSE)</f>
        <v>Sem Informação</v>
      </c>
      <c r="O533" s="6" t="str">
        <f>VLOOKUP($B533,LIRAa!$1:$1048576,4,FALSE)</f>
        <v>Sem Informação</v>
      </c>
      <c r="P533" s="6" t="str">
        <f>VLOOKUP($B533,LIRAa!$1:$1048576,5,FALSE)</f>
        <v>Sem Informação</v>
      </c>
      <c r="S533" s="9"/>
      <c r="T533" s="9"/>
      <c r="U533" s="9"/>
    </row>
    <row r="534" spans="1:21" ht="15.75" x14ac:dyDescent="0.25">
      <c r="A534" s="41">
        <v>529</v>
      </c>
      <c r="B534" s="6">
        <v>314537</v>
      </c>
      <c r="C534" s="16" t="str">
        <f>VLOOKUP(B534,'Tabela de Macros'!$1:$1048576,2,FALSE)</f>
        <v>Norte</v>
      </c>
      <c r="D534" s="35" t="str">
        <f>VLOOKUP(B534,'Tabela de Macros'!$1:$1048576,3,FALSE)</f>
        <v>Montes Claros</v>
      </c>
      <c r="E534" s="35" t="s">
        <v>550</v>
      </c>
      <c r="F534" s="11">
        <f>VLOOKUP(A534,Dengue!$1:$1048576,10,FALSE)</f>
        <v>2</v>
      </c>
      <c r="G534" s="11">
        <f>VLOOKUP($A534,Chik!$1:$1048576,10,FALSE)</f>
        <v>0</v>
      </c>
      <c r="H534" s="11">
        <f>VLOOKUP($A534,zika!$1:$1048576,10,FALSE)</f>
        <v>0</v>
      </c>
      <c r="I534" s="11">
        <f t="shared" si="24"/>
        <v>2</v>
      </c>
      <c r="J534" s="10">
        <v>5273</v>
      </c>
      <c r="K534" s="57" t="s">
        <v>1109</v>
      </c>
      <c r="L534" s="7">
        <f t="shared" si="25"/>
        <v>37.929072634174091</v>
      </c>
      <c r="M534" s="6" t="str">
        <f t="shared" si="26"/>
        <v>Baixa</v>
      </c>
      <c r="N534" s="6" t="str">
        <f>VLOOKUP($B534,LIRAa!$1:$1048576,3,FALSE)</f>
        <v>Sem Informação</v>
      </c>
      <c r="O534" s="6" t="str">
        <f>VLOOKUP($B534,LIRAa!$1:$1048576,4,FALSE)</f>
        <v>Sem Informação</v>
      </c>
      <c r="P534" s="6" t="str">
        <f>VLOOKUP($B534,LIRAa!$1:$1048576,5,FALSE)</f>
        <v>Sem Informação</v>
      </c>
      <c r="S534" s="76"/>
      <c r="T534" s="76"/>
      <c r="U534" s="76"/>
    </row>
    <row r="535" spans="1:21" ht="15.75" x14ac:dyDescent="0.25">
      <c r="A535" s="41">
        <v>530</v>
      </c>
      <c r="B535" s="6">
        <v>314540</v>
      </c>
      <c r="C535" s="16" t="str">
        <f>VLOOKUP(B535,'Tabela de Macros'!$1:$1048576,2,FALSE)</f>
        <v>Sudeste</v>
      </c>
      <c r="D535" s="35" t="str">
        <f>VLOOKUP(B535,'Tabela de Macros'!$1:$1048576,3,FALSE)</f>
        <v>Juiz de Fora</v>
      </c>
      <c r="E535" s="35" t="s">
        <v>551</v>
      </c>
      <c r="F535" s="11">
        <f>VLOOKUP(A535,Dengue!$1:$1048576,10,FALSE)</f>
        <v>0</v>
      </c>
      <c r="G535" s="11">
        <f>VLOOKUP($A535,Chik!$1:$1048576,10,FALSE)</f>
        <v>0</v>
      </c>
      <c r="H535" s="11">
        <f>VLOOKUP($A535,zika!$1:$1048576,10,FALSE)</f>
        <v>0</v>
      </c>
      <c r="I535" s="11">
        <f t="shared" si="24"/>
        <v>0</v>
      </c>
      <c r="J535" s="10">
        <v>1775</v>
      </c>
      <c r="K535" s="57" t="s">
        <v>1109</v>
      </c>
      <c r="L535" s="7">
        <f t="shared" si="25"/>
        <v>0</v>
      </c>
      <c r="M535" s="6" t="str">
        <f t="shared" si="26"/>
        <v>Silencioso</v>
      </c>
      <c r="N535" s="6" t="str">
        <f>VLOOKUP($B535,LIRAa!$1:$1048576,3,FALSE)</f>
        <v>Sem Informação</v>
      </c>
      <c r="O535" s="6" t="str">
        <f>VLOOKUP($B535,LIRAa!$1:$1048576,4,FALSE)</f>
        <v>Sem Informação</v>
      </c>
      <c r="P535" s="6" t="str">
        <f>VLOOKUP($B535,LIRAa!$1:$1048576,5,FALSE)</f>
        <v>Sem Informação</v>
      </c>
      <c r="S535" s="37"/>
    </row>
    <row r="536" spans="1:21" ht="15.75" x14ac:dyDescent="0.25">
      <c r="A536" s="41">
        <v>531</v>
      </c>
      <c r="B536" s="6">
        <v>314545</v>
      </c>
      <c r="C536" s="16" t="str">
        <f>VLOOKUP(B536,'Tabela de Macros'!$1:$1048576,2,FALSE)</f>
        <v>Norte</v>
      </c>
      <c r="D536" s="35" t="str">
        <f>VLOOKUP(B536,'Tabela de Macros'!$1:$1048576,3,FALSE)</f>
        <v>Montes Claros</v>
      </c>
      <c r="E536" s="35" t="s">
        <v>552</v>
      </c>
      <c r="F536" s="11">
        <f>VLOOKUP(A536,Dengue!$1:$1048576,10,FALSE)</f>
        <v>0</v>
      </c>
      <c r="G536" s="11">
        <f>VLOOKUP($A536,Chik!$1:$1048576,10,FALSE)</f>
        <v>0</v>
      </c>
      <c r="H536" s="11">
        <f>VLOOKUP($A536,zika!$1:$1048576,10,FALSE)</f>
        <v>0</v>
      </c>
      <c r="I536" s="11">
        <f t="shared" si="24"/>
        <v>0</v>
      </c>
      <c r="J536" s="10">
        <v>6018</v>
      </c>
      <c r="K536" s="57" t="s">
        <v>1109</v>
      </c>
      <c r="L536" s="7">
        <f t="shared" si="25"/>
        <v>0</v>
      </c>
      <c r="M536" s="6" t="str">
        <f t="shared" si="26"/>
        <v>Silencioso</v>
      </c>
      <c r="N536" s="6" t="str">
        <f>VLOOKUP($B536,LIRAa!$1:$1048576,3,FALSE)</f>
        <v>Sem Informação</v>
      </c>
      <c r="O536" s="6" t="str">
        <f>VLOOKUP($B536,LIRAa!$1:$1048576,4,FALSE)</f>
        <v>Sem Informação</v>
      </c>
      <c r="P536" s="6">
        <f>VLOOKUP($B536,LIRAa!$1:$1048576,5,FALSE)</f>
        <v>4.9000000000000004</v>
      </c>
      <c r="S536" s="76"/>
      <c r="T536" s="76"/>
      <c r="U536" s="76"/>
    </row>
    <row r="537" spans="1:21" ht="15.75" x14ac:dyDescent="0.25">
      <c r="A537" s="41">
        <v>532</v>
      </c>
      <c r="B537" s="6">
        <v>314550</v>
      </c>
      <c r="C537" s="16" t="str">
        <f>VLOOKUP(B537,'Tabela de Macros'!$1:$1048576,2,FALSE)</f>
        <v>Sul</v>
      </c>
      <c r="D537" s="35" t="str">
        <f>VLOOKUP(B537,'Tabela de Macros'!$1:$1048576,3,FALSE)</f>
        <v>Varginha</v>
      </c>
      <c r="E537" s="35" t="s">
        <v>553</v>
      </c>
      <c r="F537" s="11">
        <f>VLOOKUP(A537,Dengue!$1:$1048576,10,FALSE)</f>
        <v>0</v>
      </c>
      <c r="G537" s="11">
        <f>VLOOKUP($A537,Chik!$1:$1048576,10,FALSE)</f>
        <v>0</v>
      </c>
      <c r="H537" s="11">
        <f>VLOOKUP($A537,zika!$1:$1048576,10,FALSE)</f>
        <v>0</v>
      </c>
      <c r="I537" s="11">
        <f t="shared" si="24"/>
        <v>0</v>
      </c>
      <c r="J537" s="10">
        <v>2765</v>
      </c>
      <c r="K537" s="57" t="s">
        <v>1109</v>
      </c>
      <c r="L537" s="7">
        <f t="shared" si="25"/>
        <v>0</v>
      </c>
      <c r="M537" s="6" t="str">
        <f t="shared" si="26"/>
        <v>Silencioso</v>
      </c>
      <c r="N537" s="6" t="str">
        <f>VLOOKUP($B537,LIRAa!$1:$1048576,3,FALSE)</f>
        <v>Sem Informação</v>
      </c>
      <c r="O537" s="6" t="str">
        <f>VLOOKUP($B537,LIRAa!$1:$1048576,4,FALSE)</f>
        <v>Sem Informação</v>
      </c>
      <c r="P537" s="6" t="str">
        <f>VLOOKUP($B537,LIRAa!$1:$1048576,5,FALSE)</f>
        <v>Sem Informação</v>
      </c>
      <c r="S537" s="37"/>
    </row>
    <row r="538" spans="1:21" ht="15.75" x14ac:dyDescent="0.25">
      <c r="A538" s="41">
        <v>533</v>
      </c>
      <c r="B538" s="6">
        <v>314560</v>
      </c>
      <c r="C538" s="16" t="str">
        <f>VLOOKUP(B538,'Tabela de Macros'!$1:$1048576,2,FALSE)</f>
        <v>Oeste</v>
      </c>
      <c r="D538" s="35" t="str">
        <f>VLOOKUP(B538,'Tabela de Macros'!$1:$1048576,3,FALSE)</f>
        <v>Divinópolis</v>
      </c>
      <c r="E538" s="35" t="s">
        <v>554</v>
      </c>
      <c r="F538" s="11">
        <f>VLOOKUP(A538,Dengue!$1:$1048576,10,FALSE)</f>
        <v>9</v>
      </c>
      <c r="G538" s="11">
        <f>VLOOKUP($A538,Chik!$1:$1048576,10,FALSE)</f>
        <v>0</v>
      </c>
      <c r="H538" s="11">
        <f>VLOOKUP($A538,zika!$1:$1048576,10,FALSE)</f>
        <v>1</v>
      </c>
      <c r="I538" s="11">
        <f t="shared" si="24"/>
        <v>10</v>
      </c>
      <c r="J538" s="10">
        <v>41529</v>
      </c>
      <c r="K538" s="57" t="s">
        <v>1110</v>
      </c>
      <c r="L538" s="7">
        <f t="shared" si="25"/>
        <v>24.07955886248164</v>
      </c>
      <c r="M538" s="6" t="str">
        <f t="shared" si="26"/>
        <v>Baixa</v>
      </c>
      <c r="N538" s="6">
        <f>VLOOKUP($B538,LIRAa!$1:$1048576,3,FALSE)</f>
        <v>3.1</v>
      </c>
      <c r="O538" s="6">
        <f>VLOOKUP($B538,LIRAa!$1:$1048576,4,FALSE)</f>
        <v>2</v>
      </c>
      <c r="P538" s="6">
        <f>VLOOKUP($B538,LIRAa!$1:$1048576,5,FALSE)</f>
        <v>4.8</v>
      </c>
      <c r="S538" s="76"/>
      <c r="T538" s="76"/>
      <c r="U538" s="76"/>
    </row>
    <row r="539" spans="1:21" ht="15.75" x14ac:dyDescent="0.25">
      <c r="A539" s="41">
        <v>534</v>
      </c>
      <c r="B539" s="6">
        <v>314570</v>
      </c>
      <c r="C539" s="16" t="str">
        <f>VLOOKUP(B539,'Tabela de Macros'!$1:$1048576,2,FALSE)</f>
        <v>Sudeste</v>
      </c>
      <c r="D539" s="35" t="str">
        <f>VLOOKUP(B539,'Tabela de Macros'!$1:$1048576,3,FALSE)</f>
        <v>Juiz de Fora</v>
      </c>
      <c r="E539" s="35" t="s">
        <v>555</v>
      </c>
      <c r="F539" s="11">
        <f>VLOOKUP(A539,Dengue!$1:$1048576,10,FALSE)</f>
        <v>0</v>
      </c>
      <c r="G539" s="11">
        <f>VLOOKUP($A539,Chik!$1:$1048576,10,FALSE)</f>
        <v>0</v>
      </c>
      <c r="H539" s="11">
        <f>VLOOKUP($A539,zika!$1:$1048576,10,FALSE)</f>
        <v>0</v>
      </c>
      <c r="I539" s="11">
        <f t="shared" si="24"/>
        <v>0</v>
      </c>
      <c r="J539" s="10">
        <v>2136</v>
      </c>
      <c r="K539" s="57" t="s">
        <v>1109</v>
      </c>
      <c r="L539" s="7">
        <f t="shared" si="25"/>
        <v>0</v>
      </c>
      <c r="M539" s="6" t="str">
        <f t="shared" si="26"/>
        <v>Silencioso</v>
      </c>
      <c r="N539" s="6" t="str">
        <f>VLOOKUP($B539,LIRAa!$1:$1048576,3,FALSE)</f>
        <v>Sem Informação</v>
      </c>
      <c r="O539" s="6" t="str">
        <f>VLOOKUP($B539,LIRAa!$1:$1048576,4,FALSE)</f>
        <v>Sem Informação</v>
      </c>
      <c r="P539" s="6" t="str">
        <f>VLOOKUP($B539,LIRAa!$1:$1048576,5,FALSE)</f>
        <v>Sem Informação</v>
      </c>
      <c r="S539" s="37"/>
    </row>
    <row r="540" spans="1:21" ht="15.75" x14ac:dyDescent="0.25">
      <c r="A540" s="41">
        <v>535</v>
      </c>
      <c r="B540" s="6">
        <v>314580</v>
      </c>
      <c r="C540" s="16" t="str">
        <f>VLOOKUP(B540,'Tabela de Macros'!$1:$1048576,2,FALSE)</f>
        <v>Oeste</v>
      </c>
      <c r="D540" s="35" t="str">
        <f>VLOOKUP(B540,'Tabela de Macros'!$1:$1048576,3,FALSE)</f>
        <v>Divinópolis</v>
      </c>
      <c r="E540" s="35" t="s">
        <v>556</v>
      </c>
      <c r="F540" s="11">
        <f>VLOOKUP(A540,Dengue!$1:$1048576,10,FALSE)</f>
        <v>3</v>
      </c>
      <c r="G540" s="11">
        <f>VLOOKUP($A540,Chik!$1:$1048576,10,FALSE)</f>
        <v>0</v>
      </c>
      <c r="H540" s="11">
        <f>VLOOKUP($A540,zika!$1:$1048576,10,FALSE)</f>
        <v>0</v>
      </c>
      <c r="I540" s="11">
        <f t="shared" si="24"/>
        <v>3</v>
      </c>
      <c r="J540" s="10">
        <v>3144</v>
      </c>
      <c r="K540" s="57" t="s">
        <v>1109</v>
      </c>
      <c r="L540" s="7">
        <f t="shared" si="25"/>
        <v>95.419847328244273</v>
      </c>
      <c r="M540" s="6" t="str">
        <f t="shared" si="26"/>
        <v>Baixa</v>
      </c>
      <c r="N540" s="6" t="str">
        <f>VLOOKUP($B540,LIRAa!$1:$1048576,3,FALSE)</f>
        <v>Sem Informação</v>
      </c>
      <c r="O540" s="6" t="str">
        <f>VLOOKUP($B540,LIRAa!$1:$1048576,4,FALSE)</f>
        <v>Sem Informação</v>
      </c>
      <c r="P540" s="6" t="str">
        <f>VLOOKUP($B540,LIRAa!$1:$1048576,5,FALSE)</f>
        <v>Sem Informação</v>
      </c>
      <c r="S540" s="37"/>
    </row>
    <row r="541" spans="1:21" ht="15.75" x14ac:dyDescent="0.25">
      <c r="A541" s="41">
        <v>536</v>
      </c>
      <c r="B541" s="6">
        <v>314585</v>
      </c>
      <c r="C541" s="16" t="str">
        <f>VLOOKUP(B541,'Tabela de Macros'!$1:$1048576,2,FALSE)</f>
        <v>Leste do Sul</v>
      </c>
      <c r="D541" s="35" t="str">
        <f>VLOOKUP(B541,'Tabela de Macros'!$1:$1048576,3,FALSE)</f>
        <v>Ponte Nova</v>
      </c>
      <c r="E541" s="35" t="s">
        <v>557</v>
      </c>
      <c r="F541" s="11">
        <f>VLOOKUP(A541,Dengue!$1:$1048576,10,FALSE)</f>
        <v>1</v>
      </c>
      <c r="G541" s="11">
        <f>VLOOKUP($A541,Chik!$1:$1048576,10,FALSE)</f>
        <v>0</v>
      </c>
      <c r="H541" s="11">
        <f>VLOOKUP($A541,zika!$1:$1048576,10,FALSE)</f>
        <v>0</v>
      </c>
      <c r="I541" s="11">
        <f t="shared" si="24"/>
        <v>1</v>
      </c>
      <c r="J541" s="10">
        <v>4647</v>
      </c>
      <c r="K541" s="57" t="s">
        <v>1109</v>
      </c>
      <c r="L541" s="7">
        <f t="shared" si="25"/>
        <v>21.519259737465031</v>
      </c>
      <c r="M541" s="6" t="str">
        <f t="shared" si="26"/>
        <v>Baixa</v>
      </c>
      <c r="N541" s="6" t="str">
        <f>VLOOKUP($B541,LIRAa!$1:$1048576,3,FALSE)</f>
        <v>Sem Informação</v>
      </c>
      <c r="O541" s="6" t="str">
        <f>VLOOKUP($B541,LIRAa!$1:$1048576,4,FALSE)</f>
        <v>Sem Informação</v>
      </c>
      <c r="P541" s="6" t="str">
        <f>VLOOKUP($B541,LIRAa!$1:$1048576,5,FALSE)</f>
        <v>Sem Informação</v>
      </c>
      <c r="S541" s="76"/>
      <c r="T541" s="76"/>
      <c r="U541" s="76"/>
    </row>
    <row r="542" spans="1:21" ht="15.75" x14ac:dyDescent="0.25">
      <c r="A542" s="41">
        <v>537</v>
      </c>
      <c r="B542" s="6">
        <v>314587</v>
      </c>
      <c r="C542" s="16" t="str">
        <f>VLOOKUP(B542,'Tabela de Macros'!$1:$1048576,2,FALSE)</f>
        <v>Sudeste</v>
      </c>
      <c r="D542" s="35" t="str">
        <f>VLOOKUP(B542,'Tabela de Macros'!$1:$1048576,3,FALSE)</f>
        <v>Manhuaçu</v>
      </c>
      <c r="E542" s="35" t="s">
        <v>558</v>
      </c>
      <c r="F542" s="11">
        <f>VLOOKUP(A542,Dengue!$1:$1048576,10,FALSE)</f>
        <v>0</v>
      </c>
      <c r="G542" s="11">
        <f>VLOOKUP($A542,Chik!$1:$1048576,10,FALSE)</f>
        <v>0</v>
      </c>
      <c r="H542" s="11">
        <f>VLOOKUP($A542,zika!$1:$1048576,10,FALSE)</f>
        <v>0</v>
      </c>
      <c r="I542" s="11">
        <f t="shared" si="24"/>
        <v>0</v>
      </c>
      <c r="J542" s="10">
        <v>7954</v>
      </c>
      <c r="K542" s="57" t="s">
        <v>1109</v>
      </c>
      <c r="L542" s="7">
        <f t="shared" si="25"/>
        <v>0</v>
      </c>
      <c r="M542" s="6" t="str">
        <f t="shared" si="26"/>
        <v>Silencioso</v>
      </c>
      <c r="N542" s="6" t="str">
        <f>VLOOKUP($B542,LIRAa!$1:$1048576,3,FALSE)</f>
        <v>Sem Informação</v>
      </c>
      <c r="O542" s="6" t="str">
        <f>VLOOKUP($B542,LIRAa!$1:$1048576,4,FALSE)</f>
        <v>Sem Informação</v>
      </c>
      <c r="P542" s="6" t="str">
        <f>VLOOKUP($B542,LIRAa!$1:$1048576,5,FALSE)</f>
        <v>Sem Informação</v>
      </c>
      <c r="S542" s="37"/>
    </row>
    <row r="543" spans="1:21" ht="15.75" x14ac:dyDescent="0.25">
      <c r="A543" s="41">
        <v>538</v>
      </c>
      <c r="B543" s="6">
        <v>314590</v>
      </c>
      <c r="C543" s="16" t="str">
        <f>VLOOKUP(B543,'Tabela de Macros'!$1:$1048576,2,FALSE)</f>
        <v>Centro Sul</v>
      </c>
      <c r="D543" s="35" t="str">
        <f>VLOOKUP(B543,'Tabela de Macros'!$1:$1048576,3,FALSE)</f>
        <v>Barbacena</v>
      </c>
      <c r="E543" s="35" t="s">
        <v>559</v>
      </c>
      <c r="F543" s="11">
        <f>VLOOKUP(A543,Dengue!$1:$1048576,10,FALSE)</f>
        <v>0</v>
      </c>
      <c r="G543" s="11">
        <f>VLOOKUP($A543,Chik!$1:$1048576,10,FALSE)</f>
        <v>0</v>
      </c>
      <c r="H543" s="11">
        <f>VLOOKUP($A543,zika!$1:$1048576,10,FALSE)</f>
        <v>0</v>
      </c>
      <c r="I543" s="11">
        <f t="shared" si="24"/>
        <v>0</v>
      </c>
      <c r="J543" s="10">
        <v>39121</v>
      </c>
      <c r="K543" s="57" t="s">
        <v>1110</v>
      </c>
      <c r="L543" s="7">
        <f t="shared" si="25"/>
        <v>0</v>
      </c>
      <c r="M543" s="6" t="str">
        <f t="shared" si="26"/>
        <v>Silencioso</v>
      </c>
      <c r="N543" s="6">
        <f>VLOOKUP($B543,LIRAa!$1:$1048576,3,FALSE)</f>
        <v>0</v>
      </c>
      <c r="O543" s="6" t="str">
        <f>VLOOKUP($B543,LIRAa!$1:$1048576,4,FALSE)</f>
        <v>Sem Informação</v>
      </c>
      <c r="P543" s="6" t="str">
        <f>VLOOKUP($B543,LIRAa!$1:$1048576,5,FALSE)</f>
        <v>Sem Informação</v>
      </c>
      <c r="S543" s="76"/>
      <c r="T543" s="76"/>
      <c r="U543" s="76"/>
    </row>
    <row r="544" spans="1:21" ht="15.75" x14ac:dyDescent="0.25">
      <c r="A544" s="41">
        <v>539</v>
      </c>
      <c r="B544" s="6">
        <v>314600</v>
      </c>
      <c r="C544" s="16" t="str">
        <f>VLOOKUP(B544,'Tabela de Macros'!$1:$1048576,2,FALSE)</f>
        <v>Sul</v>
      </c>
      <c r="D544" s="35" t="str">
        <f>VLOOKUP(B544,'Tabela de Macros'!$1:$1048576,3,FALSE)</f>
        <v>Pouso Alegre</v>
      </c>
      <c r="E544" s="35" t="s">
        <v>560</v>
      </c>
      <c r="F544" s="11">
        <f>VLOOKUP(A544,Dengue!$1:$1048576,10,FALSE)</f>
        <v>0</v>
      </c>
      <c r="G544" s="11">
        <f>VLOOKUP($A544,Chik!$1:$1048576,10,FALSE)</f>
        <v>0</v>
      </c>
      <c r="H544" s="11">
        <f>VLOOKUP($A544,zika!$1:$1048576,10,FALSE)</f>
        <v>0</v>
      </c>
      <c r="I544" s="11">
        <f t="shared" si="24"/>
        <v>0</v>
      </c>
      <c r="J544" s="10">
        <v>33481</v>
      </c>
      <c r="K544" s="57" t="s">
        <v>1110</v>
      </c>
      <c r="L544" s="7">
        <f t="shared" si="25"/>
        <v>0</v>
      </c>
      <c r="M544" s="6" t="str">
        <f t="shared" si="26"/>
        <v>Silencioso</v>
      </c>
      <c r="N544" s="6" t="str">
        <f>VLOOKUP($B544,LIRAa!$1:$1048576,3,FALSE)</f>
        <v>Sem Informação</v>
      </c>
      <c r="O544" s="6" t="str">
        <f>VLOOKUP($B544,LIRAa!$1:$1048576,4,FALSE)</f>
        <v>Sem Informação</v>
      </c>
      <c r="P544" s="6" t="str">
        <f>VLOOKUP($B544,LIRAa!$1:$1048576,5,FALSE)</f>
        <v>Sem Informação</v>
      </c>
      <c r="S544" s="37"/>
    </row>
    <row r="545" spans="1:21" ht="15.75" x14ac:dyDescent="0.25">
      <c r="A545" s="41">
        <v>540</v>
      </c>
      <c r="B545" s="6">
        <v>314610</v>
      </c>
      <c r="C545" s="16" t="str">
        <f>VLOOKUP(B545,'Tabela de Macros'!$1:$1048576,2,FALSE)</f>
        <v>Centro</v>
      </c>
      <c r="D545" s="35" t="str">
        <f>VLOOKUP(B545,'Tabela de Macros'!$1:$1048576,3,FALSE)</f>
        <v>Belo Horizonte</v>
      </c>
      <c r="E545" s="35" t="s">
        <v>561</v>
      </c>
      <c r="F545" s="11">
        <f>VLOOKUP(A545,Dengue!$1:$1048576,10,FALSE)</f>
        <v>0</v>
      </c>
      <c r="G545" s="11">
        <f>VLOOKUP($A545,Chik!$1:$1048576,10,FALSE)</f>
        <v>0</v>
      </c>
      <c r="H545" s="11">
        <f>VLOOKUP($A545,zika!$1:$1048576,10,FALSE)</f>
        <v>0</v>
      </c>
      <c r="I545" s="11">
        <f t="shared" si="24"/>
        <v>0</v>
      </c>
      <c r="J545" s="10">
        <v>73994</v>
      </c>
      <c r="K545" s="57" t="s">
        <v>1111</v>
      </c>
      <c r="L545" s="7">
        <f t="shared" si="25"/>
        <v>0</v>
      </c>
      <c r="M545" s="6" t="str">
        <f t="shared" si="26"/>
        <v>Silencioso</v>
      </c>
      <c r="N545" s="6">
        <f>VLOOKUP($B545,LIRAa!$1:$1048576,3,FALSE)</f>
        <v>0</v>
      </c>
      <c r="O545" s="6">
        <f>VLOOKUP($B545,LIRAa!$1:$1048576,4,FALSE)</f>
        <v>0.4</v>
      </c>
      <c r="P545" s="6">
        <f>VLOOKUP($B545,LIRAa!$1:$1048576,5,FALSE)</f>
        <v>0.4</v>
      </c>
      <c r="S545" s="76"/>
      <c r="T545" s="76"/>
      <c r="U545" s="76"/>
    </row>
    <row r="546" spans="1:21" ht="15.75" x14ac:dyDescent="0.25">
      <c r="A546" s="41">
        <v>541</v>
      </c>
      <c r="B546" s="6">
        <v>314620</v>
      </c>
      <c r="C546" s="16" t="str">
        <f>VLOOKUP(B546,'Tabela de Macros'!$1:$1048576,2,FALSE)</f>
        <v>Nordeste</v>
      </c>
      <c r="D546" s="35" t="str">
        <f>VLOOKUP(B546,'Tabela de Macros'!$1:$1048576,3,FALSE)</f>
        <v>Teófilo Otoni</v>
      </c>
      <c r="E546" s="35" t="s">
        <v>562</v>
      </c>
      <c r="F546" s="11">
        <f>VLOOKUP(A546,Dengue!$1:$1048576,10,FALSE)</f>
        <v>8</v>
      </c>
      <c r="G546" s="11">
        <f>VLOOKUP($A546,Chik!$1:$1048576,10,FALSE)</f>
        <v>0</v>
      </c>
      <c r="H546" s="11">
        <f>VLOOKUP($A546,zika!$1:$1048576,10,FALSE)</f>
        <v>0</v>
      </c>
      <c r="I546" s="11">
        <f t="shared" si="24"/>
        <v>8</v>
      </c>
      <c r="J546" s="10">
        <v>5954</v>
      </c>
      <c r="K546" s="57" t="s">
        <v>1109</v>
      </c>
      <c r="L546" s="7">
        <f t="shared" si="25"/>
        <v>134.36345314074572</v>
      </c>
      <c r="M546" s="6" t="str">
        <f t="shared" si="26"/>
        <v>Média</v>
      </c>
      <c r="N546" s="6" t="str">
        <f>VLOOKUP($B546,LIRAa!$1:$1048576,3,FALSE)</f>
        <v>Sem Informação</v>
      </c>
      <c r="O546" s="6" t="str">
        <f>VLOOKUP($B546,LIRAa!$1:$1048576,4,FALSE)</f>
        <v>Sem Informação</v>
      </c>
      <c r="P546" s="6" t="str">
        <f>VLOOKUP($B546,LIRAa!$1:$1048576,5,FALSE)</f>
        <v>Sem Informação</v>
      </c>
      <c r="S546" s="37"/>
    </row>
    <row r="547" spans="1:21" ht="15.75" x14ac:dyDescent="0.25">
      <c r="A547" s="41">
        <v>542</v>
      </c>
      <c r="B547" s="6">
        <v>314625</v>
      </c>
      <c r="C547" s="16" t="str">
        <f>VLOOKUP(B547,'Tabela de Macros'!$1:$1048576,2,FALSE)</f>
        <v>Norte</v>
      </c>
      <c r="D547" s="35" t="str">
        <f>VLOOKUP(B547,'Tabela de Macros'!$1:$1048576,3,FALSE)</f>
        <v>Montes Claros</v>
      </c>
      <c r="E547" s="35" t="s">
        <v>563</v>
      </c>
      <c r="F547" s="11">
        <f>VLOOKUP(A547,Dengue!$1:$1048576,10,FALSE)</f>
        <v>12</v>
      </c>
      <c r="G547" s="11">
        <f>VLOOKUP($A547,Chik!$1:$1048576,10,FALSE)</f>
        <v>0</v>
      </c>
      <c r="H547" s="11">
        <f>VLOOKUP($A547,zika!$1:$1048576,10,FALSE)</f>
        <v>0</v>
      </c>
      <c r="I547" s="11">
        <f t="shared" si="24"/>
        <v>12</v>
      </c>
      <c r="J547" s="10">
        <v>6332</v>
      </c>
      <c r="K547" s="57" t="s">
        <v>1109</v>
      </c>
      <c r="L547" s="7">
        <f t="shared" si="25"/>
        <v>189.51358180669615</v>
      </c>
      <c r="M547" s="6" t="str">
        <f t="shared" si="26"/>
        <v>Média</v>
      </c>
      <c r="N547" s="6" t="str">
        <f>VLOOKUP($B547,LIRAa!$1:$1048576,3,FALSE)</f>
        <v>Sem Informação</v>
      </c>
      <c r="O547" s="6" t="str">
        <f>VLOOKUP($B547,LIRAa!$1:$1048576,4,FALSE)</f>
        <v>Sem Informação</v>
      </c>
      <c r="P547" s="6">
        <f>VLOOKUP($B547,LIRAa!$1:$1048576,5,FALSE)</f>
        <v>10.7</v>
      </c>
      <c r="S547" s="76"/>
      <c r="T547" s="76"/>
      <c r="U547" s="76"/>
    </row>
    <row r="548" spans="1:21" ht="15.75" x14ac:dyDescent="0.25">
      <c r="A548" s="41">
        <v>543</v>
      </c>
      <c r="B548" s="6">
        <v>314630</v>
      </c>
      <c r="C548" s="16" t="str">
        <f>VLOOKUP(B548,'Tabela de Macros'!$1:$1048576,2,FALSE)</f>
        <v>Nordeste</v>
      </c>
      <c r="D548" s="35" t="str">
        <f>VLOOKUP(B548,'Tabela de Macros'!$1:$1048576,3,FALSE)</f>
        <v>Teófilo Otoni</v>
      </c>
      <c r="E548" s="35" t="s">
        <v>564</v>
      </c>
      <c r="F548" s="11">
        <f>VLOOKUP(A548,Dengue!$1:$1048576,10,FALSE)</f>
        <v>39</v>
      </c>
      <c r="G548" s="11">
        <f>VLOOKUP($A548,Chik!$1:$1048576,10,FALSE)</f>
        <v>0</v>
      </c>
      <c r="H548" s="11">
        <f>VLOOKUP($A548,zika!$1:$1048576,10,FALSE)</f>
        <v>0</v>
      </c>
      <c r="I548" s="11">
        <f t="shared" si="24"/>
        <v>39</v>
      </c>
      <c r="J548" s="10">
        <v>20052</v>
      </c>
      <c r="K548" s="57" t="s">
        <v>1109</v>
      </c>
      <c r="L548" s="7">
        <f t="shared" si="25"/>
        <v>194.49431478156791</v>
      </c>
      <c r="M548" s="6" t="str">
        <f t="shared" si="26"/>
        <v>Média</v>
      </c>
      <c r="N548" s="6" t="str">
        <f>VLOOKUP($B548,LIRAa!$1:$1048576,3,FALSE)</f>
        <v>Sem Informação</v>
      </c>
      <c r="O548" s="6" t="str">
        <f>VLOOKUP($B548,LIRAa!$1:$1048576,4,FALSE)</f>
        <v>Sem Informação</v>
      </c>
      <c r="P548" s="6" t="str">
        <f>VLOOKUP($B548,LIRAa!$1:$1048576,5,FALSE)</f>
        <v>Sem Informação</v>
      </c>
      <c r="S548" s="37"/>
    </row>
    <row r="549" spans="1:21" ht="15.75" x14ac:dyDescent="0.25">
      <c r="A549" s="41">
        <v>544</v>
      </c>
      <c r="B549" s="6">
        <v>314655</v>
      </c>
      <c r="C549" s="16" t="str">
        <f>VLOOKUP(B549,'Tabela de Macros'!$1:$1048576,2,FALSE)</f>
        <v>Norte</v>
      </c>
      <c r="D549" s="35" t="str">
        <f>VLOOKUP(B549,'Tabela de Macros'!$1:$1048576,3,FALSE)</f>
        <v>Montes Claros</v>
      </c>
      <c r="E549" s="35" t="s">
        <v>565</v>
      </c>
      <c r="F549" s="11">
        <f>VLOOKUP(A549,Dengue!$1:$1048576,10,FALSE)</f>
        <v>5</v>
      </c>
      <c r="G549" s="11">
        <f>VLOOKUP($A549,Chik!$1:$1048576,10,FALSE)</f>
        <v>0</v>
      </c>
      <c r="H549" s="11">
        <f>VLOOKUP($A549,zika!$1:$1048576,10,FALSE)</f>
        <v>0</v>
      </c>
      <c r="I549" s="11">
        <f t="shared" si="24"/>
        <v>5</v>
      </c>
      <c r="J549" s="10">
        <v>6084</v>
      </c>
      <c r="K549" s="57" t="s">
        <v>1109</v>
      </c>
      <c r="L549" s="7">
        <f t="shared" si="25"/>
        <v>82.182774490466798</v>
      </c>
      <c r="M549" s="6" t="str">
        <f t="shared" si="26"/>
        <v>Baixa</v>
      </c>
      <c r="N549" s="6" t="str">
        <f>VLOOKUP($B549,LIRAa!$1:$1048576,3,FALSE)</f>
        <v>Sem Informação</v>
      </c>
      <c r="O549" s="6" t="str">
        <f>VLOOKUP($B549,LIRAa!$1:$1048576,4,FALSE)</f>
        <v>Sem Informação</v>
      </c>
      <c r="P549" s="6" t="str">
        <f>VLOOKUP($B549,LIRAa!$1:$1048576,5,FALSE)</f>
        <v>Sem Informação</v>
      </c>
      <c r="S549" s="76"/>
      <c r="T549" s="76"/>
      <c r="U549" s="76"/>
    </row>
    <row r="550" spans="1:21" ht="15.75" x14ac:dyDescent="0.25">
      <c r="A550" s="41">
        <v>545</v>
      </c>
      <c r="B550" s="6">
        <v>314640</v>
      </c>
      <c r="C550" s="16" t="str">
        <f>VLOOKUP(B550,'Tabela de Macros'!$1:$1048576,2,FALSE)</f>
        <v>Centro</v>
      </c>
      <c r="D550" s="35" t="str">
        <f>VLOOKUP(B550,'Tabela de Macros'!$1:$1048576,3,FALSE)</f>
        <v>Sete Lagoas</v>
      </c>
      <c r="E550" s="35" t="s">
        <v>566</v>
      </c>
      <c r="F550" s="11">
        <f>VLOOKUP(A550,Dengue!$1:$1048576,10,FALSE)</f>
        <v>4</v>
      </c>
      <c r="G550" s="11">
        <f>VLOOKUP($A550,Chik!$1:$1048576,10,FALSE)</f>
        <v>0</v>
      </c>
      <c r="H550" s="11">
        <f>VLOOKUP($A550,zika!$1:$1048576,10,FALSE)</f>
        <v>0</v>
      </c>
      <c r="I550" s="11">
        <f t="shared" si="24"/>
        <v>4</v>
      </c>
      <c r="J550" s="10">
        <v>4510</v>
      </c>
      <c r="K550" s="57" t="s">
        <v>1109</v>
      </c>
      <c r="L550" s="7">
        <f t="shared" si="25"/>
        <v>88.691796008869176</v>
      </c>
      <c r="M550" s="6" t="str">
        <f t="shared" si="26"/>
        <v>Baixa</v>
      </c>
      <c r="N550" s="6" t="str">
        <f>VLOOKUP($B550,LIRAa!$1:$1048576,3,FALSE)</f>
        <v>Sem Informação</v>
      </c>
      <c r="O550" s="6" t="str">
        <f>VLOOKUP($B550,LIRAa!$1:$1048576,4,FALSE)</f>
        <v>Sem Informação</v>
      </c>
      <c r="P550" s="6" t="str">
        <f>VLOOKUP($B550,LIRAa!$1:$1048576,5,FALSE)</f>
        <v>Sem Informação</v>
      </c>
      <c r="S550" s="37"/>
    </row>
    <row r="551" spans="1:21" ht="15.75" x14ac:dyDescent="0.25">
      <c r="A551" s="41">
        <v>546</v>
      </c>
      <c r="B551" s="6">
        <v>314650</v>
      </c>
      <c r="C551" s="16" t="str">
        <f>VLOOKUP(B551,'Tabela de Macros'!$1:$1048576,2,FALSE)</f>
        <v>Oeste</v>
      </c>
      <c r="D551" s="35" t="str">
        <f>VLOOKUP(B551,'Tabela de Macros'!$1:$1048576,3,FALSE)</f>
        <v>Divinópolis</v>
      </c>
      <c r="E551" s="35" t="s">
        <v>567</v>
      </c>
      <c r="F551" s="11">
        <f>VLOOKUP(A551,Dengue!$1:$1048576,10,FALSE)</f>
        <v>8</v>
      </c>
      <c r="G551" s="11">
        <f>VLOOKUP($A551,Chik!$1:$1048576,10,FALSE)</f>
        <v>0</v>
      </c>
      <c r="H551" s="11">
        <f>VLOOKUP($A551,zika!$1:$1048576,10,FALSE)</f>
        <v>0</v>
      </c>
      <c r="I551" s="11">
        <f t="shared" si="24"/>
        <v>8</v>
      </c>
      <c r="J551" s="10">
        <v>8270</v>
      </c>
      <c r="K551" s="57" t="s">
        <v>1109</v>
      </c>
      <c r="L551" s="7">
        <f t="shared" si="25"/>
        <v>96.735187424425632</v>
      </c>
      <c r="M551" s="6" t="str">
        <f t="shared" si="26"/>
        <v>Baixa</v>
      </c>
      <c r="N551" s="6" t="str">
        <f>VLOOKUP($B551,LIRAa!$1:$1048576,3,FALSE)</f>
        <v>Sem Informação</v>
      </c>
      <c r="O551" s="6" t="str">
        <f>VLOOKUP($B551,LIRAa!$1:$1048576,4,FALSE)</f>
        <v>Sem Informação</v>
      </c>
      <c r="P551" s="6" t="str">
        <f>VLOOKUP($B551,LIRAa!$1:$1048576,5,FALSE)</f>
        <v>Sem Informação</v>
      </c>
      <c r="S551" s="37"/>
    </row>
    <row r="552" spans="1:21" ht="15.75" x14ac:dyDescent="0.25">
      <c r="A552" s="41">
        <v>547</v>
      </c>
      <c r="B552" s="6">
        <v>314660</v>
      </c>
      <c r="C552" s="16" t="str">
        <f>VLOOKUP(B552,'Tabela de Macros'!$1:$1048576,2,FALSE)</f>
        <v>Centro Sul</v>
      </c>
      <c r="D552" s="35" t="str">
        <f>VLOOKUP(B552,'Tabela de Macros'!$1:$1048576,3,FALSE)</f>
        <v>Barbacena</v>
      </c>
      <c r="E552" s="35" t="s">
        <v>568</v>
      </c>
      <c r="F552" s="11">
        <f>VLOOKUP(A552,Dengue!$1:$1048576,10,FALSE)</f>
        <v>0</v>
      </c>
      <c r="G552" s="11">
        <f>VLOOKUP($A552,Chik!$1:$1048576,10,FALSE)</f>
        <v>0</v>
      </c>
      <c r="H552" s="11">
        <f>VLOOKUP($A552,zika!$1:$1048576,10,FALSE)</f>
        <v>0</v>
      </c>
      <c r="I552" s="11">
        <f t="shared" si="24"/>
        <v>0</v>
      </c>
      <c r="J552" s="10">
        <v>1535</v>
      </c>
      <c r="K552" s="57" t="s">
        <v>1109</v>
      </c>
      <c r="L552" s="7">
        <f t="shared" si="25"/>
        <v>0</v>
      </c>
      <c r="M552" s="6" t="str">
        <f t="shared" si="26"/>
        <v>Silencioso</v>
      </c>
      <c r="N552" s="6" t="str">
        <f>VLOOKUP($B552,LIRAa!$1:$1048576,3,FALSE)</f>
        <v>Sem Informação</v>
      </c>
      <c r="O552" s="6" t="str">
        <f>VLOOKUP($B552,LIRAa!$1:$1048576,4,FALSE)</f>
        <v>Sem Informação</v>
      </c>
      <c r="P552" s="6" t="str">
        <f>VLOOKUP($B552,LIRAa!$1:$1048576,5,FALSE)</f>
        <v>Sem Informação</v>
      </c>
      <c r="S552" s="37"/>
    </row>
    <row r="553" spans="1:21" ht="15.75" x14ac:dyDescent="0.25">
      <c r="A553" s="41">
        <v>548</v>
      </c>
      <c r="B553" s="6">
        <v>314670</v>
      </c>
      <c r="C553" s="16" t="str">
        <f>VLOOKUP(B553,'Tabela de Macros'!$1:$1048576,2,FALSE)</f>
        <v>Sudeste</v>
      </c>
      <c r="D553" s="35" t="str">
        <f>VLOOKUP(B553,'Tabela de Macros'!$1:$1048576,3,FALSE)</f>
        <v>Leopoldina</v>
      </c>
      <c r="E553" s="35" t="s">
        <v>569</v>
      </c>
      <c r="F553" s="11">
        <f>VLOOKUP(A553,Dengue!$1:$1048576,10,FALSE)</f>
        <v>0</v>
      </c>
      <c r="G553" s="11">
        <f>VLOOKUP($A553,Chik!$1:$1048576,10,FALSE)</f>
        <v>0</v>
      </c>
      <c r="H553" s="11">
        <f>VLOOKUP($A553,zika!$1:$1048576,10,FALSE)</f>
        <v>0</v>
      </c>
      <c r="I553" s="11">
        <f t="shared" si="24"/>
        <v>0</v>
      </c>
      <c r="J553" s="10">
        <v>6621</v>
      </c>
      <c r="K553" s="57" t="s">
        <v>1109</v>
      </c>
      <c r="L553" s="7">
        <f t="shared" si="25"/>
        <v>0</v>
      </c>
      <c r="M553" s="6" t="str">
        <f t="shared" si="26"/>
        <v>Silencioso</v>
      </c>
      <c r="N553" s="6" t="str">
        <f>VLOOKUP($B553,LIRAa!$1:$1048576,3,FALSE)</f>
        <v>Sem Informação</v>
      </c>
      <c r="O553" s="6" t="str">
        <f>VLOOKUP($B553,LIRAa!$1:$1048576,4,FALSE)</f>
        <v>Sem Informação</v>
      </c>
      <c r="P553" s="6" t="str">
        <f>VLOOKUP($B553,LIRAa!$1:$1048576,5,FALSE)</f>
        <v>Sem Informação</v>
      </c>
      <c r="S553" s="37"/>
    </row>
    <row r="554" spans="1:21" ht="15.75" x14ac:dyDescent="0.25">
      <c r="A554" s="41">
        <v>549</v>
      </c>
      <c r="B554" s="6">
        <v>314675</v>
      </c>
      <c r="C554" s="16" t="str">
        <f>VLOOKUP(B554,'Tabela de Macros'!$1:$1048576,2,FALSE)</f>
        <v>Nordeste</v>
      </c>
      <c r="D554" s="35" t="str">
        <f>VLOOKUP(B554,'Tabela de Macros'!$1:$1048576,3,FALSE)</f>
        <v>Pedra Azul</v>
      </c>
      <c r="E554" s="35" t="s">
        <v>570</v>
      </c>
      <c r="F554" s="11">
        <f>VLOOKUP(A554,Dengue!$1:$1048576,10,FALSE)</f>
        <v>0</v>
      </c>
      <c r="G554" s="11">
        <f>VLOOKUP($A554,Chik!$1:$1048576,10,FALSE)</f>
        <v>0</v>
      </c>
      <c r="H554" s="11">
        <f>VLOOKUP($A554,zika!$1:$1048576,10,FALSE)</f>
        <v>0</v>
      </c>
      <c r="I554" s="11">
        <f t="shared" si="24"/>
        <v>0</v>
      </c>
      <c r="J554" s="10">
        <v>5671</v>
      </c>
      <c r="K554" s="57" t="s">
        <v>1109</v>
      </c>
      <c r="L554" s="7">
        <f t="shared" si="25"/>
        <v>0</v>
      </c>
      <c r="M554" s="6" t="str">
        <f t="shared" si="26"/>
        <v>Silencioso</v>
      </c>
      <c r="N554" s="6" t="str">
        <f>VLOOKUP($B554,LIRAa!$1:$1048576,3,FALSE)</f>
        <v>Sem Informação</v>
      </c>
      <c r="O554" s="6" t="str">
        <f>VLOOKUP($B554,LIRAa!$1:$1048576,4,FALSE)</f>
        <v>Sem Informação</v>
      </c>
      <c r="P554" s="6" t="str">
        <f>VLOOKUP($B554,LIRAa!$1:$1048576,5,FALSE)</f>
        <v>Sem Informação</v>
      </c>
      <c r="S554" s="9"/>
      <c r="T554" s="9"/>
      <c r="U554" s="9"/>
    </row>
    <row r="555" spans="1:21" ht="15.75" x14ac:dyDescent="0.25">
      <c r="A555" s="41">
        <v>550</v>
      </c>
      <c r="B555" s="6">
        <v>314690</v>
      </c>
      <c r="C555" s="16" t="str">
        <f>VLOOKUP(B555,'Tabela de Macros'!$1:$1048576,2,FALSE)</f>
        <v>Centro</v>
      </c>
      <c r="D555" s="35" t="str">
        <f>VLOOKUP(B555,'Tabela de Macros'!$1:$1048576,3,FALSE)</f>
        <v>Sete Lagoas</v>
      </c>
      <c r="E555" s="35" t="s">
        <v>571</v>
      </c>
      <c r="F555" s="11">
        <f>VLOOKUP(A555,Dengue!$1:$1048576,10,FALSE)</f>
        <v>29</v>
      </c>
      <c r="G555" s="11">
        <f>VLOOKUP($A555,Chik!$1:$1048576,10,FALSE)</f>
        <v>0</v>
      </c>
      <c r="H555" s="11">
        <f>VLOOKUP($A555,zika!$1:$1048576,10,FALSE)</f>
        <v>0</v>
      </c>
      <c r="I555" s="11">
        <f t="shared" si="24"/>
        <v>29</v>
      </c>
      <c r="J555" s="10">
        <v>15543</v>
      </c>
      <c r="K555" s="57" t="s">
        <v>1109</v>
      </c>
      <c r="L555" s="7">
        <f t="shared" si="25"/>
        <v>186.57916747088723</v>
      </c>
      <c r="M555" s="6" t="str">
        <f t="shared" si="26"/>
        <v>Média</v>
      </c>
      <c r="N555" s="6" t="str">
        <f>VLOOKUP($B555,LIRAa!$1:$1048576,3,FALSE)</f>
        <v>Sem Informação</v>
      </c>
      <c r="O555" s="6" t="str">
        <f>VLOOKUP($B555,LIRAa!$1:$1048576,4,FALSE)</f>
        <v>Sem Informação</v>
      </c>
      <c r="P555" s="6" t="str">
        <f>VLOOKUP($B555,LIRAa!$1:$1048576,5,FALSE)</f>
        <v>Sem Informação</v>
      </c>
      <c r="S555" s="9"/>
      <c r="T555" s="9"/>
      <c r="U555" s="9"/>
    </row>
    <row r="556" spans="1:21" ht="15.75" x14ac:dyDescent="0.25">
      <c r="A556" s="41">
        <v>551</v>
      </c>
      <c r="B556" s="6">
        <v>314710</v>
      </c>
      <c r="C556" s="16" t="str">
        <f>VLOOKUP(B556,'Tabela de Macros'!$1:$1048576,2,FALSE)</f>
        <v>Oeste</v>
      </c>
      <c r="D556" s="35" t="str">
        <f>VLOOKUP(B556,'Tabela de Macros'!$1:$1048576,3,FALSE)</f>
        <v>Divinópolis</v>
      </c>
      <c r="E556" s="35" t="s">
        <v>572</v>
      </c>
      <c r="F556" s="11">
        <f>VLOOKUP(A556,Dengue!$1:$1048576,10,FALSE)</f>
        <v>90</v>
      </c>
      <c r="G556" s="11">
        <f>VLOOKUP($A556,Chik!$1:$1048576,10,FALSE)</f>
        <v>0</v>
      </c>
      <c r="H556" s="11">
        <f>VLOOKUP($A556,zika!$1:$1048576,10,FALSE)</f>
        <v>0</v>
      </c>
      <c r="I556" s="11">
        <f t="shared" si="24"/>
        <v>90</v>
      </c>
      <c r="J556" s="10">
        <v>93101</v>
      </c>
      <c r="K556" s="57" t="s">
        <v>1111</v>
      </c>
      <c r="L556" s="7">
        <f t="shared" si="25"/>
        <v>96.6692087088216</v>
      </c>
      <c r="M556" s="6" t="str">
        <f t="shared" si="26"/>
        <v>Baixa</v>
      </c>
      <c r="N556" s="6">
        <f>VLOOKUP($B556,LIRAa!$1:$1048576,3,FALSE)</f>
        <v>2.4</v>
      </c>
      <c r="O556" s="6">
        <f>VLOOKUP($B556,LIRAa!$1:$1048576,4,FALSE)</f>
        <v>4.8</v>
      </c>
      <c r="P556" s="6">
        <f>VLOOKUP($B556,LIRAa!$1:$1048576,5,FALSE)</f>
        <v>3.6</v>
      </c>
      <c r="S556" s="37"/>
    </row>
    <row r="557" spans="1:21" ht="15.75" x14ac:dyDescent="0.25">
      <c r="A557" s="41">
        <v>552</v>
      </c>
      <c r="B557" s="6">
        <v>314700</v>
      </c>
      <c r="C557" s="16" t="str">
        <f>VLOOKUP(B557,'Tabela de Macros'!$1:$1048576,2,FALSE)</f>
        <v>Noroeste</v>
      </c>
      <c r="D557" s="35" t="str">
        <f>VLOOKUP(B557,'Tabela de Macros'!$1:$1048576,3,FALSE)</f>
        <v>Unaí</v>
      </c>
      <c r="E557" s="35" t="s">
        <v>573</v>
      </c>
      <c r="F557" s="11">
        <f>VLOOKUP(A557,Dengue!$1:$1048576,10,FALSE)</f>
        <v>49</v>
      </c>
      <c r="G557" s="11">
        <f>VLOOKUP($A557,Chik!$1:$1048576,10,FALSE)</f>
        <v>0</v>
      </c>
      <c r="H557" s="11">
        <f>VLOOKUP($A557,zika!$1:$1048576,10,FALSE)</f>
        <v>0</v>
      </c>
      <c r="I557" s="11">
        <f t="shared" si="24"/>
        <v>49</v>
      </c>
      <c r="J557" s="10">
        <v>92430</v>
      </c>
      <c r="K557" s="57" t="s">
        <v>1111</v>
      </c>
      <c r="L557" s="7">
        <f t="shared" si="25"/>
        <v>53.013090987774525</v>
      </c>
      <c r="M557" s="6" t="str">
        <f t="shared" si="26"/>
        <v>Baixa</v>
      </c>
      <c r="N557" s="6">
        <f>VLOOKUP($B557,LIRAa!$1:$1048576,3,FALSE)</f>
        <v>4.2</v>
      </c>
      <c r="O557" s="6">
        <f>VLOOKUP($B557,LIRAa!$1:$1048576,4,FALSE)</f>
        <v>7.5</v>
      </c>
      <c r="P557" s="6">
        <f>VLOOKUP($B557,LIRAa!$1:$1048576,5,FALSE)</f>
        <v>6.3</v>
      </c>
      <c r="S557" s="37"/>
    </row>
    <row r="558" spans="1:21" ht="15.75" x14ac:dyDescent="0.25">
      <c r="A558" s="41">
        <v>553</v>
      </c>
      <c r="B558" s="6">
        <v>314720</v>
      </c>
      <c r="C558" s="16" t="str">
        <f>VLOOKUP(B558,'Tabela de Macros'!$1:$1048576,2,FALSE)</f>
        <v>Sul</v>
      </c>
      <c r="D558" s="35" t="str">
        <f>VLOOKUP(B558,'Tabela de Macros'!$1:$1048576,3,FALSE)</f>
        <v>Alfenas</v>
      </c>
      <c r="E558" s="35" t="s">
        <v>574</v>
      </c>
      <c r="F558" s="11">
        <f>VLOOKUP(A558,Dengue!$1:$1048576,10,FALSE)</f>
        <v>17</v>
      </c>
      <c r="G558" s="11">
        <f>VLOOKUP($A558,Chik!$1:$1048576,10,FALSE)</f>
        <v>0</v>
      </c>
      <c r="H558" s="11">
        <f>VLOOKUP($A558,zika!$1:$1048576,10,FALSE)</f>
        <v>0</v>
      </c>
      <c r="I558" s="11">
        <f t="shared" si="24"/>
        <v>17</v>
      </c>
      <c r="J558" s="10">
        <v>21418</v>
      </c>
      <c r="K558" s="57" t="s">
        <v>1109</v>
      </c>
      <c r="L558" s="7">
        <f t="shared" si="25"/>
        <v>79.372490428611457</v>
      </c>
      <c r="M558" s="6" t="str">
        <f t="shared" si="26"/>
        <v>Baixa</v>
      </c>
      <c r="N558" s="6" t="str">
        <f>VLOOKUP($B558,LIRAa!$1:$1048576,3,FALSE)</f>
        <v>Sem Informação</v>
      </c>
      <c r="O558" s="6" t="str">
        <f>VLOOKUP($B558,LIRAa!$1:$1048576,4,FALSE)</f>
        <v>Sem Informação</v>
      </c>
      <c r="P558" s="6" t="str">
        <f>VLOOKUP($B558,LIRAa!$1:$1048576,5,FALSE)</f>
        <v>Sem Informação</v>
      </c>
      <c r="S558" s="37"/>
    </row>
    <row r="559" spans="1:21" ht="15.75" x14ac:dyDescent="0.25">
      <c r="A559" s="41">
        <v>554</v>
      </c>
      <c r="B559" s="6">
        <v>314730</v>
      </c>
      <c r="C559" s="16" t="str">
        <f>VLOOKUP(B559,'Tabela de Macros'!$1:$1048576,2,FALSE)</f>
        <v>Sul</v>
      </c>
      <c r="D559" s="35" t="str">
        <f>VLOOKUP(B559,'Tabela de Macros'!$1:$1048576,3,FALSE)</f>
        <v>Pouso Alegre</v>
      </c>
      <c r="E559" s="35" t="s">
        <v>575</v>
      </c>
      <c r="F559" s="11">
        <f>VLOOKUP(A559,Dengue!$1:$1048576,10,FALSE)</f>
        <v>1</v>
      </c>
      <c r="G559" s="11">
        <f>VLOOKUP($A559,Chik!$1:$1048576,10,FALSE)</f>
        <v>0</v>
      </c>
      <c r="H559" s="11">
        <f>VLOOKUP($A559,zika!$1:$1048576,10,FALSE)</f>
        <v>0</v>
      </c>
      <c r="I559" s="11">
        <f t="shared" si="24"/>
        <v>1</v>
      </c>
      <c r="J559" s="10">
        <v>20940</v>
      </c>
      <c r="K559" s="57" t="s">
        <v>1109</v>
      </c>
      <c r="L559" s="7">
        <f t="shared" si="25"/>
        <v>4.7755491881566385</v>
      </c>
      <c r="M559" s="6" t="str">
        <f t="shared" si="26"/>
        <v>Baixa</v>
      </c>
      <c r="N559" s="6">
        <f>VLOOKUP($B559,LIRAa!$1:$1048576,3,FALSE)</f>
        <v>0</v>
      </c>
      <c r="O559" s="6">
        <f>VLOOKUP($B559,LIRAa!$1:$1048576,4,FALSE)</f>
        <v>2.2000000000000002</v>
      </c>
      <c r="P559" s="6">
        <f>VLOOKUP($B559,LIRAa!$1:$1048576,5,FALSE)</f>
        <v>0</v>
      </c>
      <c r="S559" s="37"/>
    </row>
    <row r="560" spans="1:21" ht="15.75" x14ac:dyDescent="0.25">
      <c r="A560" s="41">
        <v>555</v>
      </c>
      <c r="B560" s="6">
        <v>314740</v>
      </c>
      <c r="C560" s="16" t="str">
        <f>VLOOKUP(B560,'Tabela de Macros'!$1:$1048576,2,FALSE)</f>
        <v>Centro</v>
      </c>
      <c r="D560" s="35" t="str">
        <f>VLOOKUP(B560,'Tabela de Macros'!$1:$1048576,3,FALSE)</f>
        <v>Sete Lagoas</v>
      </c>
      <c r="E560" s="35" t="s">
        <v>576</v>
      </c>
      <c r="F560" s="11">
        <f>VLOOKUP(A560,Dengue!$1:$1048576,10,FALSE)</f>
        <v>15</v>
      </c>
      <c r="G560" s="11">
        <f>VLOOKUP($A560,Chik!$1:$1048576,10,FALSE)</f>
        <v>0</v>
      </c>
      <c r="H560" s="11">
        <f>VLOOKUP($A560,zika!$1:$1048576,10,FALSE)</f>
        <v>0</v>
      </c>
      <c r="I560" s="11">
        <f t="shared" si="24"/>
        <v>15</v>
      </c>
      <c r="J560" s="10">
        <v>24375</v>
      </c>
      <c r="K560" s="57" t="s">
        <v>1109</v>
      </c>
      <c r="L560" s="7">
        <f t="shared" si="25"/>
        <v>61.53846153846154</v>
      </c>
      <c r="M560" s="6" t="str">
        <f t="shared" si="26"/>
        <v>Baixa</v>
      </c>
      <c r="N560" s="6" t="str">
        <f>VLOOKUP($B560,LIRAa!$1:$1048576,3,FALSE)</f>
        <v>Sem Informação</v>
      </c>
      <c r="O560" s="6" t="str">
        <f>VLOOKUP($B560,LIRAa!$1:$1048576,4,FALSE)</f>
        <v>Sem Informação</v>
      </c>
      <c r="P560" s="6" t="str">
        <f>VLOOKUP($B560,LIRAa!$1:$1048576,5,FALSE)</f>
        <v>Sem Informação</v>
      </c>
      <c r="S560" s="37"/>
    </row>
    <row r="561" spans="1:21" ht="15.75" x14ac:dyDescent="0.25">
      <c r="A561" s="41">
        <v>556</v>
      </c>
      <c r="B561" s="6">
        <v>314760</v>
      </c>
      <c r="C561" s="16" t="str">
        <f>VLOOKUP(B561,'Tabela de Macros'!$1:$1048576,2,FALSE)</f>
        <v>Sul</v>
      </c>
      <c r="D561" s="35" t="str">
        <f>VLOOKUP(B561,'Tabela de Macros'!$1:$1048576,3,FALSE)</f>
        <v>Varginha</v>
      </c>
      <c r="E561" s="35" t="s">
        <v>577</v>
      </c>
      <c r="F561" s="11">
        <f>VLOOKUP(A561,Dengue!$1:$1048576,10,FALSE)</f>
        <v>0</v>
      </c>
      <c r="G561" s="11">
        <f>VLOOKUP($A561,Chik!$1:$1048576,10,FALSE)</f>
        <v>0</v>
      </c>
      <c r="H561" s="11">
        <f>VLOOKUP($A561,zika!$1:$1048576,10,FALSE)</f>
        <v>0</v>
      </c>
      <c r="I561" s="11">
        <f t="shared" si="24"/>
        <v>0</v>
      </c>
      <c r="J561" s="10">
        <v>16294</v>
      </c>
      <c r="K561" s="57" t="s">
        <v>1109</v>
      </c>
      <c r="L561" s="7">
        <f t="shared" si="25"/>
        <v>0</v>
      </c>
      <c r="M561" s="6" t="str">
        <f t="shared" si="26"/>
        <v>Silencioso</v>
      </c>
      <c r="N561" s="6" t="str">
        <f>VLOOKUP($B561,LIRAa!$1:$1048576,3,FALSE)</f>
        <v>Sem Informação</v>
      </c>
      <c r="O561" s="6" t="str">
        <f>VLOOKUP($B561,LIRAa!$1:$1048576,4,FALSE)</f>
        <v>Sem Informação</v>
      </c>
      <c r="P561" s="6" t="str">
        <f>VLOOKUP($B561,LIRAa!$1:$1048576,5,FALSE)</f>
        <v>Sem Informação</v>
      </c>
      <c r="S561" s="37"/>
    </row>
    <row r="562" spans="1:21" ht="15.75" x14ac:dyDescent="0.25">
      <c r="A562" s="41">
        <v>557</v>
      </c>
      <c r="B562" s="6">
        <v>314770</v>
      </c>
      <c r="C562" s="16" t="str">
        <f>VLOOKUP(B562,'Tabela de Macros'!$1:$1048576,2,FALSE)</f>
        <v>Oeste</v>
      </c>
      <c r="D562" s="35" t="str">
        <f>VLOOKUP(B562,'Tabela de Macros'!$1:$1048576,3,FALSE)</f>
        <v>Divinópolis</v>
      </c>
      <c r="E562" s="35" t="s">
        <v>578</v>
      </c>
      <c r="F562" s="11">
        <f>VLOOKUP(A562,Dengue!$1:$1048576,10,FALSE)</f>
        <v>2</v>
      </c>
      <c r="G562" s="11">
        <f>VLOOKUP($A562,Chik!$1:$1048576,10,FALSE)</f>
        <v>0</v>
      </c>
      <c r="H562" s="11">
        <f>VLOOKUP($A562,zika!$1:$1048576,10,FALSE)</f>
        <v>0</v>
      </c>
      <c r="I562" s="11">
        <f t="shared" si="24"/>
        <v>2</v>
      </c>
      <c r="J562" s="10">
        <v>8112</v>
      </c>
      <c r="K562" s="57" t="s">
        <v>1109</v>
      </c>
      <c r="L562" s="7">
        <f t="shared" si="25"/>
        <v>24.65483234714004</v>
      </c>
      <c r="M562" s="6" t="str">
        <f t="shared" si="26"/>
        <v>Baixa</v>
      </c>
      <c r="N562" s="6" t="str">
        <f>VLOOKUP($B562,LIRAa!$1:$1048576,3,FALSE)</f>
        <v>Sem Informação</v>
      </c>
      <c r="O562" s="6" t="str">
        <f>VLOOKUP($B562,LIRAa!$1:$1048576,4,FALSE)</f>
        <v>Sem Informação</v>
      </c>
      <c r="P562" s="6" t="str">
        <f>VLOOKUP($B562,LIRAa!$1:$1048576,5,FALSE)</f>
        <v>Sem Informação</v>
      </c>
      <c r="S562" s="37"/>
    </row>
    <row r="563" spans="1:21" ht="15.75" x14ac:dyDescent="0.25">
      <c r="A563" s="41">
        <v>558</v>
      </c>
      <c r="B563" s="6">
        <v>314780</v>
      </c>
      <c r="C563" s="16" t="str">
        <f>VLOOKUP(B563,'Tabela de Macros'!$1:$1048576,2,FALSE)</f>
        <v>Centro</v>
      </c>
      <c r="D563" s="35" t="str">
        <f>VLOOKUP(B563,'Tabela de Macros'!$1:$1048576,3,FALSE)</f>
        <v>Itabira</v>
      </c>
      <c r="E563" s="35" t="s">
        <v>860</v>
      </c>
      <c r="F563" s="11">
        <f>VLOOKUP(A563,Dengue!$1:$1048576,10,FALSE)</f>
        <v>0</v>
      </c>
      <c r="G563" s="11">
        <f>VLOOKUP($A563,Chik!$1:$1048576,10,FALSE)</f>
        <v>0</v>
      </c>
      <c r="H563" s="11">
        <f>VLOOKUP($A563,zika!$1:$1048576,10,FALSE)</f>
        <v>0</v>
      </c>
      <c r="I563" s="11">
        <f t="shared" si="24"/>
        <v>0</v>
      </c>
      <c r="J563" s="10">
        <v>2048</v>
      </c>
      <c r="K563" s="57" t="s">
        <v>1109</v>
      </c>
      <c r="L563" s="7">
        <f t="shared" si="25"/>
        <v>0</v>
      </c>
      <c r="M563" s="6" t="str">
        <f t="shared" si="26"/>
        <v>Silencioso</v>
      </c>
      <c r="N563" s="6" t="str">
        <f>VLOOKUP($B563,LIRAa!$1:$1048576,3,FALSE)</f>
        <v>Sem Informação</v>
      </c>
      <c r="O563" s="6" t="str">
        <f>VLOOKUP($B563,LIRAa!$1:$1048576,4,FALSE)</f>
        <v>Sem Informação</v>
      </c>
      <c r="P563" s="6" t="str">
        <f>VLOOKUP($B563,LIRAa!$1:$1048576,5,FALSE)</f>
        <v>Sem Informação</v>
      </c>
      <c r="S563" s="37"/>
    </row>
    <row r="564" spans="1:21" ht="15.75" x14ac:dyDescent="0.25">
      <c r="A564" s="41">
        <v>559</v>
      </c>
      <c r="B564" s="6">
        <v>314750</v>
      </c>
      <c r="C564" s="16" t="str">
        <f>VLOOKUP(B564,'Tabela de Macros'!$1:$1048576,2,FALSE)</f>
        <v>Sudeste</v>
      </c>
      <c r="D564" s="35" t="str">
        <f>VLOOKUP(B564,'Tabela de Macros'!$1:$1048576,3,FALSE)</f>
        <v>Juiz de Fora</v>
      </c>
      <c r="E564" s="35" t="s">
        <v>579</v>
      </c>
      <c r="F564" s="11">
        <f>VLOOKUP(A564,Dengue!$1:$1048576,10,FALSE)</f>
        <v>0</v>
      </c>
      <c r="G564" s="11">
        <f>VLOOKUP($A564,Chik!$1:$1048576,10,FALSE)</f>
        <v>0</v>
      </c>
      <c r="H564" s="11">
        <f>VLOOKUP($A564,zika!$1:$1048576,10,FALSE)</f>
        <v>0</v>
      </c>
      <c r="I564" s="11">
        <f t="shared" si="24"/>
        <v>0</v>
      </c>
      <c r="J564" s="10">
        <v>1664</v>
      </c>
      <c r="K564" s="57" t="s">
        <v>1109</v>
      </c>
      <c r="L564" s="7">
        <f t="shared" si="25"/>
        <v>0</v>
      </c>
      <c r="M564" s="6" t="str">
        <f t="shared" si="26"/>
        <v>Silencioso</v>
      </c>
      <c r="N564" s="6" t="str">
        <f>VLOOKUP($B564,LIRAa!$1:$1048576,3,FALSE)</f>
        <v>Sem Informação</v>
      </c>
      <c r="O564" s="6" t="str">
        <f>VLOOKUP($B564,LIRAa!$1:$1048576,4,FALSE)</f>
        <v>Sem Informação</v>
      </c>
      <c r="P564" s="6" t="str">
        <f>VLOOKUP($B564,LIRAa!$1:$1048576,5,FALSE)</f>
        <v>Sem Informação</v>
      </c>
      <c r="S564" s="37"/>
    </row>
    <row r="565" spans="1:21" ht="15.75" x14ac:dyDescent="0.25">
      <c r="A565" s="41">
        <v>560</v>
      </c>
      <c r="B565" s="6">
        <v>314790</v>
      </c>
      <c r="C565" s="16" t="str">
        <f>VLOOKUP(B565,'Tabela de Macros'!$1:$1048576,2,FALSE)</f>
        <v>Sul</v>
      </c>
      <c r="D565" s="35" t="str">
        <f>VLOOKUP(B565,'Tabela de Macros'!$1:$1048576,3,FALSE)</f>
        <v>Passos</v>
      </c>
      <c r="E565" s="35" t="s">
        <v>45</v>
      </c>
      <c r="F565" s="11">
        <f>VLOOKUP(A565,Dengue!$1:$1048576,10,FALSE)</f>
        <v>103</v>
      </c>
      <c r="G565" s="11">
        <f>VLOOKUP($A565,Chik!$1:$1048576,10,FALSE)</f>
        <v>0</v>
      </c>
      <c r="H565" s="11">
        <f>VLOOKUP($A565,zika!$1:$1048576,10,FALSE)</f>
        <v>2</v>
      </c>
      <c r="I565" s="11">
        <f t="shared" si="24"/>
        <v>105</v>
      </c>
      <c r="J565" s="10">
        <v>113998</v>
      </c>
      <c r="K565" s="57" t="s">
        <v>1112</v>
      </c>
      <c r="L565" s="7">
        <f t="shared" si="25"/>
        <v>92.106879068053829</v>
      </c>
      <c r="M565" s="6" t="str">
        <f t="shared" si="26"/>
        <v>Baixa</v>
      </c>
      <c r="N565" s="6">
        <f>VLOOKUP($B565,LIRAa!$1:$1048576,3,FALSE)</f>
        <v>1</v>
      </c>
      <c r="O565" s="6">
        <f>VLOOKUP($B565,LIRAa!$1:$1048576,4,FALSE)</f>
        <v>1.7</v>
      </c>
      <c r="P565" s="6">
        <f>VLOOKUP($B565,LIRAa!$1:$1048576,5,FALSE)</f>
        <v>1.7</v>
      </c>
      <c r="S565" s="37"/>
    </row>
    <row r="566" spans="1:21" ht="15.75" x14ac:dyDescent="0.25">
      <c r="A566" s="41">
        <v>561</v>
      </c>
      <c r="B566" s="6">
        <v>314795</v>
      </c>
      <c r="C566" s="16" t="str">
        <f>VLOOKUP(B566,'Tabela de Macros'!$1:$1048576,2,FALSE)</f>
        <v>Norte</v>
      </c>
      <c r="D566" s="35" t="str">
        <f>VLOOKUP(B566,'Tabela de Macros'!$1:$1048576,3,FALSE)</f>
        <v>Januária</v>
      </c>
      <c r="E566" s="35" t="s">
        <v>580</v>
      </c>
      <c r="F566" s="11">
        <f>VLOOKUP(A566,Dengue!$1:$1048576,10,FALSE)</f>
        <v>0</v>
      </c>
      <c r="G566" s="11">
        <f>VLOOKUP($A566,Chik!$1:$1048576,10,FALSE)</f>
        <v>0</v>
      </c>
      <c r="H566" s="11">
        <f>VLOOKUP($A566,zika!$1:$1048576,10,FALSE)</f>
        <v>0</v>
      </c>
      <c r="I566" s="11">
        <f t="shared" si="24"/>
        <v>0</v>
      </c>
      <c r="J566" s="10">
        <v>5942</v>
      </c>
      <c r="K566" s="57" t="s">
        <v>1109</v>
      </c>
      <c r="L566" s="7">
        <f t="shared" si="25"/>
        <v>0</v>
      </c>
      <c r="M566" s="6" t="str">
        <f t="shared" si="26"/>
        <v>Silencioso</v>
      </c>
      <c r="N566" s="6" t="str">
        <f>VLOOKUP($B566,LIRAa!$1:$1048576,3,FALSE)</f>
        <v>Sem Informação</v>
      </c>
      <c r="O566" s="6" t="str">
        <f>VLOOKUP($B566,LIRAa!$1:$1048576,4,FALSE)</f>
        <v>Sem Informação</v>
      </c>
      <c r="P566" s="6" t="str">
        <f>VLOOKUP($B566,LIRAa!$1:$1048576,5,FALSE)</f>
        <v>Sem Informação</v>
      </c>
      <c r="S566" s="37"/>
    </row>
    <row r="567" spans="1:21" ht="15.75" x14ac:dyDescent="0.25">
      <c r="A567" s="41">
        <v>562</v>
      </c>
      <c r="B567" s="6">
        <v>314800</v>
      </c>
      <c r="C567" s="16" t="str">
        <f>VLOOKUP(B567,'Tabela de Macros'!$1:$1048576,2,FALSE)</f>
        <v>Noroeste</v>
      </c>
      <c r="D567" s="35" t="str">
        <f>VLOOKUP(B567,'Tabela de Macros'!$1:$1048576,3,FALSE)</f>
        <v>Patos de Minas</v>
      </c>
      <c r="E567" s="35" t="s">
        <v>71</v>
      </c>
      <c r="F567" s="11">
        <f>VLOOKUP(A567,Dengue!$1:$1048576,10,FALSE)</f>
        <v>184</v>
      </c>
      <c r="G567" s="11">
        <f>VLOOKUP($A567,Chik!$1:$1048576,10,FALSE)</f>
        <v>0</v>
      </c>
      <c r="H567" s="11">
        <f>VLOOKUP($A567,zika!$1:$1048576,10,FALSE)</f>
        <v>0</v>
      </c>
      <c r="I567" s="11">
        <f t="shared" si="24"/>
        <v>184</v>
      </c>
      <c r="J567" s="10">
        <v>150833</v>
      </c>
      <c r="K567" s="57" t="s">
        <v>1112</v>
      </c>
      <c r="L567" s="7">
        <f t="shared" si="25"/>
        <v>121.98921986567926</v>
      </c>
      <c r="M567" s="6" t="str">
        <f t="shared" si="26"/>
        <v>Média</v>
      </c>
      <c r="N567" s="6">
        <f>VLOOKUP($B567,LIRAa!$1:$1048576,3,FALSE)</f>
        <v>0.5</v>
      </c>
      <c r="O567" s="6">
        <f>VLOOKUP($B567,LIRAa!$1:$1048576,4,FALSE)</f>
        <v>1.7</v>
      </c>
      <c r="P567" s="6">
        <f>VLOOKUP($B567,LIRAa!$1:$1048576,5,FALSE)</f>
        <v>1.9</v>
      </c>
      <c r="S567" s="37"/>
    </row>
    <row r="568" spans="1:21" ht="15.75" x14ac:dyDescent="0.25">
      <c r="A568" s="41">
        <v>563</v>
      </c>
      <c r="B568" s="6">
        <v>314810</v>
      </c>
      <c r="C568" s="16" t="str">
        <f>VLOOKUP(B568,'Tabela de Macros'!$1:$1048576,2,FALSE)</f>
        <v>Triângulo do Norte</v>
      </c>
      <c r="D568" s="35" t="str">
        <f>VLOOKUP(B568,'Tabela de Macros'!$1:$1048576,3,FALSE)</f>
        <v>Uberlândia</v>
      </c>
      <c r="E568" s="35" t="s">
        <v>581</v>
      </c>
      <c r="F568" s="11">
        <f>VLOOKUP(A568,Dengue!$1:$1048576,10,FALSE)</f>
        <v>24</v>
      </c>
      <c r="G568" s="11">
        <f>VLOOKUP($A568,Chik!$1:$1048576,10,FALSE)</f>
        <v>0</v>
      </c>
      <c r="H568" s="11">
        <f>VLOOKUP($A568,zika!$1:$1048576,10,FALSE)</f>
        <v>0</v>
      </c>
      <c r="I568" s="11">
        <f t="shared" si="24"/>
        <v>24</v>
      </c>
      <c r="J568" s="10">
        <v>90041</v>
      </c>
      <c r="K568" s="57" t="s">
        <v>1111</v>
      </c>
      <c r="L568" s="7">
        <f t="shared" si="25"/>
        <v>26.654524050154933</v>
      </c>
      <c r="M568" s="6" t="str">
        <f t="shared" si="26"/>
        <v>Baixa</v>
      </c>
      <c r="N568" s="6">
        <f>VLOOKUP($B568,LIRAa!$1:$1048576,3,FALSE)</f>
        <v>1</v>
      </c>
      <c r="O568" s="6">
        <f>VLOOKUP($B568,LIRAa!$1:$1048576,4,FALSE)</f>
        <v>3.4</v>
      </c>
      <c r="P568" s="6">
        <f>VLOOKUP($B568,LIRAa!$1:$1048576,5,FALSE)</f>
        <v>2.2000000000000002</v>
      </c>
      <c r="S568" s="37"/>
    </row>
    <row r="569" spans="1:21" ht="15.75" x14ac:dyDescent="0.25">
      <c r="A569" s="41">
        <v>564</v>
      </c>
      <c r="B569" s="6">
        <v>314820</v>
      </c>
      <c r="C569" s="16" t="str">
        <f>VLOOKUP(B569,'Tabela de Macros'!$1:$1048576,2,FALSE)</f>
        <v>Sudeste</v>
      </c>
      <c r="D569" s="35" t="str">
        <f>VLOOKUP(B569,'Tabela de Macros'!$1:$1048576,3,FALSE)</f>
        <v>Ubá</v>
      </c>
      <c r="E569" s="35" t="s">
        <v>582</v>
      </c>
      <c r="F569" s="11">
        <f>VLOOKUP(A569,Dengue!$1:$1048576,10,FALSE)</f>
        <v>0</v>
      </c>
      <c r="G569" s="11">
        <f>VLOOKUP($A569,Chik!$1:$1048576,10,FALSE)</f>
        <v>0</v>
      </c>
      <c r="H569" s="11">
        <f>VLOOKUP($A569,zika!$1:$1048576,10,FALSE)</f>
        <v>0</v>
      </c>
      <c r="I569" s="11">
        <f t="shared" si="24"/>
        <v>0</v>
      </c>
      <c r="J569" s="10">
        <v>5652</v>
      </c>
      <c r="K569" s="57" t="s">
        <v>1109</v>
      </c>
      <c r="L569" s="7">
        <f t="shared" si="25"/>
        <v>0</v>
      </c>
      <c r="M569" s="6" t="str">
        <f t="shared" si="26"/>
        <v>Silencioso</v>
      </c>
      <c r="N569" s="6" t="str">
        <f>VLOOKUP($B569,LIRAa!$1:$1048576,3,FALSE)</f>
        <v>Sem Informação</v>
      </c>
      <c r="O569" s="6" t="str">
        <f>VLOOKUP($B569,LIRAa!$1:$1048576,4,FALSE)</f>
        <v>Sem Informação</v>
      </c>
      <c r="P569" s="6" t="str">
        <f>VLOOKUP($B569,LIRAa!$1:$1048576,5,FALSE)</f>
        <v>Sem Informação</v>
      </c>
      <c r="S569" s="37"/>
    </row>
    <row r="570" spans="1:21" ht="15.75" x14ac:dyDescent="0.25">
      <c r="A570" s="41">
        <v>565</v>
      </c>
      <c r="B570" s="6">
        <v>314830</v>
      </c>
      <c r="C570" s="16" t="str">
        <f>VLOOKUP(B570,'Tabela de Macros'!$1:$1048576,2,FALSE)</f>
        <v>Leste do Sul</v>
      </c>
      <c r="D570" s="35" t="str">
        <f>VLOOKUP(B570,'Tabela de Macros'!$1:$1048576,3,FALSE)</f>
        <v>Ponte Nova</v>
      </c>
      <c r="E570" s="35" t="s">
        <v>583</v>
      </c>
      <c r="F570" s="11">
        <f>VLOOKUP(A570,Dengue!$1:$1048576,10,FALSE)</f>
        <v>0</v>
      </c>
      <c r="G570" s="11">
        <f>VLOOKUP($A570,Chik!$1:$1048576,10,FALSE)</f>
        <v>0</v>
      </c>
      <c r="H570" s="11">
        <f>VLOOKUP($A570,zika!$1:$1048576,10,FALSE)</f>
        <v>0</v>
      </c>
      <c r="I570" s="11">
        <f t="shared" si="24"/>
        <v>0</v>
      </c>
      <c r="J570" s="10">
        <v>9557</v>
      </c>
      <c r="K570" s="57" t="s">
        <v>1109</v>
      </c>
      <c r="L570" s="7">
        <f t="shared" si="25"/>
        <v>0</v>
      </c>
      <c r="M570" s="6" t="str">
        <f t="shared" si="26"/>
        <v>Silencioso</v>
      </c>
      <c r="N570" s="6" t="str">
        <f>VLOOKUP($B570,LIRAa!$1:$1048576,3,FALSE)</f>
        <v>Sem Informação</v>
      </c>
      <c r="O570" s="6" t="str">
        <f>VLOOKUP($B570,LIRAa!$1:$1048576,4,FALSE)</f>
        <v>Sem Informação</v>
      </c>
      <c r="P570" s="6" t="str">
        <f>VLOOKUP($B570,LIRAa!$1:$1048576,5,FALSE)</f>
        <v>Sem Informação</v>
      </c>
      <c r="S570" s="37"/>
    </row>
    <row r="571" spans="1:21" ht="15.75" x14ac:dyDescent="0.25">
      <c r="A571" s="41">
        <v>566</v>
      </c>
      <c r="B571" s="6">
        <v>314840</v>
      </c>
      <c r="C571" s="16" t="str">
        <f>VLOOKUP(B571,'Tabela de Macros'!$1:$1048576,2,FALSE)</f>
        <v>Leste</v>
      </c>
      <c r="D571" s="35" t="str">
        <f>VLOOKUP(B571,'Tabela de Macros'!$1:$1048576,3,FALSE)</f>
        <v>Gov. Valadares</v>
      </c>
      <c r="E571" s="35" t="s">
        <v>584</v>
      </c>
      <c r="F571" s="11">
        <f>VLOOKUP(A571,Dengue!$1:$1048576,10,FALSE)</f>
        <v>7</v>
      </c>
      <c r="G571" s="11">
        <f>VLOOKUP($A571,Chik!$1:$1048576,10,FALSE)</f>
        <v>0</v>
      </c>
      <c r="H571" s="11">
        <f>VLOOKUP($A571,zika!$1:$1048576,10,FALSE)</f>
        <v>0</v>
      </c>
      <c r="I571" s="11">
        <f t="shared" si="24"/>
        <v>7</v>
      </c>
      <c r="J571" s="10">
        <v>4849</v>
      </c>
      <c r="K571" s="57" t="s">
        <v>1109</v>
      </c>
      <c r="L571" s="7">
        <f t="shared" si="25"/>
        <v>144.35966178593523</v>
      </c>
      <c r="M571" s="6" t="str">
        <f t="shared" si="26"/>
        <v>Média</v>
      </c>
      <c r="N571" s="6" t="str">
        <f>VLOOKUP($B571,LIRAa!$1:$1048576,3,FALSE)</f>
        <v>Sem Informação</v>
      </c>
      <c r="O571" s="6" t="str">
        <f>VLOOKUP($B571,LIRAa!$1:$1048576,4,FALSE)</f>
        <v>Sem Informação</v>
      </c>
      <c r="P571" s="6" t="str">
        <f>VLOOKUP($B571,LIRAa!$1:$1048576,5,FALSE)</f>
        <v>Sem Informação</v>
      </c>
      <c r="S571" s="9"/>
      <c r="T571" s="9"/>
      <c r="U571" s="9"/>
    </row>
    <row r="572" spans="1:21" ht="15.75" x14ac:dyDescent="0.25">
      <c r="A572" s="41">
        <v>567</v>
      </c>
      <c r="B572" s="6">
        <v>314850</v>
      </c>
      <c r="C572" s="16" t="str">
        <f>VLOOKUP(B572,'Tabela de Macros'!$1:$1048576,2,FALSE)</f>
        <v>Nordeste</v>
      </c>
      <c r="D572" s="35" t="str">
        <f>VLOOKUP(B572,'Tabela de Macros'!$1:$1048576,3,FALSE)</f>
        <v>Teófilo Otoni</v>
      </c>
      <c r="E572" s="35" t="s">
        <v>585</v>
      </c>
      <c r="F572" s="11">
        <f>VLOOKUP(A572,Dengue!$1:$1048576,10,FALSE)</f>
        <v>0</v>
      </c>
      <c r="G572" s="11">
        <f>VLOOKUP($A572,Chik!$1:$1048576,10,FALSE)</f>
        <v>0</v>
      </c>
      <c r="H572" s="11">
        <f>VLOOKUP($A572,zika!$1:$1048576,10,FALSE)</f>
        <v>0</v>
      </c>
      <c r="I572" s="11">
        <f t="shared" si="24"/>
        <v>0</v>
      </c>
      <c r="J572" s="10">
        <v>8481</v>
      </c>
      <c r="K572" s="57" t="s">
        <v>1109</v>
      </c>
      <c r="L572" s="7">
        <f t="shared" si="25"/>
        <v>0</v>
      </c>
      <c r="M572" s="6" t="str">
        <f t="shared" si="26"/>
        <v>Silencioso</v>
      </c>
      <c r="N572" s="6" t="str">
        <f>VLOOKUP($B572,LIRAa!$1:$1048576,3,FALSE)</f>
        <v>Sem Informação</v>
      </c>
      <c r="O572" s="6" t="str">
        <f>VLOOKUP($B572,LIRAa!$1:$1048576,4,FALSE)</f>
        <v>Sem Informação</v>
      </c>
      <c r="P572" s="6" t="str">
        <f>VLOOKUP($B572,LIRAa!$1:$1048576,5,FALSE)</f>
        <v>Sem Informação</v>
      </c>
      <c r="S572" s="37"/>
    </row>
    <row r="573" spans="1:21" ht="15.75" x14ac:dyDescent="0.25">
      <c r="A573" s="41">
        <v>568</v>
      </c>
      <c r="B573" s="6">
        <v>314860</v>
      </c>
      <c r="C573" s="16" t="str">
        <f>VLOOKUP(B573,'Tabela de Macros'!$1:$1048576,2,FALSE)</f>
        <v>Leste</v>
      </c>
      <c r="D573" s="35" t="str">
        <f>VLOOKUP(B573,'Tabela de Macros'!$1:$1048576,3,FALSE)</f>
        <v>Gov. Valadares</v>
      </c>
      <c r="E573" s="35" t="s">
        <v>586</v>
      </c>
      <c r="F573" s="11">
        <f>VLOOKUP(A573,Dengue!$1:$1048576,10,FALSE)</f>
        <v>2</v>
      </c>
      <c r="G573" s="11">
        <f>VLOOKUP($A573,Chik!$1:$1048576,10,FALSE)</f>
        <v>0</v>
      </c>
      <c r="H573" s="11">
        <f>VLOOKUP($A573,zika!$1:$1048576,10,FALSE)</f>
        <v>0</v>
      </c>
      <c r="I573" s="11">
        <f t="shared" si="24"/>
        <v>2</v>
      </c>
      <c r="J573" s="10">
        <v>17545</v>
      </c>
      <c r="K573" s="57" t="s">
        <v>1109</v>
      </c>
      <c r="L573" s="7">
        <f t="shared" si="25"/>
        <v>11.39925904816187</v>
      </c>
      <c r="M573" s="6" t="str">
        <f t="shared" si="26"/>
        <v>Baixa</v>
      </c>
      <c r="N573" s="6" t="str">
        <f>VLOOKUP($B573,LIRAa!$1:$1048576,3,FALSE)</f>
        <v>Sem Informação</v>
      </c>
      <c r="O573" s="6" t="str">
        <f>VLOOKUP($B573,LIRAa!$1:$1048576,4,FALSE)</f>
        <v>Sem Informação</v>
      </c>
      <c r="P573" s="6" t="str">
        <f>VLOOKUP($B573,LIRAa!$1:$1048576,5,FALSE)</f>
        <v>Sem Informação</v>
      </c>
      <c r="S573" s="37"/>
    </row>
    <row r="574" spans="1:21" ht="15.75" x14ac:dyDescent="0.25">
      <c r="A574" s="41">
        <v>569</v>
      </c>
      <c r="B574" s="6">
        <v>314870</v>
      </c>
      <c r="C574" s="16" t="str">
        <f>VLOOKUP(B574,'Tabela de Macros'!$1:$1048576,2,FALSE)</f>
        <v>Nordeste</v>
      </c>
      <c r="D574" s="35" t="str">
        <f>VLOOKUP(B574,'Tabela de Macros'!$1:$1048576,3,FALSE)</f>
        <v>Pedra Azul</v>
      </c>
      <c r="E574" s="35" t="s">
        <v>30</v>
      </c>
      <c r="F574" s="11">
        <f>VLOOKUP(A574,Dengue!$1:$1048576,10,FALSE)</f>
        <v>1</v>
      </c>
      <c r="G574" s="11">
        <f>VLOOKUP($A574,Chik!$1:$1048576,10,FALSE)</f>
        <v>0</v>
      </c>
      <c r="H574" s="11">
        <f>VLOOKUP($A574,zika!$1:$1048576,10,FALSE)</f>
        <v>0</v>
      </c>
      <c r="I574" s="11">
        <f t="shared" si="24"/>
        <v>1</v>
      </c>
      <c r="J574" s="10">
        <v>24319</v>
      </c>
      <c r="K574" s="57" t="s">
        <v>1109</v>
      </c>
      <c r="L574" s="7">
        <f t="shared" si="25"/>
        <v>4.1120111846704219</v>
      </c>
      <c r="M574" s="6" t="str">
        <f t="shared" si="26"/>
        <v>Baixa</v>
      </c>
      <c r="N574" s="6" t="str">
        <f>VLOOKUP($B574,LIRAa!$1:$1048576,3,FALSE)</f>
        <v>Sem Informação</v>
      </c>
      <c r="O574" s="6" t="str">
        <f>VLOOKUP($B574,LIRAa!$1:$1048576,4,FALSE)</f>
        <v>Sem Informação</v>
      </c>
      <c r="P574" s="6" t="str">
        <f>VLOOKUP($B574,LIRAa!$1:$1048576,5,FALSE)</f>
        <v>Sem Informação</v>
      </c>
      <c r="S574" s="37"/>
    </row>
    <row r="575" spans="1:21" ht="15.75" x14ac:dyDescent="0.25">
      <c r="A575" s="41">
        <v>570</v>
      </c>
      <c r="B575" s="6">
        <v>314875</v>
      </c>
      <c r="C575" s="16" t="str">
        <f>VLOOKUP(B575,'Tabela de Macros'!$1:$1048576,2,FALSE)</f>
        <v>Sudeste</v>
      </c>
      <c r="D575" s="35" t="str">
        <f>VLOOKUP(B575,'Tabela de Macros'!$1:$1048576,3,FALSE)</f>
        <v>Manhuaçu</v>
      </c>
      <c r="E575" s="35" t="s">
        <v>587</v>
      </c>
      <c r="F575" s="11">
        <f>VLOOKUP(A575,Dengue!$1:$1048576,10,FALSE)</f>
        <v>0</v>
      </c>
      <c r="G575" s="11">
        <f>VLOOKUP($A575,Chik!$1:$1048576,10,FALSE)</f>
        <v>0</v>
      </c>
      <c r="H575" s="11">
        <f>VLOOKUP($A575,zika!$1:$1048576,10,FALSE)</f>
        <v>0</v>
      </c>
      <c r="I575" s="11">
        <f t="shared" si="24"/>
        <v>0</v>
      </c>
      <c r="J575" s="10">
        <v>7065</v>
      </c>
      <c r="K575" s="57" t="s">
        <v>1109</v>
      </c>
      <c r="L575" s="7">
        <f t="shared" si="25"/>
        <v>0</v>
      </c>
      <c r="M575" s="6" t="str">
        <f t="shared" si="26"/>
        <v>Silencioso</v>
      </c>
      <c r="N575" s="6" t="str">
        <f>VLOOKUP($B575,LIRAa!$1:$1048576,3,FALSE)</f>
        <v>Sem Informação</v>
      </c>
      <c r="O575" s="6" t="str">
        <f>VLOOKUP($B575,LIRAa!$1:$1048576,4,FALSE)</f>
        <v>Sem Informação</v>
      </c>
      <c r="P575" s="6" t="str">
        <f>VLOOKUP($B575,LIRAa!$1:$1048576,5,FALSE)</f>
        <v>Sem Informação</v>
      </c>
      <c r="S575" s="37"/>
    </row>
    <row r="576" spans="1:21" ht="15.75" x14ac:dyDescent="0.25">
      <c r="A576" s="41">
        <v>571</v>
      </c>
      <c r="B576" s="6">
        <v>314880</v>
      </c>
      <c r="C576" s="16" t="str">
        <f>VLOOKUP(B576,'Tabela de Macros'!$1:$1048576,2,FALSE)</f>
        <v>Leste do Sul</v>
      </c>
      <c r="D576" s="35" t="str">
        <f>VLOOKUP(B576,'Tabela de Macros'!$1:$1048576,3,FALSE)</f>
        <v>Ponte Nova</v>
      </c>
      <c r="E576" s="35" t="s">
        <v>588</v>
      </c>
      <c r="F576" s="11">
        <f>VLOOKUP(A576,Dengue!$1:$1048576,10,FALSE)</f>
        <v>0</v>
      </c>
      <c r="G576" s="11">
        <f>VLOOKUP($A576,Chik!$1:$1048576,10,FALSE)</f>
        <v>0</v>
      </c>
      <c r="H576" s="11">
        <f>VLOOKUP($A576,zika!$1:$1048576,10,FALSE)</f>
        <v>0</v>
      </c>
      <c r="I576" s="11">
        <f t="shared" si="24"/>
        <v>0</v>
      </c>
      <c r="J576" s="10">
        <v>3100</v>
      </c>
      <c r="K576" s="57" t="s">
        <v>1109</v>
      </c>
      <c r="L576" s="7">
        <f t="shared" si="25"/>
        <v>0</v>
      </c>
      <c r="M576" s="6" t="str">
        <f t="shared" si="26"/>
        <v>Silencioso</v>
      </c>
      <c r="N576" s="6" t="str">
        <f>VLOOKUP($B576,LIRAa!$1:$1048576,3,FALSE)</f>
        <v>Sem Informação</v>
      </c>
      <c r="O576" s="6" t="str">
        <f>VLOOKUP($B576,LIRAa!$1:$1048576,4,FALSE)</f>
        <v>Sem Informação</v>
      </c>
      <c r="P576" s="6" t="str">
        <f>VLOOKUP($B576,LIRAa!$1:$1048576,5,FALSE)</f>
        <v>Sem Informação</v>
      </c>
      <c r="S576" s="37"/>
    </row>
    <row r="577" spans="1:21" ht="15.75" x14ac:dyDescent="0.25">
      <c r="A577" s="41">
        <v>572</v>
      </c>
      <c r="B577" s="6">
        <v>314890</v>
      </c>
      <c r="C577" s="16" t="str">
        <f>VLOOKUP(B577,'Tabela de Macros'!$1:$1048576,2,FALSE)</f>
        <v>Oeste</v>
      </c>
      <c r="D577" s="35" t="str">
        <f>VLOOKUP(B577,'Tabela de Macros'!$1:$1048576,3,FALSE)</f>
        <v>Divinópolis</v>
      </c>
      <c r="E577" s="35" t="s">
        <v>589</v>
      </c>
      <c r="F577" s="11">
        <f>VLOOKUP(A577,Dengue!$1:$1048576,10,FALSE)</f>
        <v>0</v>
      </c>
      <c r="G577" s="11">
        <f>VLOOKUP($A577,Chik!$1:$1048576,10,FALSE)</f>
        <v>0</v>
      </c>
      <c r="H577" s="11">
        <f>VLOOKUP($A577,zika!$1:$1048576,10,FALSE)</f>
        <v>0</v>
      </c>
      <c r="I577" s="11">
        <f t="shared" si="24"/>
        <v>0</v>
      </c>
      <c r="J577" s="10">
        <v>3969</v>
      </c>
      <c r="K577" s="57" t="s">
        <v>1109</v>
      </c>
      <c r="L577" s="7">
        <f t="shared" si="25"/>
        <v>0</v>
      </c>
      <c r="M577" s="6" t="str">
        <f t="shared" si="26"/>
        <v>Silencioso</v>
      </c>
      <c r="N577" s="6" t="str">
        <f>VLOOKUP($B577,LIRAa!$1:$1048576,3,FALSE)</f>
        <v>Sem Informação</v>
      </c>
      <c r="O577" s="6" t="str">
        <f>VLOOKUP($B577,LIRAa!$1:$1048576,4,FALSE)</f>
        <v>Sem Informação</v>
      </c>
      <c r="P577" s="6" t="str">
        <f>VLOOKUP($B577,LIRAa!$1:$1048576,5,FALSE)</f>
        <v>Sem Informação</v>
      </c>
      <c r="S577" s="37"/>
    </row>
    <row r="578" spans="1:21" ht="15.75" x14ac:dyDescent="0.25">
      <c r="A578" s="41">
        <v>573</v>
      </c>
      <c r="B578" s="6">
        <v>314900</v>
      </c>
      <c r="C578" s="16" t="str">
        <f>VLOOKUP(B578,'Tabela de Macros'!$1:$1048576,2,FALSE)</f>
        <v>Sudeste</v>
      </c>
      <c r="D578" s="35" t="str">
        <f>VLOOKUP(B578,'Tabela de Macros'!$1:$1048576,3,FALSE)</f>
        <v>Manhuaçu</v>
      </c>
      <c r="E578" s="35" t="s">
        <v>590</v>
      </c>
      <c r="F578" s="11">
        <f>VLOOKUP(A578,Dengue!$1:$1048576,10,FALSE)</f>
        <v>0</v>
      </c>
      <c r="G578" s="11">
        <f>VLOOKUP($A578,Chik!$1:$1048576,10,FALSE)</f>
        <v>0</v>
      </c>
      <c r="H578" s="11">
        <f>VLOOKUP($A578,zika!$1:$1048576,10,FALSE)</f>
        <v>0</v>
      </c>
      <c r="I578" s="11">
        <f t="shared" si="24"/>
        <v>0</v>
      </c>
      <c r="J578" s="10">
        <v>2475</v>
      </c>
      <c r="K578" s="57" t="s">
        <v>1109</v>
      </c>
      <c r="L578" s="7">
        <f t="shared" si="25"/>
        <v>0</v>
      </c>
      <c r="M578" s="6" t="str">
        <f t="shared" si="26"/>
        <v>Silencioso</v>
      </c>
      <c r="N578" s="6" t="str">
        <f>VLOOKUP($B578,LIRAa!$1:$1048576,3,FALSE)</f>
        <v>Sem Informação</v>
      </c>
      <c r="O578" s="6" t="str">
        <f>VLOOKUP($B578,LIRAa!$1:$1048576,4,FALSE)</f>
        <v>Sem Informação</v>
      </c>
      <c r="P578" s="6" t="str">
        <f>VLOOKUP($B578,LIRAa!$1:$1048576,5,FALSE)</f>
        <v>Sem Informação</v>
      </c>
      <c r="S578" s="37"/>
    </row>
    <row r="579" spans="1:21" ht="15.75" x14ac:dyDescent="0.25">
      <c r="A579" s="41">
        <v>574</v>
      </c>
      <c r="B579" s="6">
        <v>314910</v>
      </c>
      <c r="C579" s="16" t="str">
        <f>VLOOKUP(B579,'Tabela de Macros'!$1:$1048576,2,FALSE)</f>
        <v>Sul</v>
      </c>
      <c r="D579" s="35" t="str">
        <f>VLOOKUP(B579,'Tabela de Macros'!$1:$1048576,3,FALSE)</f>
        <v>Pouso Alegre</v>
      </c>
      <c r="E579" s="35" t="s">
        <v>591</v>
      </c>
      <c r="F579" s="11">
        <f>VLOOKUP(A579,Dengue!$1:$1048576,10,FALSE)</f>
        <v>2</v>
      </c>
      <c r="G579" s="11">
        <f>VLOOKUP($A579,Chik!$1:$1048576,10,FALSE)</f>
        <v>0</v>
      </c>
      <c r="H579" s="11">
        <f>VLOOKUP($A579,zika!$1:$1048576,10,FALSE)</f>
        <v>0</v>
      </c>
      <c r="I579" s="11">
        <f t="shared" si="24"/>
        <v>2</v>
      </c>
      <c r="J579" s="10">
        <v>11246</v>
      </c>
      <c r="K579" s="57" t="s">
        <v>1109</v>
      </c>
      <c r="L579" s="7">
        <f t="shared" si="25"/>
        <v>17.784101013693757</v>
      </c>
      <c r="M579" s="6" t="str">
        <f t="shared" si="26"/>
        <v>Baixa</v>
      </c>
      <c r="N579" s="6" t="str">
        <f>VLOOKUP($B579,LIRAa!$1:$1048576,3,FALSE)</f>
        <v>Sem Informação</v>
      </c>
      <c r="O579" s="6" t="str">
        <f>VLOOKUP($B579,LIRAa!$1:$1048576,4,FALSE)</f>
        <v>Sem Informação</v>
      </c>
      <c r="P579" s="6" t="str">
        <f>VLOOKUP($B579,LIRAa!$1:$1048576,5,FALSE)</f>
        <v>Sem Informação</v>
      </c>
      <c r="S579" s="37"/>
    </row>
    <row r="580" spans="1:21" ht="15.75" x14ac:dyDescent="0.25">
      <c r="A580" s="41">
        <v>575</v>
      </c>
      <c r="B580" s="6">
        <v>314915</v>
      </c>
      <c r="C580" s="16" t="str">
        <f>VLOOKUP(B580,'Tabela de Macros'!$1:$1048576,2,FALSE)</f>
        <v>Norte</v>
      </c>
      <c r="D580" s="35" t="str">
        <f>VLOOKUP(B580,'Tabela de Macros'!$1:$1048576,3,FALSE)</f>
        <v>Januária</v>
      </c>
      <c r="E580" s="35" t="s">
        <v>592</v>
      </c>
      <c r="F580" s="11">
        <f>VLOOKUP(A580,Dengue!$1:$1048576,10,FALSE)</f>
        <v>0</v>
      </c>
      <c r="G580" s="11">
        <f>VLOOKUP($A580,Chik!$1:$1048576,10,FALSE)</f>
        <v>0</v>
      </c>
      <c r="H580" s="11">
        <f>VLOOKUP($A580,zika!$1:$1048576,10,FALSE)</f>
        <v>0</v>
      </c>
      <c r="I580" s="11">
        <f t="shared" si="24"/>
        <v>0</v>
      </c>
      <c r="J580" s="10">
        <v>11453</v>
      </c>
      <c r="K580" s="57" t="s">
        <v>1109</v>
      </c>
      <c r="L580" s="7">
        <f t="shared" si="25"/>
        <v>0</v>
      </c>
      <c r="M580" s="6" t="str">
        <f t="shared" si="26"/>
        <v>Silencioso</v>
      </c>
      <c r="N580" s="6" t="str">
        <f>VLOOKUP($B580,LIRAa!$1:$1048576,3,FALSE)</f>
        <v>Sem Informação</v>
      </c>
      <c r="O580" s="6" t="str">
        <f>VLOOKUP($B580,LIRAa!$1:$1048576,4,FALSE)</f>
        <v>Sem Informação</v>
      </c>
      <c r="P580" s="6" t="str">
        <f>VLOOKUP($B580,LIRAa!$1:$1048576,5,FALSE)</f>
        <v>Sem Informação</v>
      </c>
      <c r="S580" s="76"/>
      <c r="T580" s="76"/>
      <c r="U580" s="76"/>
    </row>
    <row r="581" spans="1:21" ht="15.75" x14ac:dyDescent="0.25">
      <c r="A581" s="41">
        <v>576</v>
      </c>
      <c r="B581" s="6">
        <v>314920</v>
      </c>
      <c r="C581" s="16" t="str">
        <f>VLOOKUP(B581,'Tabela de Macros'!$1:$1048576,2,FALSE)</f>
        <v>Triângulo do Sul</v>
      </c>
      <c r="D581" s="35" t="str">
        <f>VLOOKUP(B581,'Tabela de Macros'!$1:$1048576,3,FALSE)</f>
        <v>Uberaba</v>
      </c>
      <c r="E581" s="35" t="s">
        <v>593</v>
      </c>
      <c r="F581" s="11">
        <f>VLOOKUP(A581,Dengue!$1:$1048576,10,FALSE)</f>
        <v>0</v>
      </c>
      <c r="G581" s="11">
        <f>VLOOKUP($A581,Chik!$1:$1048576,10,FALSE)</f>
        <v>0</v>
      </c>
      <c r="H581" s="11">
        <f>VLOOKUP($A581,zika!$1:$1048576,10,FALSE)</f>
        <v>0</v>
      </c>
      <c r="I581" s="11">
        <f t="shared" si="24"/>
        <v>0</v>
      </c>
      <c r="J581" s="10">
        <v>3626</v>
      </c>
      <c r="K581" s="57" t="s">
        <v>1109</v>
      </c>
      <c r="L581" s="7">
        <f t="shared" si="25"/>
        <v>0</v>
      </c>
      <c r="M581" s="6" t="str">
        <f t="shared" si="26"/>
        <v>Silencioso</v>
      </c>
      <c r="N581" s="6" t="str">
        <f>VLOOKUP($B581,LIRAa!$1:$1048576,3,FALSE)</f>
        <v>Sem Informação</v>
      </c>
      <c r="O581" s="6" t="str">
        <f>VLOOKUP($B581,LIRAa!$1:$1048576,4,FALSE)</f>
        <v>Sem Informação</v>
      </c>
      <c r="P581" s="6" t="str">
        <f>VLOOKUP($B581,LIRAa!$1:$1048576,5,FALSE)</f>
        <v>Sem Informação</v>
      </c>
      <c r="S581" s="37"/>
    </row>
    <row r="582" spans="1:21" ht="15.75" x14ac:dyDescent="0.25">
      <c r="A582" s="41">
        <v>577</v>
      </c>
      <c r="B582" s="6">
        <v>314930</v>
      </c>
      <c r="C582" s="16" t="str">
        <f>VLOOKUP(B582,'Tabela de Macros'!$1:$1048576,2,FALSE)</f>
        <v>Centro</v>
      </c>
      <c r="D582" s="35" t="str">
        <f>VLOOKUP(B582,'Tabela de Macros'!$1:$1048576,3,FALSE)</f>
        <v>Belo Horizonte</v>
      </c>
      <c r="E582" s="35" t="s">
        <v>594</v>
      </c>
      <c r="F582" s="11">
        <f>VLOOKUP(A582,Dengue!$1:$1048576,10,FALSE)</f>
        <v>18</v>
      </c>
      <c r="G582" s="11">
        <f>VLOOKUP($A582,Chik!$1:$1048576,10,FALSE)</f>
        <v>0</v>
      </c>
      <c r="H582" s="11">
        <f>VLOOKUP($A582,zika!$1:$1048576,10,FALSE)</f>
        <v>0</v>
      </c>
      <c r="I582" s="11">
        <f t="shared" ref="I582:I645" si="27">H582+F582+G582</f>
        <v>18</v>
      </c>
      <c r="J582" s="10">
        <v>63789</v>
      </c>
      <c r="K582" s="57" t="s">
        <v>1110</v>
      </c>
      <c r="L582" s="7">
        <f t="shared" ref="L582:L645" si="28">I582/J582*100000</f>
        <v>28.218031322014767</v>
      </c>
      <c r="M582" s="6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6">
        <f>VLOOKUP($B582,LIRAa!$1:$1048576,3,FALSE)</f>
        <v>1</v>
      </c>
      <c r="O582" s="6">
        <f>VLOOKUP($B582,LIRAa!$1:$1048576,4,FALSE)</f>
        <v>0.6</v>
      </c>
      <c r="P582" s="6">
        <f>VLOOKUP($B582,LIRAa!$1:$1048576,5,FALSE)</f>
        <v>1</v>
      </c>
      <c r="S582" s="37"/>
    </row>
    <row r="583" spans="1:21" ht="15.75" x14ac:dyDescent="0.25">
      <c r="A583" s="41">
        <v>578</v>
      </c>
      <c r="B583" s="6">
        <v>314940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595</v>
      </c>
      <c r="F583" s="11">
        <f>VLOOKUP(A583,Dengue!$1:$1048576,10,FALSE)</f>
        <v>0</v>
      </c>
      <c r="G583" s="11">
        <f>VLOOKUP($A583,Chik!$1:$1048576,10,FALSE)</f>
        <v>0</v>
      </c>
      <c r="H583" s="11">
        <f>VLOOKUP($A583,zika!$1:$1048576,10,FALSE)</f>
        <v>0</v>
      </c>
      <c r="I583" s="11">
        <f t="shared" si="27"/>
        <v>0</v>
      </c>
      <c r="J583" s="10">
        <v>1808</v>
      </c>
      <c r="K583" s="57" t="s">
        <v>1109</v>
      </c>
      <c r="L583" s="7">
        <f t="shared" si="28"/>
        <v>0</v>
      </c>
      <c r="M583" s="6" t="str">
        <f t="shared" si="29"/>
        <v>Silencioso</v>
      </c>
      <c r="N583" s="6" t="str">
        <f>VLOOKUP($B583,LIRAa!$1:$1048576,3,FALSE)</f>
        <v>Sem Informação</v>
      </c>
      <c r="O583" s="6" t="str">
        <f>VLOOKUP($B583,LIRAa!$1:$1048576,4,FALSE)</f>
        <v>Sem Informação</v>
      </c>
      <c r="P583" s="6" t="str">
        <f>VLOOKUP($B583,LIRAa!$1:$1048576,5,FALSE)</f>
        <v>Sem Informação</v>
      </c>
      <c r="S583" s="37"/>
    </row>
    <row r="584" spans="1:21" ht="15.75" x14ac:dyDescent="0.25">
      <c r="A584" s="41">
        <v>579</v>
      </c>
      <c r="B584" s="6">
        <v>314950</v>
      </c>
      <c r="C584" s="16" t="str">
        <f>VLOOKUP(B584,'Tabela de Macros'!$1:$1048576,2,FALSE)</f>
        <v>Sudeste</v>
      </c>
      <c r="D584" s="35" t="str">
        <f>VLOOKUP(B584,'Tabela de Macros'!$1:$1048576,3,FALSE)</f>
        <v>Juiz de Fora</v>
      </c>
      <c r="E584" s="35" t="s">
        <v>596</v>
      </c>
      <c r="F584" s="11">
        <f>VLOOKUP(A584,Dengue!$1:$1048576,10,FALSE)</f>
        <v>0</v>
      </c>
      <c r="G584" s="11">
        <f>VLOOKUP($A584,Chik!$1:$1048576,10,FALSE)</f>
        <v>0</v>
      </c>
      <c r="H584" s="11">
        <f>VLOOKUP($A584,zika!$1:$1048576,10,FALSE)</f>
        <v>0</v>
      </c>
      <c r="I584" s="11">
        <f t="shared" si="27"/>
        <v>0</v>
      </c>
      <c r="J584" s="10">
        <v>3310</v>
      </c>
      <c r="K584" s="57" t="s">
        <v>1109</v>
      </c>
      <c r="L584" s="7">
        <f t="shared" si="28"/>
        <v>0</v>
      </c>
      <c r="M584" s="6" t="str">
        <f t="shared" si="29"/>
        <v>Silencioso</v>
      </c>
      <c r="N584" s="6" t="str">
        <f>VLOOKUP($B584,LIRAa!$1:$1048576,3,FALSE)</f>
        <v>Sem Informação</v>
      </c>
      <c r="O584" s="6" t="str">
        <f>VLOOKUP($B584,LIRAa!$1:$1048576,4,FALSE)</f>
        <v>Sem Informação</v>
      </c>
      <c r="P584" s="6" t="str">
        <f>VLOOKUP($B584,LIRAa!$1:$1048576,5,FALSE)</f>
        <v>Sem Informação</v>
      </c>
      <c r="S584" s="37"/>
    </row>
    <row r="585" spans="1:21" ht="15.75" x14ac:dyDescent="0.25">
      <c r="A585" s="41">
        <v>580</v>
      </c>
      <c r="B585" s="6">
        <v>314960</v>
      </c>
      <c r="C585" s="16" t="str">
        <f>VLOOKUP(B585,'Tabela de Macros'!$1:$1048576,2,FALSE)</f>
        <v>Centro</v>
      </c>
      <c r="D585" s="35" t="str">
        <f>VLOOKUP(B585,'Tabela de Macros'!$1:$1048576,3,FALSE)</f>
        <v>Sete Lagoas</v>
      </c>
      <c r="E585" s="35" t="s">
        <v>597</v>
      </c>
      <c r="F585" s="11">
        <f>VLOOKUP(A585,Dengue!$1:$1048576,10,FALSE)</f>
        <v>0</v>
      </c>
      <c r="G585" s="11">
        <f>VLOOKUP($A585,Chik!$1:$1048576,10,FALSE)</f>
        <v>0</v>
      </c>
      <c r="H585" s="11">
        <f>VLOOKUP($A585,zika!$1:$1048576,10,FALSE)</f>
        <v>0</v>
      </c>
      <c r="I585" s="11">
        <f t="shared" si="27"/>
        <v>0</v>
      </c>
      <c r="J585" s="10">
        <v>4379</v>
      </c>
      <c r="K585" s="57" t="s">
        <v>1109</v>
      </c>
      <c r="L585" s="7">
        <f t="shared" si="28"/>
        <v>0</v>
      </c>
      <c r="M585" s="6" t="str">
        <f t="shared" si="29"/>
        <v>Silencioso</v>
      </c>
      <c r="N585" s="6" t="str">
        <f>VLOOKUP($B585,LIRAa!$1:$1048576,3,FALSE)</f>
        <v>Sem Informação</v>
      </c>
      <c r="O585" s="6" t="str">
        <f>VLOOKUP($B585,LIRAa!$1:$1048576,4,FALSE)</f>
        <v>Sem Informação</v>
      </c>
      <c r="P585" s="6" t="str">
        <f>VLOOKUP($B585,LIRAa!$1:$1048576,5,FALSE)</f>
        <v>Sem Informação</v>
      </c>
      <c r="S585" s="37"/>
    </row>
    <row r="586" spans="1:21" ht="15.75" x14ac:dyDescent="0.25">
      <c r="A586" s="41">
        <v>581</v>
      </c>
      <c r="B586" s="6">
        <v>314970</v>
      </c>
      <c r="C586" s="16" t="str">
        <f>VLOOKUP(B586,'Tabela de Macros'!$1:$1048576,2,FALSE)</f>
        <v>Oeste</v>
      </c>
      <c r="D586" s="35" t="str">
        <f>VLOOKUP(B586,'Tabela de Macros'!$1:$1048576,3,FALSE)</f>
        <v>Divinópolis</v>
      </c>
      <c r="E586" s="35" t="s">
        <v>598</v>
      </c>
      <c r="F586" s="11">
        <f>VLOOKUP(A586,Dengue!$1:$1048576,10,FALSE)</f>
        <v>9</v>
      </c>
      <c r="G586" s="11">
        <f>VLOOKUP($A586,Chik!$1:$1048576,10,FALSE)</f>
        <v>2</v>
      </c>
      <c r="H586" s="11">
        <f>VLOOKUP($A586,zika!$1:$1048576,10,FALSE)</f>
        <v>0</v>
      </c>
      <c r="I586" s="11">
        <f t="shared" si="27"/>
        <v>11</v>
      </c>
      <c r="J586" s="10">
        <v>11249</v>
      </c>
      <c r="K586" s="57" t="s">
        <v>1109</v>
      </c>
      <c r="L586" s="7">
        <f t="shared" si="28"/>
        <v>97.786469908436302</v>
      </c>
      <c r="M586" s="6" t="str">
        <f t="shared" si="29"/>
        <v>Baixa</v>
      </c>
      <c r="N586" s="6" t="str">
        <f>VLOOKUP($B586,LIRAa!$1:$1048576,3,FALSE)</f>
        <v>Sem Informação</v>
      </c>
      <c r="O586" s="6" t="str">
        <f>VLOOKUP($B586,LIRAa!$1:$1048576,4,FALSE)</f>
        <v>Sem Informação</v>
      </c>
      <c r="P586" s="6" t="str">
        <f>VLOOKUP($B586,LIRAa!$1:$1048576,5,FALSE)</f>
        <v>Sem Informação</v>
      </c>
      <c r="S586" s="9"/>
      <c r="T586" s="9"/>
      <c r="U586" s="9"/>
    </row>
    <row r="587" spans="1:21" ht="15.75" x14ac:dyDescent="0.25">
      <c r="A587" s="41">
        <v>582</v>
      </c>
      <c r="B587" s="6">
        <v>314980</v>
      </c>
      <c r="C587" s="16" t="str">
        <f>VLOOKUP(B587,'Tabela de Macros'!$1:$1048576,2,FALSE)</f>
        <v>Triângulo do Sul</v>
      </c>
      <c r="D587" s="35" t="str">
        <f>VLOOKUP(B587,'Tabela de Macros'!$1:$1048576,3,FALSE)</f>
        <v>Uberaba</v>
      </c>
      <c r="E587" s="35" t="s">
        <v>599</v>
      </c>
      <c r="F587" s="11">
        <f>VLOOKUP(A587,Dengue!$1:$1048576,10,FALSE)</f>
        <v>0</v>
      </c>
      <c r="G587" s="11">
        <f>VLOOKUP($A587,Chik!$1:$1048576,10,FALSE)</f>
        <v>0</v>
      </c>
      <c r="H587" s="11">
        <f>VLOOKUP($A587,zika!$1:$1048576,10,FALSE)</f>
        <v>0</v>
      </c>
      <c r="I587" s="11">
        <f t="shared" si="27"/>
        <v>0</v>
      </c>
      <c r="J587" s="10">
        <v>16009</v>
      </c>
      <c r="K587" s="57" t="s">
        <v>1109</v>
      </c>
      <c r="L587" s="7">
        <f t="shared" si="28"/>
        <v>0</v>
      </c>
      <c r="M587" s="6" t="str">
        <f t="shared" si="29"/>
        <v>Silencioso</v>
      </c>
      <c r="N587" s="6" t="str">
        <f>VLOOKUP($B587,LIRAa!$1:$1048576,3,FALSE)</f>
        <v>Sem Informação</v>
      </c>
      <c r="O587" s="6" t="str">
        <f>VLOOKUP($B587,LIRAa!$1:$1048576,4,FALSE)</f>
        <v>Sem Informação</v>
      </c>
      <c r="P587" s="6" t="str">
        <f>VLOOKUP($B587,LIRAa!$1:$1048576,5,FALSE)</f>
        <v>Sem Informação</v>
      </c>
      <c r="S587" s="37"/>
    </row>
    <row r="588" spans="1:21" ht="15.75" x14ac:dyDescent="0.25">
      <c r="A588" s="41">
        <v>583</v>
      </c>
      <c r="B588" s="6">
        <v>314990</v>
      </c>
      <c r="C588" s="16" t="str">
        <f>VLOOKUP(B588,'Tabela de Macros'!$1:$1048576,2,FALSE)</f>
        <v>Sul</v>
      </c>
      <c r="D588" s="35" t="str">
        <f>VLOOKUP(B588,'Tabela de Macros'!$1:$1048576,3,FALSE)</f>
        <v>Varginha</v>
      </c>
      <c r="E588" s="35" t="s">
        <v>600</v>
      </c>
      <c r="F588" s="11">
        <f>VLOOKUP(A588,Dengue!$1:$1048576,10,FALSE)</f>
        <v>6</v>
      </c>
      <c r="G588" s="11">
        <f>VLOOKUP($A588,Chik!$1:$1048576,10,FALSE)</f>
        <v>0</v>
      </c>
      <c r="H588" s="11">
        <f>VLOOKUP($A588,zika!$1:$1048576,10,FALSE)</f>
        <v>0</v>
      </c>
      <c r="I588" s="11">
        <f t="shared" si="27"/>
        <v>6</v>
      </c>
      <c r="J588" s="10">
        <v>21291</v>
      </c>
      <c r="K588" s="57" t="s">
        <v>1109</v>
      </c>
      <c r="L588" s="7">
        <f t="shared" si="28"/>
        <v>28.18092151613358</v>
      </c>
      <c r="M588" s="6" t="str">
        <f t="shared" si="29"/>
        <v>Baixa</v>
      </c>
      <c r="N588" s="6" t="str">
        <f>VLOOKUP($B588,LIRAa!$1:$1048576,3,FALSE)</f>
        <v>Sem Informação</v>
      </c>
      <c r="O588" s="6" t="str">
        <f>VLOOKUP($B588,LIRAa!$1:$1048576,4,FALSE)</f>
        <v>Sem Informação</v>
      </c>
      <c r="P588" s="6" t="str">
        <f>VLOOKUP($B588,LIRAa!$1:$1048576,5,FALSE)</f>
        <v>Sem Informação</v>
      </c>
      <c r="S588" s="37"/>
    </row>
    <row r="589" spans="1:21" ht="15.75" x14ac:dyDescent="0.25">
      <c r="A589" s="41">
        <v>584</v>
      </c>
      <c r="B589" s="6">
        <v>314995</v>
      </c>
      <c r="C589" s="16" t="str">
        <f>VLOOKUP(B589,'Tabela de Macros'!$1:$1048576,2,FALSE)</f>
        <v>Vale do Aço</v>
      </c>
      <c r="D589" s="35" t="str">
        <f>VLOOKUP(B589,'Tabela de Macros'!$1:$1048576,3,FALSE)</f>
        <v>Cel. Fabriciano</v>
      </c>
      <c r="E589" s="35" t="s">
        <v>601</v>
      </c>
      <c r="F589" s="11">
        <f>VLOOKUP(A589,Dengue!$1:$1048576,10,FALSE)</f>
        <v>0</v>
      </c>
      <c r="G589" s="11">
        <f>VLOOKUP($A589,Chik!$1:$1048576,10,FALSE)</f>
        <v>0</v>
      </c>
      <c r="H589" s="11">
        <f>VLOOKUP($A589,zika!$1:$1048576,10,FALSE)</f>
        <v>0</v>
      </c>
      <c r="I589" s="11">
        <f t="shared" si="27"/>
        <v>0</v>
      </c>
      <c r="J589" s="10">
        <v>6847</v>
      </c>
      <c r="K589" s="57" t="s">
        <v>1109</v>
      </c>
      <c r="L589" s="7">
        <f t="shared" si="28"/>
        <v>0</v>
      </c>
      <c r="M589" s="6" t="str">
        <f t="shared" si="29"/>
        <v>Silencioso</v>
      </c>
      <c r="N589" s="6" t="str">
        <f>VLOOKUP($B589,LIRAa!$1:$1048576,3,FALSE)</f>
        <v>Sem Informação</v>
      </c>
      <c r="O589" s="6" t="str">
        <f>VLOOKUP($B589,LIRAa!$1:$1048576,4,FALSE)</f>
        <v>Sem Informação</v>
      </c>
      <c r="P589" s="6" t="str">
        <f>VLOOKUP($B589,LIRAa!$1:$1048576,5,FALSE)</f>
        <v>Sem Informação</v>
      </c>
      <c r="S589" s="37"/>
    </row>
    <row r="590" spans="1:21" ht="15.75" x14ac:dyDescent="0.25">
      <c r="A590" s="41">
        <v>585</v>
      </c>
      <c r="B590" s="6">
        <v>315000</v>
      </c>
      <c r="C590" s="16" t="str">
        <f>VLOOKUP(B590,'Tabela de Macros'!$1:$1048576,2,FALSE)</f>
        <v>Nordeste</v>
      </c>
      <c r="D590" s="35" t="str">
        <f>VLOOKUP(B590,'Tabela de Macros'!$1:$1048576,3,FALSE)</f>
        <v>Teófilo Otoni</v>
      </c>
      <c r="E590" s="35" t="s">
        <v>602</v>
      </c>
      <c r="F590" s="11">
        <f>VLOOKUP(A590,Dengue!$1:$1048576,10,FALSE)</f>
        <v>0</v>
      </c>
      <c r="G590" s="11">
        <f>VLOOKUP($A590,Chik!$1:$1048576,10,FALSE)</f>
        <v>0</v>
      </c>
      <c r="H590" s="11">
        <f>VLOOKUP($A590,zika!$1:$1048576,10,FALSE)</f>
        <v>0</v>
      </c>
      <c r="I590" s="11">
        <f t="shared" si="27"/>
        <v>0</v>
      </c>
      <c r="J590" s="10">
        <v>4246</v>
      </c>
      <c r="K590" s="57" t="s">
        <v>1109</v>
      </c>
      <c r="L590" s="7">
        <f t="shared" si="28"/>
        <v>0</v>
      </c>
      <c r="M590" s="6" t="str">
        <f t="shared" si="29"/>
        <v>Silencioso</v>
      </c>
      <c r="N590" s="6" t="str">
        <f>VLOOKUP($B590,LIRAa!$1:$1048576,3,FALSE)</f>
        <v>Sem Informação</v>
      </c>
      <c r="O590" s="6" t="str">
        <f>VLOOKUP($B590,LIRAa!$1:$1048576,4,FALSE)</f>
        <v>Sem Informação</v>
      </c>
      <c r="P590" s="6" t="str">
        <f>VLOOKUP($B590,LIRAa!$1:$1048576,5,FALSE)</f>
        <v>Sem Informação</v>
      </c>
      <c r="S590" s="37"/>
    </row>
    <row r="591" spans="1:21" ht="15.75" x14ac:dyDescent="0.25">
      <c r="A591" s="41">
        <v>586</v>
      </c>
      <c r="B591" s="6">
        <v>315010</v>
      </c>
      <c r="C591" s="16" t="str">
        <f>VLOOKUP(B591,'Tabela de Macros'!$1:$1048576,2,FALSE)</f>
        <v>Sudeste</v>
      </c>
      <c r="D591" s="35" t="str">
        <f>VLOOKUP(B591,'Tabela de Macros'!$1:$1048576,3,FALSE)</f>
        <v>Juiz de Fora</v>
      </c>
      <c r="E591" s="35" t="s">
        <v>603</v>
      </c>
      <c r="F591" s="11">
        <f>VLOOKUP(A591,Dengue!$1:$1048576,10,FALSE)</f>
        <v>2</v>
      </c>
      <c r="G591" s="11">
        <f>VLOOKUP($A591,Chik!$1:$1048576,10,FALSE)</f>
        <v>0</v>
      </c>
      <c r="H591" s="11">
        <f>VLOOKUP($A591,zika!$1:$1048576,10,FALSE)</f>
        <v>0</v>
      </c>
      <c r="I591" s="11">
        <f t="shared" si="27"/>
        <v>2</v>
      </c>
      <c r="J591" s="10">
        <v>2763</v>
      </c>
      <c r="K591" s="57" t="s">
        <v>1109</v>
      </c>
      <c r="L591" s="7">
        <f t="shared" si="28"/>
        <v>72.385088671733627</v>
      </c>
      <c r="M591" s="6" t="str">
        <f t="shared" si="29"/>
        <v>Baixa</v>
      </c>
      <c r="N591" s="6" t="str">
        <f>VLOOKUP($B591,LIRAa!$1:$1048576,3,FALSE)</f>
        <v>Sem Informação</v>
      </c>
      <c r="O591" s="6" t="str">
        <f>VLOOKUP($B591,LIRAa!$1:$1048576,4,FALSE)</f>
        <v>Sem Informação</v>
      </c>
      <c r="P591" s="6" t="str">
        <f>VLOOKUP($B591,LIRAa!$1:$1048576,5,FALSE)</f>
        <v>Sem Informação</v>
      </c>
      <c r="S591" s="37"/>
    </row>
    <row r="592" spans="1:21" ht="15.75" x14ac:dyDescent="0.25">
      <c r="A592" s="41">
        <v>587</v>
      </c>
      <c r="B592" s="6">
        <v>315015</v>
      </c>
      <c r="C592" s="16" t="str">
        <f>VLOOKUP(B592,'Tabela de Macros'!$1:$1048576,2,FALSE)</f>
        <v>Vale do Aço</v>
      </c>
      <c r="D592" s="35" t="str">
        <f>VLOOKUP(B592,'Tabela de Macros'!$1:$1048576,3,FALSE)</f>
        <v>Cel. Fabriciano</v>
      </c>
      <c r="E592" s="35" t="s">
        <v>604</v>
      </c>
      <c r="F592" s="11">
        <f>VLOOKUP(A592,Dengue!$1:$1048576,10,FALSE)</f>
        <v>2</v>
      </c>
      <c r="G592" s="11">
        <f>VLOOKUP($A592,Chik!$1:$1048576,10,FALSE)</f>
        <v>0</v>
      </c>
      <c r="H592" s="11">
        <f>VLOOKUP($A592,zika!$1:$1048576,10,FALSE)</f>
        <v>0</v>
      </c>
      <c r="I592" s="11">
        <f t="shared" si="27"/>
        <v>2</v>
      </c>
      <c r="J592" s="10">
        <v>8426</v>
      </c>
      <c r="K592" s="57" t="s">
        <v>1109</v>
      </c>
      <c r="L592" s="7">
        <f t="shared" si="28"/>
        <v>23.736055067647758</v>
      </c>
      <c r="M592" s="6" t="str">
        <f t="shared" si="29"/>
        <v>Baixa</v>
      </c>
      <c r="N592" s="6" t="str">
        <f>VLOOKUP($B592,LIRAa!$1:$1048576,3,FALSE)</f>
        <v>Sem Informação</v>
      </c>
      <c r="O592" s="6" t="str">
        <f>VLOOKUP($B592,LIRAa!$1:$1048576,4,FALSE)</f>
        <v>Sem Informação</v>
      </c>
      <c r="P592" s="6" t="str">
        <f>VLOOKUP($B592,LIRAa!$1:$1048576,5,FALSE)</f>
        <v>Sem Informação</v>
      </c>
      <c r="S592" s="37"/>
    </row>
    <row r="593" spans="1:21" ht="15.75" x14ac:dyDescent="0.25">
      <c r="A593" s="41">
        <v>588</v>
      </c>
      <c r="B593" s="6">
        <v>315020</v>
      </c>
      <c r="C593" s="16" t="str">
        <f>VLOOKUP(B593,'Tabela de Macros'!$1:$1048576,2,FALSE)</f>
        <v>Leste do Sul</v>
      </c>
      <c r="D593" s="35" t="str">
        <f>VLOOKUP(B593,'Tabela de Macros'!$1:$1048576,3,FALSE)</f>
        <v>Ponte Nova</v>
      </c>
      <c r="E593" s="35" t="s">
        <v>605</v>
      </c>
      <c r="F593" s="11">
        <f>VLOOKUP(A593,Dengue!$1:$1048576,10,FALSE)</f>
        <v>0</v>
      </c>
      <c r="G593" s="11">
        <f>VLOOKUP($A593,Chik!$1:$1048576,10,FALSE)</f>
        <v>0</v>
      </c>
      <c r="H593" s="11">
        <f>VLOOKUP($A593,zika!$1:$1048576,10,FALSE)</f>
        <v>0</v>
      </c>
      <c r="I593" s="11">
        <f t="shared" si="27"/>
        <v>0</v>
      </c>
      <c r="J593" s="10">
        <v>4140</v>
      </c>
      <c r="K593" s="57" t="s">
        <v>1109</v>
      </c>
      <c r="L593" s="7">
        <f t="shared" si="28"/>
        <v>0</v>
      </c>
      <c r="M593" s="6" t="str">
        <f t="shared" si="29"/>
        <v>Silencioso</v>
      </c>
      <c r="N593" s="6" t="str">
        <f>VLOOKUP($B593,LIRAa!$1:$1048576,3,FALSE)</f>
        <v>Sem Informação</v>
      </c>
      <c r="O593" s="6" t="str">
        <f>VLOOKUP($B593,LIRAa!$1:$1048576,4,FALSE)</f>
        <v>Sem Informação</v>
      </c>
      <c r="P593" s="6" t="str">
        <f>VLOOKUP($B593,LIRAa!$1:$1048576,5,FALSE)</f>
        <v>Sem Informação</v>
      </c>
      <c r="S593" s="37"/>
    </row>
    <row r="594" spans="1:21" ht="15.75" x14ac:dyDescent="0.25">
      <c r="A594" s="41">
        <v>589</v>
      </c>
      <c r="B594" s="6">
        <v>315030</v>
      </c>
      <c r="C594" s="16" t="str">
        <f>VLOOKUP(B594,'Tabela de Macros'!$1:$1048576,2,FALSE)</f>
        <v>Centro Sul</v>
      </c>
      <c r="D594" s="35" t="str">
        <f>VLOOKUP(B594,'Tabela de Macros'!$1:$1048576,3,FALSE)</f>
        <v>São João Del Rei</v>
      </c>
      <c r="E594" s="35" t="s">
        <v>606</v>
      </c>
      <c r="F594" s="11">
        <f>VLOOKUP(A594,Dengue!$1:$1048576,10,FALSE)</f>
        <v>1</v>
      </c>
      <c r="G594" s="11">
        <f>VLOOKUP($A594,Chik!$1:$1048576,10,FALSE)</f>
        <v>0</v>
      </c>
      <c r="H594" s="11">
        <f>VLOOKUP($A594,zika!$1:$1048576,10,FALSE)</f>
        <v>0</v>
      </c>
      <c r="I594" s="11">
        <f t="shared" si="27"/>
        <v>1</v>
      </c>
      <c r="J594" s="10">
        <v>4528</v>
      </c>
      <c r="K594" s="57" t="s">
        <v>1109</v>
      </c>
      <c r="L594" s="7">
        <f t="shared" si="28"/>
        <v>22.084805653710248</v>
      </c>
      <c r="M594" s="6" t="str">
        <f t="shared" si="29"/>
        <v>Baixa</v>
      </c>
      <c r="N594" s="6" t="str">
        <f>VLOOKUP($B594,LIRAa!$1:$1048576,3,FALSE)</f>
        <v>Sem Informação</v>
      </c>
      <c r="O594" s="6" t="str">
        <f>VLOOKUP($B594,LIRAa!$1:$1048576,4,FALSE)</f>
        <v>Sem Informação</v>
      </c>
      <c r="P594" s="6" t="str">
        <f>VLOOKUP($B594,LIRAa!$1:$1048576,5,FALSE)</f>
        <v>Sem Informação</v>
      </c>
      <c r="S594" s="37"/>
    </row>
    <row r="595" spans="1:21" ht="15.75" x14ac:dyDescent="0.25">
      <c r="A595" s="41">
        <v>590</v>
      </c>
      <c r="B595" s="6">
        <v>315040</v>
      </c>
      <c r="C595" s="16" t="str">
        <f>VLOOKUP(B595,'Tabela de Macros'!$1:$1048576,2,FALSE)</f>
        <v>Centro</v>
      </c>
      <c r="D595" s="35" t="str">
        <f>VLOOKUP(B595,'Tabela de Macros'!$1:$1048576,3,FALSE)</f>
        <v>Belo Horizonte</v>
      </c>
      <c r="E595" s="35" t="s">
        <v>607</v>
      </c>
      <c r="F595" s="11">
        <f>VLOOKUP(A595,Dengue!$1:$1048576,10,FALSE)</f>
        <v>0</v>
      </c>
      <c r="G595" s="11">
        <f>VLOOKUP($A595,Chik!$1:$1048576,10,FALSE)</f>
        <v>0</v>
      </c>
      <c r="H595" s="11">
        <f>VLOOKUP($A595,zika!$1:$1048576,10,FALSE)</f>
        <v>0</v>
      </c>
      <c r="I595" s="11">
        <f t="shared" si="27"/>
        <v>0</v>
      </c>
      <c r="J595" s="10">
        <v>4955</v>
      </c>
      <c r="K595" s="57" t="s">
        <v>1109</v>
      </c>
      <c r="L595" s="7">
        <f t="shared" si="28"/>
        <v>0</v>
      </c>
      <c r="M595" s="6" t="str">
        <f t="shared" si="29"/>
        <v>Silencioso</v>
      </c>
      <c r="N595" s="6" t="str">
        <f>VLOOKUP($B595,LIRAa!$1:$1048576,3,FALSE)</f>
        <v>Sem Informação</v>
      </c>
      <c r="O595" s="6" t="str">
        <f>VLOOKUP($B595,LIRAa!$1:$1048576,4,FALSE)</f>
        <v>Sem Informação</v>
      </c>
      <c r="P595" s="6" t="str">
        <f>VLOOKUP($B595,LIRAa!$1:$1048576,5,FALSE)</f>
        <v>Sem Informação</v>
      </c>
      <c r="S595" s="37"/>
    </row>
    <row r="596" spans="1:21" ht="15.75" x14ac:dyDescent="0.25">
      <c r="A596" s="41">
        <v>591</v>
      </c>
      <c r="B596" s="6">
        <v>315050</v>
      </c>
      <c r="C596" s="16" t="str">
        <f>VLOOKUP(B596,'Tabela de Macros'!$1:$1048576,2,FALSE)</f>
        <v>Oeste</v>
      </c>
      <c r="D596" s="35" t="str">
        <f>VLOOKUP(B596,'Tabela de Macros'!$1:$1048576,3,FALSE)</f>
        <v>Passos</v>
      </c>
      <c r="E596" s="35" t="s">
        <v>608</v>
      </c>
      <c r="F596" s="11">
        <f>VLOOKUP(A596,Dengue!$1:$1048576,10,FALSE)</f>
        <v>4</v>
      </c>
      <c r="G596" s="11">
        <f>VLOOKUP($A596,Chik!$1:$1048576,10,FALSE)</f>
        <v>0</v>
      </c>
      <c r="H596" s="11">
        <f>VLOOKUP($A596,zika!$1:$1048576,10,FALSE)</f>
        <v>0</v>
      </c>
      <c r="I596" s="11">
        <f t="shared" si="27"/>
        <v>4</v>
      </c>
      <c r="J596" s="10">
        <v>8631</v>
      </c>
      <c r="K596" s="57" t="s">
        <v>1109</v>
      </c>
      <c r="L596" s="7">
        <f t="shared" si="28"/>
        <v>46.34457189201715</v>
      </c>
      <c r="M596" s="6" t="str">
        <f t="shared" si="29"/>
        <v>Baixa</v>
      </c>
      <c r="N596" s="6" t="str">
        <f>VLOOKUP($B596,LIRAa!$1:$1048576,3,FALSE)</f>
        <v>Sem Informação</v>
      </c>
      <c r="O596" s="6" t="str">
        <f>VLOOKUP($B596,LIRAa!$1:$1048576,4,FALSE)</f>
        <v>Sem Informação</v>
      </c>
      <c r="P596" s="6" t="str">
        <f>VLOOKUP($B596,LIRAa!$1:$1048576,5,FALSE)</f>
        <v>Sem Informação</v>
      </c>
      <c r="S596" s="37"/>
    </row>
    <row r="597" spans="1:21" ht="15.75" x14ac:dyDescent="0.25">
      <c r="A597" s="41">
        <v>592</v>
      </c>
      <c r="B597" s="6">
        <v>315053</v>
      </c>
      <c r="C597" s="16" t="str">
        <f>VLOOKUP(B597,'Tabela de Macros'!$1:$1048576,2,FALSE)</f>
        <v>Vale do Aço</v>
      </c>
      <c r="D597" s="35" t="str">
        <f>VLOOKUP(B597,'Tabela de Macros'!$1:$1048576,3,FALSE)</f>
        <v>Cel. Fabriciano</v>
      </c>
      <c r="E597" s="35" t="s">
        <v>861</v>
      </c>
      <c r="F597" s="11">
        <f>VLOOKUP(A597,Dengue!$1:$1048576,10,FALSE)</f>
        <v>5</v>
      </c>
      <c r="G597" s="11">
        <f>VLOOKUP($A597,Chik!$1:$1048576,10,FALSE)</f>
        <v>1</v>
      </c>
      <c r="H597" s="11">
        <f>VLOOKUP($A597,zika!$1:$1048576,10,FALSE)</f>
        <v>0</v>
      </c>
      <c r="I597" s="11">
        <f t="shared" si="27"/>
        <v>6</v>
      </c>
      <c r="J597" s="10">
        <v>4894</v>
      </c>
      <c r="K597" s="57" t="s">
        <v>1109</v>
      </c>
      <c r="L597" s="7">
        <f t="shared" si="28"/>
        <v>122.59910093992644</v>
      </c>
      <c r="M597" s="6" t="str">
        <f t="shared" si="29"/>
        <v>Média</v>
      </c>
      <c r="N597" s="6" t="str">
        <f>VLOOKUP($B597,LIRAa!$1:$1048576,3,FALSE)</f>
        <v>Sem Informação</v>
      </c>
      <c r="O597" s="6" t="str">
        <f>VLOOKUP($B597,LIRAa!$1:$1048576,4,FALSE)</f>
        <v>Sem Informação</v>
      </c>
      <c r="P597" s="6" t="str">
        <f>VLOOKUP($B597,LIRAa!$1:$1048576,5,FALSE)</f>
        <v>Sem Informação</v>
      </c>
      <c r="S597" s="9"/>
      <c r="T597" s="9"/>
      <c r="U597" s="9"/>
    </row>
    <row r="598" spans="1:21" ht="15.75" x14ac:dyDescent="0.25">
      <c r="A598" s="41">
        <v>593</v>
      </c>
      <c r="B598" s="6">
        <v>315057</v>
      </c>
      <c r="C598" s="16" t="str">
        <f>VLOOKUP(B598,'Tabela de Macros'!$1:$1048576,2,FALSE)</f>
        <v>Norte</v>
      </c>
      <c r="D598" s="35" t="str">
        <f>VLOOKUP(B598,'Tabela de Macros'!$1:$1048576,3,FALSE)</f>
        <v>Januária</v>
      </c>
      <c r="E598" s="35" t="s">
        <v>609</v>
      </c>
      <c r="F598" s="11">
        <f>VLOOKUP(A598,Dengue!$1:$1048576,10,FALSE)</f>
        <v>0</v>
      </c>
      <c r="G598" s="11">
        <f>VLOOKUP($A598,Chik!$1:$1048576,10,FALSE)</f>
        <v>0</v>
      </c>
      <c r="H598" s="11">
        <f>VLOOKUP($A598,zika!$1:$1048576,10,FALSE)</f>
        <v>0</v>
      </c>
      <c r="I598" s="11">
        <f t="shared" si="27"/>
        <v>0</v>
      </c>
      <c r="J598" s="10">
        <v>7490</v>
      </c>
      <c r="K598" s="57" t="s">
        <v>1109</v>
      </c>
      <c r="L598" s="7">
        <f t="shared" si="28"/>
        <v>0</v>
      </c>
      <c r="M598" s="6" t="str">
        <f t="shared" si="29"/>
        <v>Silencioso</v>
      </c>
      <c r="N598" s="6" t="str">
        <f>VLOOKUP($B598,LIRAa!$1:$1048576,3,FALSE)</f>
        <v>Sem Informação</v>
      </c>
      <c r="O598" s="6" t="str">
        <f>VLOOKUP($B598,LIRAa!$1:$1048576,4,FALSE)</f>
        <v>Sem Informação</v>
      </c>
      <c r="P598" s="6" t="str">
        <f>VLOOKUP($B598,LIRAa!$1:$1048576,5,FALSE)</f>
        <v>Sem Informação</v>
      </c>
      <c r="S598" s="37"/>
    </row>
    <row r="599" spans="1:21" ht="15.75" x14ac:dyDescent="0.25">
      <c r="A599" s="41">
        <v>594</v>
      </c>
      <c r="B599" s="6">
        <v>315060</v>
      </c>
      <c r="C599" s="16" t="str">
        <f>VLOOKUP(B599,'Tabela de Macros'!$1:$1048576,2,FALSE)</f>
        <v>Oeste</v>
      </c>
      <c r="D599" s="35" t="str">
        <f>VLOOKUP(B599,'Tabela de Macros'!$1:$1048576,3,FALSE)</f>
        <v>Divinópolis</v>
      </c>
      <c r="E599" s="35" t="s">
        <v>610</v>
      </c>
      <c r="F599" s="11">
        <f>VLOOKUP(A599,Dengue!$1:$1048576,10,FALSE)</f>
        <v>1</v>
      </c>
      <c r="G599" s="11">
        <f>VLOOKUP($A599,Chik!$1:$1048576,10,FALSE)</f>
        <v>0</v>
      </c>
      <c r="H599" s="11">
        <f>VLOOKUP($A599,zika!$1:$1048576,10,FALSE)</f>
        <v>0</v>
      </c>
      <c r="I599" s="11">
        <f t="shared" si="27"/>
        <v>1</v>
      </c>
      <c r="J599" s="10">
        <v>6421</v>
      </c>
      <c r="K599" s="57" t="s">
        <v>1109</v>
      </c>
      <c r="L599" s="7">
        <f t="shared" si="28"/>
        <v>15.573898146706121</v>
      </c>
      <c r="M599" s="6" t="str">
        <f t="shared" si="29"/>
        <v>Baixa</v>
      </c>
      <c r="N599" s="6" t="str">
        <f>VLOOKUP($B599,LIRAa!$1:$1048576,3,FALSE)</f>
        <v>Sem Informação</v>
      </c>
      <c r="O599" s="6" t="str">
        <f>VLOOKUP($B599,LIRAa!$1:$1048576,4,FALSE)</f>
        <v>Sem Informação</v>
      </c>
      <c r="P599" s="6" t="str">
        <f>VLOOKUP($B599,LIRAa!$1:$1048576,5,FALSE)</f>
        <v>Sem Informação</v>
      </c>
      <c r="S599" s="37"/>
    </row>
    <row r="600" spans="1:21" ht="15.75" x14ac:dyDescent="0.25">
      <c r="A600" s="41">
        <v>595</v>
      </c>
      <c r="B600" s="6">
        <v>315070</v>
      </c>
      <c r="C600" s="16" t="str">
        <f>VLOOKUP(B600,'Tabela de Macros'!$1:$1048576,2,FALSE)</f>
        <v>Triângulo do Sul</v>
      </c>
      <c r="D600" s="35" t="str">
        <f>VLOOKUP(B600,'Tabela de Macros'!$1:$1048576,3,FALSE)</f>
        <v>Uberaba</v>
      </c>
      <c r="E600" s="35" t="s">
        <v>611</v>
      </c>
      <c r="F600" s="11">
        <f>VLOOKUP(A600,Dengue!$1:$1048576,10,FALSE)</f>
        <v>6</v>
      </c>
      <c r="G600" s="11">
        <f>VLOOKUP($A600,Chik!$1:$1048576,10,FALSE)</f>
        <v>0</v>
      </c>
      <c r="H600" s="11">
        <f>VLOOKUP($A600,zika!$1:$1048576,10,FALSE)</f>
        <v>0</v>
      </c>
      <c r="I600" s="11">
        <f t="shared" si="27"/>
        <v>6</v>
      </c>
      <c r="J600" s="10">
        <v>6044</v>
      </c>
      <c r="K600" s="57" t="s">
        <v>1109</v>
      </c>
      <c r="L600" s="7">
        <f t="shared" si="28"/>
        <v>99.27200529450694</v>
      </c>
      <c r="M600" s="6" t="str">
        <f t="shared" si="29"/>
        <v>Baixa</v>
      </c>
      <c r="N600" s="6" t="str">
        <f>VLOOKUP($B600,LIRAa!$1:$1048576,3,FALSE)</f>
        <v>Sem Informação</v>
      </c>
      <c r="O600" s="6" t="str">
        <f>VLOOKUP($B600,LIRAa!$1:$1048576,4,FALSE)</f>
        <v>Sem Informação</v>
      </c>
      <c r="P600" s="6" t="str">
        <f>VLOOKUP($B600,LIRAa!$1:$1048576,5,FALSE)</f>
        <v>Sem Informação</v>
      </c>
      <c r="S600" s="37"/>
    </row>
    <row r="601" spans="1:21" ht="15.75" x14ac:dyDescent="0.25">
      <c r="A601" s="41">
        <v>596</v>
      </c>
      <c r="B601" s="6">
        <v>315080</v>
      </c>
      <c r="C601" s="16" t="str">
        <f>VLOOKUP(B601,'Tabela de Macros'!$1:$1048576,2,FALSE)</f>
        <v>Centro Sul</v>
      </c>
      <c r="D601" s="35" t="str">
        <f>VLOOKUP(B601,'Tabela de Macros'!$1:$1048576,3,FALSE)</f>
        <v>Barbacena</v>
      </c>
      <c r="E601" s="35" t="s">
        <v>612</v>
      </c>
      <c r="F601" s="11">
        <f>VLOOKUP(A601,Dengue!$1:$1048576,10,FALSE)</f>
        <v>0</v>
      </c>
      <c r="G601" s="11">
        <f>VLOOKUP($A601,Chik!$1:$1048576,10,FALSE)</f>
        <v>0</v>
      </c>
      <c r="H601" s="11">
        <f>VLOOKUP($A601,zika!$1:$1048576,10,FALSE)</f>
        <v>0</v>
      </c>
      <c r="I601" s="11">
        <f t="shared" si="27"/>
        <v>0</v>
      </c>
      <c r="J601" s="10">
        <v>17618</v>
      </c>
      <c r="K601" s="57" t="s">
        <v>1109</v>
      </c>
      <c r="L601" s="7">
        <f t="shared" si="28"/>
        <v>0</v>
      </c>
      <c r="M601" s="6" t="str">
        <f t="shared" si="29"/>
        <v>Silencioso</v>
      </c>
      <c r="N601" s="6" t="str">
        <f>VLOOKUP($B601,LIRAa!$1:$1048576,3,FALSE)</f>
        <v>Sem Informação</v>
      </c>
      <c r="O601" s="6" t="str">
        <f>VLOOKUP($B601,LIRAa!$1:$1048576,4,FALSE)</f>
        <v>Sem Informação</v>
      </c>
      <c r="P601" s="6" t="str">
        <f>VLOOKUP($B601,LIRAa!$1:$1048576,5,FALSE)</f>
        <v>Sem Informação</v>
      </c>
      <c r="S601" s="37"/>
    </row>
    <row r="602" spans="1:21" ht="15.75" x14ac:dyDescent="0.25">
      <c r="A602" s="41">
        <v>597</v>
      </c>
      <c r="B602" s="6">
        <v>315090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613</v>
      </c>
      <c r="F602" s="11">
        <f>VLOOKUP(A602,Dengue!$1:$1048576,10,FALSE)</f>
        <v>0</v>
      </c>
      <c r="G602" s="11">
        <f>VLOOKUP($A602,Chik!$1:$1048576,10,FALSE)</f>
        <v>0</v>
      </c>
      <c r="H602" s="11">
        <f>VLOOKUP($A602,zika!$1:$1048576,10,FALSE)</f>
        <v>0</v>
      </c>
      <c r="I602" s="11">
        <f t="shared" si="27"/>
        <v>0</v>
      </c>
      <c r="J602" s="10">
        <v>5455</v>
      </c>
      <c r="K602" s="57" t="s">
        <v>1109</v>
      </c>
      <c r="L602" s="7">
        <f t="shared" si="28"/>
        <v>0</v>
      </c>
      <c r="M602" s="6" t="str">
        <f t="shared" si="29"/>
        <v>Silencioso</v>
      </c>
      <c r="N602" s="6" t="str">
        <f>VLOOKUP($B602,LIRAa!$1:$1048576,3,FALSE)</f>
        <v>Sem Informação</v>
      </c>
      <c r="O602" s="6" t="str">
        <f>VLOOKUP($B602,LIRAa!$1:$1048576,4,FALSE)</f>
        <v>Sem Informação</v>
      </c>
      <c r="P602" s="6" t="str">
        <f>VLOOKUP($B602,LIRAa!$1:$1048576,5,FALSE)</f>
        <v>Sem Informação</v>
      </c>
      <c r="S602" s="37"/>
    </row>
    <row r="603" spans="1:21" ht="15.75" x14ac:dyDescent="0.25">
      <c r="A603" s="41">
        <v>598</v>
      </c>
      <c r="B603" s="6">
        <v>315100</v>
      </c>
      <c r="C603" s="16" t="str">
        <f>VLOOKUP(B603,'Tabela de Macros'!$1:$1048576,2,FALSE)</f>
        <v>Sul</v>
      </c>
      <c r="D603" s="35" t="str">
        <f>VLOOKUP(B603,'Tabela de Macros'!$1:$1048576,3,FALSE)</f>
        <v>Pouso Alegre</v>
      </c>
      <c r="E603" s="35" t="s">
        <v>614</v>
      </c>
      <c r="F603" s="11">
        <f>VLOOKUP(A603,Dengue!$1:$1048576,10,FALSE)</f>
        <v>0</v>
      </c>
      <c r="G603" s="11">
        <f>VLOOKUP($A603,Chik!$1:$1048576,10,FALSE)</f>
        <v>0</v>
      </c>
      <c r="H603" s="11">
        <f>VLOOKUP($A603,zika!$1:$1048576,10,FALSE)</f>
        <v>0</v>
      </c>
      <c r="I603" s="11">
        <f t="shared" si="27"/>
        <v>0</v>
      </c>
      <c r="J603" s="10">
        <v>8550</v>
      </c>
      <c r="K603" s="57" t="s">
        <v>1109</v>
      </c>
      <c r="L603" s="7">
        <f t="shared" si="28"/>
        <v>0</v>
      </c>
      <c r="M603" s="6" t="str">
        <f t="shared" si="29"/>
        <v>Silencioso</v>
      </c>
      <c r="N603" s="6" t="str">
        <f>VLOOKUP($B603,LIRAa!$1:$1048576,3,FALSE)</f>
        <v>Sem Informação</v>
      </c>
      <c r="O603" s="6" t="str">
        <f>VLOOKUP($B603,LIRAa!$1:$1048576,4,FALSE)</f>
        <v>Sem Informação</v>
      </c>
      <c r="P603" s="6" t="str">
        <f>VLOOKUP($B603,LIRAa!$1:$1048576,5,FALSE)</f>
        <v>Sem Informação</v>
      </c>
      <c r="S603" s="37"/>
    </row>
    <row r="604" spans="1:21" ht="15.75" x14ac:dyDescent="0.25">
      <c r="A604" s="41">
        <v>599</v>
      </c>
      <c r="B604" s="6">
        <v>315110</v>
      </c>
      <c r="C604" s="16" t="str">
        <f>VLOOKUP(B604,'Tabela de Macros'!$1:$1048576,2,FALSE)</f>
        <v>Sudeste</v>
      </c>
      <c r="D604" s="35" t="str">
        <f>VLOOKUP(B604,'Tabela de Macros'!$1:$1048576,3,FALSE)</f>
        <v>Leopoldina</v>
      </c>
      <c r="E604" s="35" t="s">
        <v>615</v>
      </c>
      <c r="F604" s="11">
        <f>VLOOKUP(A604,Dengue!$1:$1048576,10,FALSE)</f>
        <v>0</v>
      </c>
      <c r="G604" s="11">
        <f>VLOOKUP($A604,Chik!$1:$1048576,10,FALSE)</f>
        <v>0</v>
      </c>
      <c r="H604" s="11">
        <f>VLOOKUP($A604,zika!$1:$1048576,10,FALSE)</f>
        <v>0</v>
      </c>
      <c r="I604" s="11">
        <f t="shared" si="27"/>
        <v>0</v>
      </c>
      <c r="J604" s="10">
        <v>10731</v>
      </c>
      <c r="K604" s="57" t="s">
        <v>1109</v>
      </c>
      <c r="L604" s="7">
        <f t="shared" si="28"/>
        <v>0</v>
      </c>
      <c r="M604" s="6" t="str">
        <f t="shared" si="29"/>
        <v>Silencioso</v>
      </c>
      <c r="N604" s="6" t="str">
        <f>VLOOKUP($B604,LIRAa!$1:$1048576,3,FALSE)</f>
        <v>Sem Informação</v>
      </c>
      <c r="O604" s="6" t="str">
        <f>VLOOKUP($B604,LIRAa!$1:$1048576,4,FALSE)</f>
        <v>Sem Informação</v>
      </c>
      <c r="P604" s="6" t="str">
        <f>VLOOKUP($B604,LIRAa!$1:$1048576,5,FALSE)</f>
        <v>Sem Informação</v>
      </c>
      <c r="S604" s="9"/>
      <c r="T604" s="9"/>
      <c r="U604" s="9"/>
    </row>
    <row r="605" spans="1:21" ht="15.75" x14ac:dyDescent="0.25">
      <c r="A605" s="41">
        <v>600</v>
      </c>
      <c r="B605" s="6">
        <v>315120</v>
      </c>
      <c r="C605" s="16" t="str">
        <f>VLOOKUP(B605,'Tabela de Macros'!$1:$1048576,2,FALSE)</f>
        <v>Norte</v>
      </c>
      <c r="D605" s="35" t="str">
        <f>VLOOKUP(B605,'Tabela de Macros'!$1:$1048576,3,FALSE)</f>
        <v>Pirapora</v>
      </c>
      <c r="E605" s="35" t="s">
        <v>135</v>
      </c>
      <c r="F605" s="11">
        <f>VLOOKUP(A605,Dengue!$1:$1048576,10,FALSE)</f>
        <v>0</v>
      </c>
      <c r="G605" s="71">
        <f>VLOOKUP($A605,Chik!$1:$1048576,10,FALSE)</f>
        <v>0</v>
      </c>
      <c r="H605" s="11">
        <f>VLOOKUP($A605,zika!$1:$1048576,10,FALSE)</f>
        <v>0</v>
      </c>
      <c r="I605" s="11">
        <f t="shared" si="27"/>
        <v>0</v>
      </c>
      <c r="J605" s="10">
        <v>56208</v>
      </c>
      <c r="K605" s="57" t="s">
        <v>1110</v>
      </c>
      <c r="L605" s="7">
        <f t="shared" si="28"/>
        <v>0</v>
      </c>
      <c r="M605" s="6" t="str">
        <f t="shared" si="29"/>
        <v>Silencioso</v>
      </c>
      <c r="N605" s="6">
        <f>VLOOKUP($B605,LIRAa!$1:$1048576,3,FALSE)</f>
        <v>1.8</v>
      </c>
      <c r="O605" s="6" t="str">
        <f>VLOOKUP($B605,LIRAa!$1:$1048576,4,FALSE)</f>
        <v>Sem Informação</v>
      </c>
      <c r="P605" s="6">
        <f>VLOOKUP($B605,LIRAa!$1:$1048576,5,FALSE)</f>
        <v>2.2999999999999998</v>
      </c>
      <c r="S605" s="37"/>
    </row>
    <row r="606" spans="1:21" ht="15.75" x14ac:dyDescent="0.25">
      <c r="A606" s="41">
        <v>601</v>
      </c>
      <c r="B606" s="6">
        <v>315130</v>
      </c>
      <c r="C606" s="16" t="str">
        <f>VLOOKUP(B606,'Tabela de Macros'!$1:$1048576,2,FALSE)</f>
        <v>Sudeste</v>
      </c>
      <c r="D606" s="35" t="str">
        <f>VLOOKUP(B606,'Tabela de Macros'!$1:$1048576,3,FALSE)</f>
        <v>Ubá</v>
      </c>
      <c r="E606" s="35" t="s">
        <v>616</v>
      </c>
      <c r="F606" s="11">
        <f>VLOOKUP(A606,Dengue!$1:$1048576,10,FALSE)</f>
        <v>10</v>
      </c>
      <c r="G606" s="11">
        <f>VLOOKUP($A606,Chik!$1:$1048576,10,FALSE)</f>
        <v>0</v>
      </c>
      <c r="H606" s="11">
        <f>VLOOKUP($A606,zika!$1:$1048576,10,FALSE)</f>
        <v>0</v>
      </c>
      <c r="I606" s="11">
        <f t="shared" si="27"/>
        <v>10</v>
      </c>
      <c r="J606" s="10">
        <v>10816</v>
      </c>
      <c r="K606" s="57" t="s">
        <v>1109</v>
      </c>
      <c r="L606" s="7">
        <f t="shared" si="28"/>
        <v>92.455621301775139</v>
      </c>
      <c r="M606" s="6" t="str">
        <f t="shared" si="29"/>
        <v>Baixa</v>
      </c>
      <c r="N606" s="6" t="str">
        <f>VLOOKUP($B606,LIRAa!$1:$1048576,3,FALSE)</f>
        <v>Sem Informação</v>
      </c>
      <c r="O606" s="6" t="str">
        <f>VLOOKUP($B606,LIRAa!$1:$1048576,4,FALSE)</f>
        <v>Sem Informação</v>
      </c>
      <c r="P606" s="6" t="str">
        <f>VLOOKUP($B606,LIRAa!$1:$1048576,5,FALSE)</f>
        <v>Sem Informação</v>
      </c>
      <c r="S606" s="37"/>
    </row>
    <row r="607" spans="1:21" ht="15.75" x14ac:dyDescent="0.25">
      <c r="A607" s="41">
        <v>602</v>
      </c>
      <c r="B607" s="6">
        <v>315140</v>
      </c>
      <c r="C607" s="16" t="str">
        <f>VLOOKUP(B607,'Tabela de Macros'!$1:$1048576,2,FALSE)</f>
        <v>Oeste</v>
      </c>
      <c r="D607" s="35" t="str">
        <f>VLOOKUP(B607,'Tabela de Macros'!$1:$1048576,3,FALSE)</f>
        <v>Divinópolis</v>
      </c>
      <c r="E607" s="35" t="s">
        <v>617</v>
      </c>
      <c r="F607" s="11">
        <f>VLOOKUP(A607,Dengue!$1:$1048576,10,FALSE)</f>
        <v>3</v>
      </c>
      <c r="G607" s="11">
        <f>VLOOKUP($A607,Chik!$1:$1048576,10,FALSE)</f>
        <v>0</v>
      </c>
      <c r="H607" s="11">
        <f>VLOOKUP($A607,zika!$1:$1048576,10,FALSE)</f>
        <v>0</v>
      </c>
      <c r="I607" s="11">
        <f t="shared" si="27"/>
        <v>3</v>
      </c>
      <c r="J607" s="10">
        <v>27755</v>
      </c>
      <c r="K607" s="57" t="s">
        <v>1110</v>
      </c>
      <c r="L607" s="7">
        <f t="shared" si="28"/>
        <v>10.808863267879662</v>
      </c>
      <c r="M607" s="6" t="str">
        <f t="shared" si="29"/>
        <v>Baixa</v>
      </c>
      <c r="N607" s="6">
        <f>VLOOKUP($B607,LIRAa!$1:$1048576,3,FALSE)</f>
        <v>2.2999999999999998</v>
      </c>
      <c r="O607" s="6">
        <f>VLOOKUP($B607,LIRAa!$1:$1048576,4,FALSE)</f>
        <v>5.4</v>
      </c>
      <c r="P607" s="6">
        <f>VLOOKUP($B607,LIRAa!$1:$1048576,5,FALSE)</f>
        <v>2.8</v>
      </c>
      <c r="S607" s="37"/>
    </row>
    <row r="608" spans="1:21" ht="15.75" x14ac:dyDescent="0.25">
      <c r="A608" s="41">
        <v>603</v>
      </c>
      <c r="B608" s="6">
        <v>315150</v>
      </c>
      <c r="C608" s="16" t="str">
        <f>VLOOKUP(B608,'Tabela de Macros'!$1:$1048576,2,FALSE)</f>
        <v>Sul</v>
      </c>
      <c r="D608" s="35" t="str">
        <f>VLOOKUP(B608,'Tabela de Macros'!$1:$1048576,3,FALSE)</f>
        <v>Passos</v>
      </c>
      <c r="E608" s="35" t="s">
        <v>862</v>
      </c>
      <c r="F608" s="11">
        <f>VLOOKUP(A608,Dengue!$1:$1048576,10,FALSE)</f>
        <v>41</v>
      </c>
      <c r="G608" s="11">
        <f>VLOOKUP($A608,Chik!$1:$1048576,10,FALSE)</f>
        <v>1</v>
      </c>
      <c r="H608" s="11">
        <f>VLOOKUP($A608,zika!$1:$1048576,10,FALSE)</f>
        <v>0</v>
      </c>
      <c r="I608" s="11">
        <f t="shared" si="27"/>
        <v>42</v>
      </c>
      <c r="J608" s="10">
        <v>34456</v>
      </c>
      <c r="K608" s="57" t="s">
        <v>1110</v>
      </c>
      <c r="L608" s="7">
        <f t="shared" si="28"/>
        <v>121.89459020199675</v>
      </c>
      <c r="M608" s="6" t="str">
        <f t="shared" si="29"/>
        <v>Média</v>
      </c>
      <c r="N608" s="6">
        <f>VLOOKUP($B608,LIRAa!$1:$1048576,3,FALSE)</f>
        <v>3.8</v>
      </c>
      <c r="O608" s="6">
        <f>VLOOKUP($B608,LIRAa!$1:$1048576,4,FALSE)</f>
        <v>6.3</v>
      </c>
      <c r="P608" s="6">
        <f>VLOOKUP($B608,LIRAa!$1:$1048576,5,FALSE)</f>
        <v>6.2</v>
      </c>
      <c r="S608" s="76"/>
      <c r="T608" s="76"/>
      <c r="U608" s="76"/>
    </row>
    <row r="609" spans="1:21" ht="15.75" x14ac:dyDescent="0.25">
      <c r="A609" s="41">
        <v>604</v>
      </c>
      <c r="B609" s="6">
        <v>315160</v>
      </c>
      <c r="C609" s="16" t="str">
        <f>VLOOKUP(B609,'Tabela de Macros'!$1:$1048576,2,FALSE)</f>
        <v>Triângulo do Sul</v>
      </c>
      <c r="D609" s="35" t="str">
        <f>VLOOKUP(B609,'Tabela de Macros'!$1:$1048576,3,FALSE)</f>
        <v>Uberaba</v>
      </c>
      <c r="E609" s="35" t="s">
        <v>618</v>
      </c>
      <c r="F609" s="11">
        <f>VLOOKUP(A609,Dengue!$1:$1048576,10,FALSE)</f>
        <v>7</v>
      </c>
      <c r="G609" s="11">
        <f>VLOOKUP($A609,Chik!$1:$1048576,10,FALSE)</f>
        <v>0</v>
      </c>
      <c r="H609" s="11">
        <f>VLOOKUP($A609,zika!$1:$1048576,10,FALSE)</f>
        <v>0</v>
      </c>
      <c r="I609" s="11">
        <f t="shared" si="27"/>
        <v>7</v>
      </c>
      <c r="J609" s="10">
        <v>11968</v>
      </c>
      <c r="K609" s="57" t="s">
        <v>1109</v>
      </c>
      <c r="L609" s="7">
        <f t="shared" si="28"/>
        <v>58.48930481283422</v>
      </c>
      <c r="M609" s="6" t="str">
        <f t="shared" si="29"/>
        <v>Baixa</v>
      </c>
      <c r="N609" s="6" t="str">
        <f>VLOOKUP($B609,LIRAa!$1:$1048576,3,FALSE)</f>
        <v>Sem Informação</v>
      </c>
      <c r="O609" s="6" t="str">
        <f>VLOOKUP($B609,LIRAa!$1:$1048576,4,FALSE)</f>
        <v>Sem Informação</v>
      </c>
      <c r="P609" s="6" t="str">
        <f>VLOOKUP($B609,LIRAa!$1:$1048576,5,FALSE)</f>
        <v>Sem Informação</v>
      </c>
      <c r="S609" s="76"/>
      <c r="T609" s="76"/>
      <c r="U609" s="76"/>
    </row>
    <row r="610" spans="1:21" ht="15.75" x14ac:dyDescent="0.25">
      <c r="A610" s="41">
        <v>605</v>
      </c>
      <c r="B610" s="6">
        <v>315170</v>
      </c>
      <c r="C610" s="16" t="str">
        <f>VLOOKUP(B610,'Tabela de Macros'!$1:$1048576,2,FALSE)</f>
        <v>Sul</v>
      </c>
      <c r="D610" s="35" t="str">
        <f>VLOOKUP(B610,'Tabela de Macros'!$1:$1048576,3,FALSE)</f>
        <v>Alfenas</v>
      </c>
      <c r="E610" s="35" t="s">
        <v>619</v>
      </c>
      <c r="F610" s="11">
        <f>VLOOKUP(A610,Dengue!$1:$1048576,10,FALSE)</f>
        <v>1</v>
      </c>
      <c r="G610" s="11">
        <f>VLOOKUP($A610,Chik!$1:$1048576,10,FALSE)</f>
        <v>0</v>
      </c>
      <c r="H610" s="11">
        <f>VLOOKUP($A610,zika!$1:$1048576,10,FALSE)</f>
        <v>0</v>
      </c>
      <c r="I610" s="11">
        <f t="shared" si="27"/>
        <v>1</v>
      </c>
      <c r="J610" s="10">
        <v>16734</v>
      </c>
      <c r="K610" s="57" t="s">
        <v>1109</v>
      </c>
      <c r="L610" s="7">
        <f t="shared" si="28"/>
        <v>5.9758575355563526</v>
      </c>
      <c r="M610" s="6" t="str">
        <f t="shared" si="29"/>
        <v>Baixa</v>
      </c>
      <c r="N610" s="6" t="str">
        <f>VLOOKUP($B610,LIRAa!$1:$1048576,3,FALSE)</f>
        <v>Sem Informação</v>
      </c>
      <c r="O610" s="6" t="str">
        <f>VLOOKUP($B610,LIRAa!$1:$1048576,4,FALSE)</f>
        <v>Sem Informação</v>
      </c>
      <c r="P610" s="6" t="str">
        <f>VLOOKUP($B610,LIRAa!$1:$1048576,5,FALSE)</f>
        <v>Sem Informação</v>
      </c>
      <c r="S610" s="37"/>
    </row>
    <row r="611" spans="1:21" ht="15.75" x14ac:dyDescent="0.25">
      <c r="A611" s="41">
        <v>606</v>
      </c>
      <c r="B611" s="6">
        <v>315180</v>
      </c>
      <c r="C611" s="16" t="str">
        <f>VLOOKUP(B611,'Tabela de Macros'!$1:$1048576,2,FALSE)</f>
        <v>Sul</v>
      </c>
      <c r="D611" s="35" t="str">
        <f>VLOOKUP(B611,'Tabela de Macros'!$1:$1048576,3,FALSE)</f>
        <v>Pouso Alegre</v>
      </c>
      <c r="E611" s="35" t="s">
        <v>620</v>
      </c>
      <c r="F611" s="11">
        <f>VLOOKUP(A611,Dengue!$1:$1048576,10,FALSE)</f>
        <v>0</v>
      </c>
      <c r="G611" s="11">
        <f>VLOOKUP($A611,Chik!$1:$1048576,10,FALSE)</f>
        <v>0</v>
      </c>
      <c r="H611" s="11">
        <f>VLOOKUP($A611,zika!$1:$1048576,10,FALSE)</f>
        <v>0</v>
      </c>
      <c r="I611" s="11">
        <f t="shared" si="27"/>
        <v>0</v>
      </c>
      <c r="J611" s="10">
        <v>166111</v>
      </c>
      <c r="K611" s="57" t="s">
        <v>1112</v>
      </c>
      <c r="L611" s="7">
        <f t="shared" si="28"/>
        <v>0</v>
      </c>
      <c r="M611" s="6" t="str">
        <f t="shared" si="29"/>
        <v>Silencioso</v>
      </c>
      <c r="N611" s="6">
        <f>VLOOKUP($B611,LIRAa!$1:$1048576,3,FALSE)</f>
        <v>0.1</v>
      </c>
      <c r="O611" s="6">
        <f>VLOOKUP($B611,LIRAa!$1:$1048576,4,FALSE)</f>
        <v>0.9</v>
      </c>
      <c r="P611" s="6">
        <f>VLOOKUP($B611,LIRAa!$1:$1048576,5,FALSE)</f>
        <v>0.9</v>
      </c>
      <c r="S611" s="37"/>
    </row>
    <row r="612" spans="1:21" ht="15.75" x14ac:dyDescent="0.25">
      <c r="A612" s="41">
        <v>607</v>
      </c>
      <c r="B612" s="6">
        <v>315190</v>
      </c>
      <c r="C612" s="16" t="str">
        <f>VLOOKUP(B612,'Tabela de Macros'!$1:$1048576,2,FALSE)</f>
        <v>Leste do Sul</v>
      </c>
      <c r="D612" s="35" t="str">
        <f>VLOOKUP(B612,'Tabela de Macros'!$1:$1048576,3,FALSE)</f>
        <v>Manhuaçu</v>
      </c>
      <c r="E612" s="35" t="s">
        <v>621</v>
      </c>
      <c r="F612" s="11">
        <f>VLOOKUP(A612,Dengue!$1:$1048576,10,FALSE)</f>
        <v>1</v>
      </c>
      <c r="G612" s="11">
        <f>VLOOKUP($A612,Chik!$1:$1048576,10,FALSE)</f>
        <v>0</v>
      </c>
      <c r="H612" s="11">
        <f>VLOOKUP($A612,zika!$1:$1048576,10,FALSE)</f>
        <v>0</v>
      </c>
      <c r="I612" s="11">
        <f t="shared" si="27"/>
        <v>1</v>
      </c>
      <c r="J612" s="10">
        <v>8508</v>
      </c>
      <c r="K612" s="57" t="s">
        <v>1109</v>
      </c>
      <c r="L612" s="7">
        <f t="shared" si="28"/>
        <v>11.753643629525152</v>
      </c>
      <c r="M612" s="6" t="str">
        <f t="shared" si="29"/>
        <v>Baixa</v>
      </c>
      <c r="N612" s="6" t="str">
        <f>VLOOKUP($B612,LIRAa!$1:$1048576,3,FALSE)</f>
        <v>Sem Informação</v>
      </c>
      <c r="O612" s="6" t="str">
        <f>VLOOKUP($B612,LIRAa!$1:$1048576,4,FALSE)</f>
        <v>Sem Informação</v>
      </c>
      <c r="P612" s="6" t="str">
        <f>VLOOKUP($B612,LIRAa!$1:$1048576,5,FALSE)</f>
        <v>Sem Informação</v>
      </c>
      <c r="S612" s="37"/>
    </row>
    <row r="613" spans="1:21" ht="15.75" x14ac:dyDescent="0.25">
      <c r="A613" s="41">
        <v>608</v>
      </c>
      <c r="B613" s="6">
        <v>315200</v>
      </c>
      <c r="C613" s="16" t="str">
        <f>VLOOKUP(B613,'Tabela de Macros'!$1:$1048576,2,FALSE)</f>
        <v>Centro</v>
      </c>
      <c r="D613" s="35" t="str">
        <f>VLOOKUP(B613,'Tabela de Macros'!$1:$1048576,3,FALSE)</f>
        <v>Sete Lagoas</v>
      </c>
      <c r="E613" s="35" t="s">
        <v>622</v>
      </c>
      <c r="F613" s="11">
        <f>VLOOKUP(A613,Dengue!$1:$1048576,10,FALSE)</f>
        <v>7</v>
      </c>
      <c r="G613" s="11">
        <f>VLOOKUP($A613,Chik!$1:$1048576,10,FALSE)</f>
        <v>0</v>
      </c>
      <c r="H613" s="11">
        <f>VLOOKUP($A613,zika!$1:$1048576,10,FALSE)</f>
        <v>0</v>
      </c>
      <c r="I613" s="11">
        <f t="shared" si="27"/>
        <v>7</v>
      </c>
      <c r="J613" s="10">
        <v>31583</v>
      </c>
      <c r="K613" s="57" t="s">
        <v>1110</v>
      </c>
      <c r="L613" s="7">
        <f t="shared" si="28"/>
        <v>22.163822309470284</v>
      </c>
      <c r="M613" s="6" t="str">
        <f t="shared" si="29"/>
        <v>Baixa</v>
      </c>
      <c r="N613" s="6">
        <f>VLOOKUP($B613,LIRAa!$1:$1048576,3,FALSE)</f>
        <v>1.9</v>
      </c>
      <c r="O613" s="6">
        <f>VLOOKUP($B613,LIRAa!$1:$1048576,4,FALSE)</f>
        <v>4.7</v>
      </c>
      <c r="P613" s="6">
        <f>VLOOKUP($B613,LIRAa!$1:$1048576,5,FALSE)</f>
        <v>3.4</v>
      </c>
      <c r="S613" s="37"/>
    </row>
    <row r="614" spans="1:21" ht="15.75" x14ac:dyDescent="0.25">
      <c r="A614" s="41">
        <v>609</v>
      </c>
      <c r="B614" s="6">
        <v>315210</v>
      </c>
      <c r="C614" s="16" t="str">
        <f>VLOOKUP(B614,'Tabela de Macros'!$1:$1048576,2,FALSE)</f>
        <v>Leste do Sul</v>
      </c>
      <c r="D614" s="35" t="str">
        <f>VLOOKUP(B614,'Tabela de Macros'!$1:$1048576,3,FALSE)</f>
        <v>Ponte Nova</v>
      </c>
      <c r="E614" s="35" t="s">
        <v>17</v>
      </c>
      <c r="F614" s="11">
        <f>VLOOKUP(A614,Dengue!$1:$1048576,10,FALSE)</f>
        <v>12</v>
      </c>
      <c r="G614" s="11">
        <f>VLOOKUP($A614,Chik!$1:$1048576,10,FALSE)</f>
        <v>0</v>
      </c>
      <c r="H614" s="11">
        <f>VLOOKUP($A614,zika!$1:$1048576,10,FALSE)</f>
        <v>0</v>
      </c>
      <c r="I614" s="11">
        <f t="shared" si="27"/>
        <v>12</v>
      </c>
      <c r="J614" s="10">
        <v>59605</v>
      </c>
      <c r="K614" s="57" t="s">
        <v>1110</v>
      </c>
      <c r="L614" s="7">
        <f t="shared" si="28"/>
        <v>20.132539216508683</v>
      </c>
      <c r="M614" s="6" t="str">
        <f t="shared" si="29"/>
        <v>Baixa</v>
      </c>
      <c r="N614" s="6">
        <f>VLOOKUP($B614,LIRAa!$1:$1048576,3,FALSE)</f>
        <v>1.3</v>
      </c>
      <c r="O614" s="6">
        <f>VLOOKUP($B614,LIRAa!$1:$1048576,4,FALSE)</f>
        <v>0</v>
      </c>
      <c r="P614" s="6" t="str">
        <f>VLOOKUP($B614,LIRAa!$1:$1048576,5,FALSE)</f>
        <v>Sem Informação</v>
      </c>
      <c r="S614" s="37"/>
    </row>
    <row r="615" spans="1:21" ht="15.75" x14ac:dyDescent="0.25">
      <c r="A615" s="41">
        <v>610</v>
      </c>
      <c r="B615" s="6">
        <v>315213</v>
      </c>
      <c r="C615" s="16" t="str">
        <f>VLOOKUP(B615,'Tabela de Macros'!$1:$1048576,2,FALSE)</f>
        <v>Norte</v>
      </c>
      <c r="D615" s="35" t="str">
        <f>VLOOKUP(B615,'Tabela de Macros'!$1:$1048576,3,FALSE)</f>
        <v>Pirapora</v>
      </c>
      <c r="E615" s="35" t="s">
        <v>623</v>
      </c>
      <c r="F615" s="11">
        <f>VLOOKUP(A615,Dengue!$1:$1048576,10,FALSE)</f>
        <v>0</v>
      </c>
      <c r="G615" s="11">
        <f>VLOOKUP($A615,Chik!$1:$1048576,10,FALSE)</f>
        <v>0</v>
      </c>
      <c r="H615" s="11">
        <f>VLOOKUP($A615,zika!$1:$1048576,10,FALSE)</f>
        <v>0</v>
      </c>
      <c r="I615" s="11">
        <f t="shared" si="27"/>
        <v>0</v>
      </c>
      <c r="J615" s="10">
        <v>4237</v>
      </c>
      <c r="K615" s="57" t="s">
        <v>1109</v>
      </c>
      <c r="L615" s="7">
        <f t="shared" si="28"/>
        <v>0</v>
      </c>
      <c r="M615" s="6" t="str">
        <f t="shared" si="29"/>
        <v>Silencioso</v>
      </c>
      <c r="N615" s="6" t="str">
        <f>VLOOKUP($B615,LIRAa!$1:$1048576,3,FALSE)</f>
        <v>Sem Informação</v>
      </c>
      <c r="O615" s="6" t="str">
        <f>VLOOKUP($B615,LIRAa!$1:$1048576,4,FALSE)</f>
        <v>Sem Informação</v>
      </c>
      <c r="P615" s="6" t="str">
        <f>VLOOKUP($B615,LIRAa!$1:$1048576,5,FALSE)</f>
        <v>Sem Informação</v>
      </c>
      <c r="S615" s="37"/>
    </row>
    <row r="616" spans="1:21" ht="15.75" x14ac:dyDescent="0.25">
      <c r="A616" s="41">
        <v>611</v>
      </c>
      <c r="B616" s="6">
        <v>315217</v>
      </c>
      <c r="C616" s="16" t="str">
        <f>VLOOKUP(B616,'Tabela de Macros'!$1:$1048576,2,FALSE)</f>
        <v>Nordeste</v>
      </c>
      <c r="D616" s="35" t="str">
        <f>VLOOKUP(B616,'Tabela de Macros'!$1:$1048576,3,FALSE)</f>
        <v>Pedra Azul</v>
      </c>
      <c r="E616" s="35" t="s">
        <v>624</v>
      </c>
      <c r="F616" s="11">
        <f>VLOOKUP(A616,Dengue!$1:$1048576,10,FALSE)</f>
        <v>36</v>
      </c>
      <c r="G616" s="11">
        <f>VLOOKUP($A616,Chik!$1:$1048576,10,FALSE)</f>
        <v>0</v>
      </c>
      <c r="H616" s="11">
        <f>VLOOKUP($A616,zika!$1:$1048576,10,FALSE)</f>
        <v>0</v>
      </c>
      <c r="I616" s="11">
        <f t="shared" si="27"/>
        <v>36</v>
      </c>
      <c r="J616" s="10">
        <v>12061</v>
      </c>
      <c r="K616" s="57" t="s">
        <v>1109</v>
      </c>
      <c r="L616" s="7">
        <f t="shared" si="28"/>
        <v>298.48271287621259</v>
      </c>
      <c r="M616" s="6" t="str">
        <f t="shared" si="29"/>
        <v>Média</v>
      </c>
      <c r="N616" s="6" t="str">
        <f>VLOOKUP($B616,LIRAa!$1:$1048576,3,FALSE)</f>
        <v>Sem Informação</v>
      </c>
      <c r="O616" s="6" t="str">
        <f>VLOOKUP($B616,LIRAa!$1:$1048576,4,FALSE)</f>
        <v>Sem Informação</v>
      </c>
      <c r="P616" s="6" t="str">
        <f>VLOOKUP($B616,LIRAa!$1:$1048576,5,FALSE)</f>
        <v>Sem Informação</v>
      </c>
      <c r="S616" s="37"/>
    </row>
    <row r="617" spans="1:21" ht="15.75" x14ac:dyDescent="0.25">
      <c r="A617" s="41">
        <v>612</v>
      </c>
      <c r="B617" s="6">
        <v>315220</v>
      </c>
      <c r="C617" s="16" t="str">
        <f>VLOOKUP(B617,'Tabela de Macros'!$1:$1048576,2,FALSE)</f>
        <v>Norte</v>
      </c>
      <c r="D617" s="35" t="str">
        <f>VLOOKUP(B617,'Tabela de Macros'!$1:$1048576,3,FALSE)</f>
        <v>Montes Claros</v>
      </c>
      <c r="E617" s="35" t="s">
        <v>625</v>
      </c>
      <c r="F617" s="11">
        <f>VLOOKUP(A617,Dengue!$1:$1048576,10,FALSE)</f>
        <v>83</v>
      </c>
      <c r="G617" s="11">
        <f>VLOOKUP($A617,Chik!$1:$1048576,10,FALSE)</f>
        <v>0</v>
      </c>
      <c r="H617" s="11">
        <f>VLOOKUP($A617,zika!$1:$1048576,10,FALSE)</f>
        <v>0</v>
      </c>
      <c r="I617" s="11">
        <f t="shared" si="27"/>
        <v>83</v>
      </c>
      <c r="J617" s="10">
        <v>37950</v>
      </c>
      <c r="K617" s="57" t="s">
        <v>1110</v>
      </c>
      <c r="L617" s="7">
        <f t="shared" si="28"/>
        <v>218.70882740447956</v>
      </c>
      <c r="M617" s="6" t="str">
        <f t="shared" si="29"/>
        <v>Média</v>
      </c>
      <c r="N617" s="6">
        <f>VLOOKUP($B617,LIRAa!$1:$1048576,3,FALSE)</f>
        <v>0.2</v>
      </c>
      <c r="O617" s="6">
        <f>VLOOKUP($B617,LIRAa!$1:$1048576,4,FALSE)</f>
        <v>0.2</v>
      </c>
      <c r="P617" s="6">
        <f>VLOOKUP($B617,LIRAa!$1:$1048576,5,FALSE)</f>
        <v>1.1000000000000001</v>
      </c>
      <c r="S617" s="37"/>
    </row>
    <row r="618" spans="1:21" ht="15.75" x14ac:dyDescent="0.25">
      <c r="A618" s="41">
        <v>613</v>
      </c>
      <c r="B618" s="6">
        <v>315230</v>
      </c>
      <c r="C618" s="16" t="str">
        <f>VLOOKUP(B618,'Tabela de Macros'!$1:$1048576,2,FALSE)</f>
        <v>Leste do Sul</v>
      </c>
      <c r="D618" s="35" t="str">
        <f>VLOOKUP(B618,'Tabela de Macros'!$1:$1048576,3,FALSE)</f>
        <v>Ponte Nova</v>
      </c>
      <c r="E618" s="35" t="s">
        <v>626</v>
      </c>
      <c r="F618" s="11">
        <f>VLOOKUP(A618,Dengue!$1:$1048576,10,FALSE)</f>
        <v>2</v>
      </c>
      <c r="G618" s="11">
        <f>VLOOKUP($A618,Chik!$1:$1048576,10,FALSE)</f>
        <v>0</v>
      </c>
      <c r="H618" s="11">
        <f>VLOOKUP($A618,zika!$1:$1048576,10,FALSE)</f>
        <v>0</v>
      </c>
      <c r="I618" s="11">
        <f t="shared" si="27"/>
        <v>2</v>
      </c>
      <c r="J618" s="10">
        <v>11208</v>
      </c>
      <c r="K618" s="57" t="s">
        <v>1109</v>
      </c>
      <c r="L618" s="7">
        <f t="shared" si="28"/>
        <v>17.844396859386151</v>
      </c>
      <c r="M618" s="6" t="str">
        <f t="shared" si="29"/>
        <v>Baixa</v>
      </c>
      <c r="N618" s="6" t="str">
        <f>VLOOKUP($B618,LIRAa!$1:$1048576,3,FALSE)</f>
        <v>Sem Informação</v>
      </c>
      <c r="O618" s="6" t="str">
        <f>VLOOKUP($B618,LIRAa!$1:$1048576,4,FALSE)</f>
        <v>Sem Informação</v>
      </c>
      <c r="P618" s="6" t="str">
        <f>VLOOKUP($B618,LIRAa!$1:$1048576,5,FALSE)</f>
        <v>Sem Informação</v>
      </c>
      <c r="S618" s="37"/>
    </row>
    <row r="619" spans="1:21" ht="15.75" x14ac:dyDescent="0.25">
      <c r="A619" s="41">
        <v>614</v>
      </c>
      <c r="B619" s="6">
        <v>315240</v>
      </c>
      <c r="C619" s="16" t="str">
        <f>VLOOKUP(B619,'Tabela de Macros'!$1:$1048576,2,FALSE)</f>
        <v>Nordeste</v>
      </c>
      <c r="D619" s="35" t="str">
        <f>VLOOKUP(B619,'Tabela de Macros'!$1:$1048576,3,FALSE)</f>
        <v>Teófilo Otoni</v>
      </c>
      <c r="E619" s="35" t="s">
        <v>627</v>
      </c>
      <c r="F619" s="11">
        <f>VLOOKUP(A619,Dengue!$1:$1048576,10,FALSE)</f>
        <v>20</v>
      </c>
      <c r="G619" s="11">
        <f>VLOOKUP($A619,Chik!$1:$1048576,10,FALSE)</f>
        <v>4</v>
      </c>
      <c r="H619" s="11">
        <f>VLOOKUP($A619,zika!$1:$1048576,10,FALSE)</f>
        <v>0</v>
      </c>
      <c r="I619" s="11">
        <f t="shared" si="27"/>
        <v>24</v>
      </c>
      <c r="J619" s="10">
        <v>16491</v>
      </c>
      <c r="K619" s="57" t="s">
        <v>1109</v>
      </c>
      <c r="L619" s="7">
        <f t="shared" si="28"/>
        <v>145.53392759687102</v>
      </c>
      <c r="M619" s="6" t="str">
        <f t="shared" si="29"/>
        <v>Média</v>
      </c>
      <c r="N619" s="6" t="str">
        <f>VLOOKUP($B619,LIRAa!$1:$1048576,3,FALSE)</f>
        <v>Sem Informação</v>
      </c>
      <c r="O619" s="6" t="str">
        <f>VLOOKUP($B619,LIRAa!$1:$1048576,4,FALSE)</f>
        <v>Sem Informação</v>
      </c>
      <c r="P619" s="6" t="str">
        <f>VLOOKUP($B619,LIRAa!$1:$1048576,5,FALSE)</f>
        <v>Sem Informação</v>
      </c>
      <c r="S619" s="37"/>
    </row>
    <row r="620" spans="1:21" ht="15.75" x14ac:dyDescent="0.25">
      <c r="A620" s="41">
        <v>615</v>
      </c>
      <c r="B620" s="6">
        <v>315250</v>
      </c>
      <c r="C620" s="16" t="str">
        <f>VLOOKUP(B620,'Tabela de Macros'!$1:$1048576,2,FALSE)</f>
        <v>Sul</v>
      </c>
      <c r="D620" s="35" t="str">
        <f>VLOOKUP(B620,'Tabela de Macros'!$1:$1048576,3,FALSE)</f>
        <v>Pouso Alegre</v>
      </c>
      <c r="E620" s="35" t="s">
        <v>36</v>
      </c>
      <c r="F620" s="11">
        <f>VLOOKUP(A620,Dengue!$1:$1048576,10,FALSE)</f>
        <v>3</v>
      </c>
      <c r="G620" s="11">
        <f>VLOOKUP($A620,Chik!$1:$1048576,10,FALSE)</f>
        <v>0</v>
      </c>
      <c r="H620" s="11">
        <f>VLOOKUP($A620,zika!$1:$1048576,10,FALSE)</f>
        <v>0</v>
      </c>
      <c r="I620" s="11">
        <f t="shared" si="27"/>
        <v>3</v>
      </c>
      <c r="J620" s="10">
        <v>148862</v>
      </c>
      <c r="K620" s="57" t="s">
        <v>1112</v>
      </c>
      <c r="L620" s="7">
        <f t="shared" si="28"/>
        <v>2.0152893283712432</v>
      </c>
      <c r="M620" s="6" t="str">
        <f t="shared" si="29"/>
        <v>Baixa</v>
      </c>
      <c r="N620" s="6">
        <f>VLOOKUP($B620,LIRAa!$1:$1048576,3,FALSE)</f>
        <v>0.5</v>
      </c>
      <c r="O620" s="6">
        <f>VLOOKUP($B620,LIRAa!$1:$1048576,4,FALSE)</f>
        <v>3</v>
      </c>
      <c r="P620" s="6">
        <f>VLOOKUP($B620,LIRAa!$1:$1048576,5,FALSE)</f>
        <v>3.2</v>
      </c>
      <c r="S620" s="37"/>
    </row>
    <row r="621" spans="1:21" ht="15.75" x14ac:dyDescent="0.25">
      <c r="A621" s="41">
        <v>616</v>
      </c>
      <c r="B621" s="6">
        <v>315260</v>
      </c>
      <c r="C621" s="16" t="str">
        <f>VLOOKUP(B621,'Tabela de Macros'!$1:$1048576,2,FALSE)</f>
        <v>Sul</v>
      </c>
      <c r="D621" s="35" t="str">
        <f>VLOOKUP(B621,'Tabela de Macros'!$1:$1048576,3,FALSE)</f>
        <v>Varginha</v>
      </c>
      <c r="E621" s="35" t="s">
        <v>628</v>
      </c>
      <c r="F621" s="11">
        <f>VLOOKUP(A621,Dengue!$1:$1048576,10,FALSE)</f>
        <v>0</v>
      </c>
      <c r="G621" s="11">
        <f>VLOOKUP($A621,Chik!$1:$1048576,10,FALSE)</f>
        <v>0</v>
      </c>
      <c r="H621" s="11">
        <f>VLOOKUP($A621,zika!$1:$1048576,10,FALSE)</f>
        <v>0</v>
      </c>
      <c r="I621" s="11">
        <f t="shared" si="27"/>
        <v>0</v>
      </c>
      <c r="J621" s="10">
        <v>5981</v>
      </c>
      <c r="K621" s="57" t="s">
        <v>1109</v>
      </c>
      <c r="L621" s="7">
        <f t="shared" si="28"/>
        <v>0</v>
      </c>
      <c r="M621" s="6" t="str">
        <f t="shared" si="29"/>
        <v>Silencioso</v>
      </c>
      <c r="N621" s="6" t="str">
        <f>VLOOKUP($B621,LIRAa!$1:$1048576,3,FALSE)</f>
        <v>Sem Informação</v>
      </c>
      <c r="O621" s="6" t="str">
        <f>VLOOKUP($B621,LIRAa!$1:$1048576,4,FALSE)</f>
        <v>Sem Informação</v>
      </c>
      <c r="P621" s="6" t="str">
        <f>VLOOKUP($B621,LIRAa!$1:$1048576,5,FALSE)</f>
        <v>Sem Informação</v>
      </c>
      <c r="S621" s="76"/>
      <c r="T621" s="76"/>
      <c r="U621" s="76"/>
    </row>
    <row r="622" spans="1:21" ht="15.75" x14ac:dyDescent="0.25">
      <c r="A622" s="41">
        <v>617</v>
      </c>
      <c r="B622" s="6">
        <v>315270</v>
      </c>
      <c r="C622" s="16" t="str">
        <f>VLOOKUP(B622,'Tabela de Macros'!$1:$1048576,2,FALSE)</f>
        <v>Centro Sul</v>
      </c>
      <c r="D622" s="35" t="str">
        <f>VLOOKUP(B622,'Tabela de Macros'!$1:$1048576,3,FALSE)</f>
        <v>São João Del Rei</v>
      </c>
      <c r="E622" s="35" t="s">
        <v>629</v>
      </c>
      <c r="F622" s="11">
        <f>VLOOKUP(A622,Dengue!$1:$1048576,10,FALSE)</f>
        <v>1</v>
      </c>
      <c r="G622" s="11">
        <f>VLOOKUP($A622,Chik!$1:$1048576,10,FALSE)</f>
        <v>0</v>
      </c>
      <c r="H622" s="11">
        <f>VLOOKUP($A622,zika!$1:$1048576,10,FALSE)</f>
        <v>0</v>
      </c>
      <c r="I622" s="11">
        <f t="shared" si="27"/>
        <v>1</v>
      </c>
      <c r="J622" s="10">
        <v>8979</v>
      </c>
      <c r="K622" s="57" t="s">
        <v>1109</v>
      </c>
      <c r="L622" s="7">
        <f t="shared" si="28"/>
        <v>11.137097672346586</v>
      </c>
      <c r="M622" s="6" t="str">
        <f t="shared" si="29"/>
        <v>Baixa</v>
      </c>
      <c r="N622" s="6" t="str">
        <f>VLOOKUP($B622,LIRAa!$1:$1048576,3,FALSE)</f>
        <v>Sem Informação</v>
      </c>
      <c r="O622" s="6" t="str">
        <f>VLOOKUP($B622,LIRAa!$1:$1048576,4,FALSE)</f>
        <v>Sem Informação</v>
      </c>
      <c r="P622" s="6" t="str">
        <f>VLOOKUP($B622,LIRAa!$1:$1048576,5,FALSE)</f>
        <v>Sem Informação</v>
      </c>
      <c r="S622" s="37"/>
    </row>
    <row r="623" spans="1:21" ht="15.75" x14ac:dyDescent="0.25">
      <c r="A623" s="41">
        <v>618</v>
      </c>
      <c r="B623" s="6">
        <v>315280</v>
      </c>
      <c r="C623" s="16" t="str">
        <f>VLOOKUP(B623,'Tabela de Macros'!$1:$1048576,2,FALSE)</f>
        <v>Triângulo do Norte</v>
      </c>
      <c r="D623" s="35" t="str">
        <f>VLOOKUP(B623,'Tabela de Macros'!$1:$1048576,3,FALSE)</f>
        <v>Uberlândia</v>
      </c>
      <c r="E623" s="35" t="s">
        <v>630</v>
      </c>
      <c r="F623" s="11">
        <f>VLOOKUP(A623,Dengue!$1:$1048576,10,FALSE)</f>
        <v>4</v>
      </c>
      <c r="G623" s="11">
        <f>VLOOKUP($A623,Chik!$1:$1048576,10,FALSE)</f>
        <v>0</v>
      </c>
      <c r="H623" s="11">
        <f>VLOOKUP($A623,zika!$1:$1048576,10,FALSE)</f>
        <v>0</v>
      </c>
      <c r="I623" s="11">
        <f t="shared" si="27"/>
        <v>4</v>
      </c>
      <c r="J623" s="10">
        <v>27688</v>
      </c>
      <c r="K623" s="57" t="s">
        <v>1110</v>
      </c>
      <c r="L623" s="7">
        <f t="shared" si="28"/>
        <v>14.44669170759896</v>
      </c>
      <c r="M623" s="6" t="str">
        <f t="shared" si="29"/>
        <v>Baixa</v>
      </c>
      <c r="N623" s="6">
        <f>VLOOKUP($B623,LIRAa!$1:$1048576,3,FALSE)</f>
        <v>0.4</v>
      </c>
      <c r="O623" s="6">
        <f>VLOOKUP($B623,LIRAa!$1:$1048576,4,FALSE)</f>
        <v>0.9</v>
      </c>
      <c r="P623" s="6">
        <f>VLOOKUP($B623,LIRAa!$1:$1048576,5,FALSE)</f>
        <v>0.7</v>
      </c>
      <c r="S623" s="37"/>
    </row>
    <row r="624" spans="1:21" ht="15.75" x14ac:dyDescent="0.25">
      <c r="A624" s="41">
        <v>619</v>
      </c>
      <c r="B624" s="6">
        <v>315290</v>
      </c>
      <c r="C624" s="16" t="str">
        <f>VLOOKUP(B624,'Tabela de Macros'!$1:$1048576,2,FALSE)</f>
        <v>Sul</v>
      </c>
      <c r="D624" s="35" t="str">
        <f>VLOOKUP(B624,'Tabela de Macros'!$1:$1048576,3,FALSE)</f>
        <v>Passos</v>
      </c>
      <c r="E624" s="35" t="s">
        <v>631</v>
      </c>
      <c r="F624" s="11">
        <f>VLOOKUP(A624,Dengue!$1:$1048576,10,FALSE)</f>
        <v>15</v>
      </c>
      <c r="G624" s="11">
        <f>VLOOKUP($A624,Chik!$1:$1048576,10,FALSE)</f>
        <v>0</v>
      </c>
      <c r="H624" s="11">
        <f>VLOOKUP($A624,zika!$1:$1048576,10,FALSE)</f>
        <v>0</v>
      </c>
      <c r="I624" s="11">
        <f t="shared" si="27"/>
        <v>15</v>
      </c>
      <c r="J624" s="10">
        <v>8642</v>
      </c>
      <c r="K624" s="57" t="s">
        <v>1109</v>
      </c>
      <c r="L624" s="7">
        <f t="shared" si="28"/>
        <v>173.57093265447813</v>
      </c>
      <c r="M624" s="6" t="str">
        <f t="shared" si="29"/>
        <v>Média</v>
      </c>
      <c r="N624" s="6" t="str">
        <f>VLOOKUP($B624,LIRAa!$1:$1048576,3,FALSE)</f>
        <v>Sem Informação</v>
      </c>
      <c r="O624" s="6" t="str">
        <f>VLOOKUP($B624,LIRAa!$1:$1048576,4,FALSE)</f>
        <v>Sem Informação</v>
      </c>
      <c r="P624" s="6" t="str">
        <f>VLOOKUP($B624,LIRAa!$1:$1048576,5,FALSE)</f>
        <v>Sem Informação</v>
      </c>
      <c r="S624" s="9"/>
      <c r="T624" s="9"/>
      <c r="U624" s="9"/>
    </row>
    <row r="625" spans="1:21" ht="15.75" x14ac:dyDescent="0.25">
      <c r="A625" s="41">
        <v>620</v>
      </c>
      <c r="B625" s="6">
        <v>315300</v>
      </c>
      <c r="C625" s="16" t="str">
        <f>VLOOKUP(B625,'Tabela de Macros'!$1:$1048576,2,FALSE)</f>
        <v>Triângulo do Sul</v>
      </c>
      <c r="D625" s="35" t="str">
        <f>VLOOKUP(B625,'Tabela de Macros'!$1:$1048576,3,FALSE)</f>
        <v>Uberaba</v>
      </c>
      <c r="E625" s="35" t="s">
        <v>632</v>
      </c>
      <c r="F625" s="11">
        <f>VLOOKUP(A625,Dengue!$1:$1048576,10,FALSE)</f>
        <v>1</v>
      </c>
      <c r="G625" s="11">
        <f>VLOOKUP($A625,Chik!$1:$1048576,10,FALSE)</f>
        <v>0</v>
      </c>
      <c r="H625" s="11">
        <f>VLOOKUP($A625,zika!$1:$1048576,10,FALSE)</f>
        <v>0</v>
      </c>
      <c r="I625" s="11">
        <f t="shared" si="27"/>
        <v>1</v>
      </c>
      <c r="J625" s="10">
        <v>3573</v>
      </c>
      <c r="K625" s="57" t="s">
        <v>1109</v>
      </c>
      <c r="L625" s="7">
        <f t="shared" si="28"/>
        <v>27.987685418415897</v>
      </c>
      <c r="M625" s="6" t="str">
        <f t="shared" si="29"/>
        <v>Baixa</v>
      </c>
      <c r="N625" s="6" t="str">
        <f>VLOOKUP($B625,LIRAa!$1:$1048576,3,FALSE)</f>
        <v>Sem Informação</v>
      </c>
      <c r="O625" s="6" t="str">
        <f>VLOOKUP($B625,LIRAa!$1:$1048576,4,FALSE)</f>
        <v>Sem Informação</v>
      </c>
      <c r="P625" s="6" t="str">
        <f>VLOOKUP($B625,LIRAa!$1:$1048576,5,FALSE)</f>
        <v>Sem Informação</v>
      </c>
      <c r="S625" s="37"/>
    </row>
    <row r="626" spans="1:21" ht="15.75" x14ac:dyDescent="0.25">
      <c r="A626" s="41">
        <v>621</v>
      </c>
      <c r="B626" s="6">
        <v>315310</v>
      </c>
      <c r="C626" s="16" t="str">
        <f>VLOOKUP(B626,'Tabela de Macros'!$1:$1048576,2,FALSE)</f>
        <v>Sudeste</v>
      </c>
      <c r="D626" s="35" t="str">
        <f>VLOOKUP(B626,'Tabela de Macros'!$1:$1048576,3,FALSE)</f>
        <v>Ubá</v>
      </c>
      <c r="E626" s="35" t="s">
        <v>633</v>
      </c>
      <c r="F626" s="11">
        <f>VLOOKUP(A626,Dengue!$1:$1048576,10,FALSE)</f>
        <v>0</v>
      </c>
      <c r="G626" s="11">
        <f>VLOOKUP($A626,Chik!$1:$1048576,10,FALSE)</f>
        <v>0</v>
      </c>
      <c r="H626" s="11">
        <f>VLOOKUP($A626,zika!$1:$1048576,10,FALSE)</f>
        <v>0</v>
      </c>
      <c r="I626" s="11">
        <f t="shared" si="27"/>
        <v>0</v>
      </c>
      <c r="J626" s="10">
        <v>5398</v>
      </c>
      <c r="K626" s="57" t="s">
        <v>1109</v>
      </c>
      <c r="L626" s="7">
        <f t="shared" si="28"/>
        <v>0</v>
      </c>
      <c r="M626" s="6" t="str">
        <f t="shared" si="29"/>
        <v>Silencioso</v>
      </c>
      <c r="N626" s="6" t="str">
        <f>VLOOKUP($B626,LIRAa!$1:$1048576,3,FALSE)</f>
        <v>Sem Informação</v>
      </c>
      <c r="O626" s="6" t="str">
        <f>VLOOKUP($B626,LIRAa!$1:$1048576,4,FALSE)</f>
        <v>Sem Informação</v>
      </c>
      <c r="P626" s="6" t="str">
        <f>VLOOKUP($B626,LIRAa!$1:$1048576,5,FALSE)</f>
        <v>Sem Informação</v>
      </c>
      <c r="S626" s="37"/>
    </row>
    <row r="627" spans="1:21" ht="15.75" x14ac:dyDescent="0.25">
      <c r="A627" s="41">
        <v>622</v>
      </c>
      <c r="B627" s="6">
        <v>315320</v>
      </c>
      <c r="C627" s="16" t="str">
        <f>VLOOKUP(B627,'Tabela de Macros'!$1:$1048576,2,FALSE)</f>
        <v>Centro</v>
      </c>
      <c r="D627" s="35" t="str">
        <f>VLOOKUP(B627,'Tabela de Macros'!$1:$1048576,3,FALSE)</f>
        <v>Sete Lagoas</v>
      </c>
      <c r="E627" s="35" t="s">
        <v>634</v>
      </c>
      <c r="F627" s="11">
        <f>VLOOKUP(A627,Dengue!$1:$1048576,10,FALSE)</f>
        <v>3</v>
      </c>
      <c r="G627" s="11">
        <f>VLOOKUP($A627,Chik!$1:$1048576,10,FALSE)</f>
        <v>0</v>
      </c>
      <c r="H627" s="11">
        <f>VLOOKUP($A627,zika!$1:$1048576,10,FALSE)</f>
        <v>0</v>
      </c>
      <c r="I627" s="11">
        <f t="shared" si="27"/>
        <v>3</v>
      </c>
      <c r="J627" s="10">
        <v>3676</v>
      </c>
      <c r="K627" s="57" t="s">
        <v>1109</v>
      </c>
      <c r="L627" s="7">
        <f t="shared" si="28"/>
        <v>81.610446137105555</v>
      </c>
      <c r="M627" s="6" t="str">
        <f t="shared" si="29"/>
        <v>Baixa</v>
      </c>
      <c r="N627" s="6" t="str">
        <f>VLOOKUP($B627,LIRAa!$1:$1048576,3,FALSE)</f>
        <v>Sem Informação</v>
      </c>
      <c r="O627" s="6" t="str">
        <f>VLOOKUP($B627,LIRAa!$1:$1048576,4,FALSE)</f>
        <v>Sem Informação</v>
      </c>
      <c r="P627" s="6" t="str">
        <f>VLOOKUP($B627,LIRAa!$1:$1048576,5,FALSE)</f>
        <v>Sem Informação</v>
      </c>
      <c r="S627" s="37"/>
    </row>
    <row r="628" spans="1:21" ht="15.75" x14ac:dyDescent="0.25">
      <c r="A628" s="41">
        <v>623</v>
      </c>
      <c r="B628" s="6">
        <v>315330</v>
      </c>
      <c r="C628" s="16" t="str">
        <f>VLOOKUP(B628,'Tabela de Macros'!$1:$1048576,2,FALSE)</f>
        <v>Jequitinhonha</v>
      </c>
      <c r="D628" s="35" t="str">
        <f>VLOOKUP(B628,'Tabela de Macros'!$1:$1048576,3,FALSE)</f>
        <v>Diamantina</v>
      </c>
      <c r="E628" s="35" t="s">
        <v>635</v>
      </c>
      <c r="F628" s="11">
        <f>VLOOKUP(A628,Dengue!$1:$1048576,10,FALSE)</f>
        <v>0</v>
      </c>
      <c r="G628" s="11">
        <f>VLOOKUP($A628,Chik!$1:$1048576,10,FALSE)</f>
        <v>0</v>
      </c>
      <c r="H628" s="11">
        <f>VLOOKUP($A628,zika!$1:$1048576,10,FALSE)</f>
        <v>0</v>
      </c>
      <c r="I628" s="11">
        <f t="shared" si="27"/>
        <v>0</v>
      </c>
      <c r="J628" s="10">
        <v>3004</v>
      </c>
      <c r="K628" s="57" t="s">
        <v>1109</v>
      </c>
      <c r="L628" s="7">
        <f t="shared" si="28"/>
        <v>0</v>
      </c>
      <c r="M628" s="6" t="str">
        <f t="shared" si="29"/>
        <v>Silencioso</v>
      </c>
      <c r="N628" s="6" t="str">
        <f>VLOOKUP($B628,LIRAa!$1:$1048576,3,FALSE)</f>
        <v>Sem Informação</v>
      </c>
      <c r="O628" s="6" t="str">
        <f>VLOOKUP($B628,LIRAa!$1:$1048576,4,FALSE)</f>
        <v>Sem Informação</v>
      </c>
      <c r="P628" s="6" t="str">
        <f>VLOOKUP($B628,LIRAa!$1:$1048576,5,FALSE)</f>
        <v>Sem Informação</v>
      </c>
      <c r="S628" s="37"/>
    </row>
    <row r="629" spans="1:21" ht="15.75" x14ac:dyDescent="0.25">
      <c r="A629" s="41">
        <v>624</v>
      </c>
      <c r="B629" s="6">
        <v>315340</v>
      </c>
      <c r="C629" s="16" t="str">
        <f>VLOOKUP(B629,'Tabela de Macros'!$1:$1048576,2,FALSE)</f>
        <v>Noroeste</v>
      </c>
      <c r="D629" s="35" t="str">
        <f>VLOOKUP(B629,'Tabela de Macros'!$1:$1048576,3,FALSE)</f>
        <v>Patos de Minas</v>
      </c>
      <c r="E629" s="35" t="s">
        <v>636</v>
      </c>
      <c r="F629" s="11">
        <f>VLOOKUP(A629,Dengue!$1:$1048576,10,FALSE)</f>
        <v>9</v>
      </c>
      <c r="G629" s="11">
        <f>VLOOKUP($A629,Chik!$1:$1048576,10,FALSE)</f>
        <v>0</v>
      </c>
      <c r="H629" s="11">
        <f>VLOOKUP($A629,zika!$1:$1048576,10,FALSE)</f>
        <v>0</v>
      </c>
      <c r="I629" s="11">
        <f t="shared" si="27"/>
        <v>9</v>
      </c>
      <c r="J629" s="10">
        <v>19377</v>
      </c>
      <c r="K629" s="57" t="s">
        <v>1109</v>
      </c>
      <c r="L629" s="7">
        <f t="shared" si="28"/>
        <v>46.446818392940081</v>
      </c>
      <c r="M629" s="6" t="str">
        <f t="shared" si="29"/>
        <v>Baixa</v>
      </c>
      <c r="N629" s="6" t="str">
        <f>VLOOKUP($B629,LIRAa!$1:$1048576,3,FALSE)</f>
        <v>Sem Informação</v>
      </c>
      <c r="O629" s="6" t="str">
        <f>VLOOKUP($B629,LIRAa!$1:$1048576,4,FALSE)</f>
        <v>Sem Informação</v>
      </c>
      <c r="P629" s="6" t="str">
        <f>VLOOKUP($B629,LIRAa!$1:$1048576,5,FALSE)</f>
        <v>Sem Informação</v>
      </c>
      <c r="S629" s="76"/>
      <c r="T629" s="76"/>
      <c r="U629" s="76"/>
    </row>
    <row r="630" spans="1:21" ht="15.75" x14ac:dyDescent="0.25">
      <c r="A630" s="41">
        <v>625</v>
      </c>
      <c r="B630" s="6">
        <v>315360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637</v>
      </c>
      <c r="F630" s="11">
        <f>VLOOKUP(A630,Dengue!$1:$1048576,10,FALSE)</f>
        <v>7</v>
      </c>
      <c r="G630" s="11">
        <f>VLOOKUP($A630,Chik!$1:$1048576,10,FALSE)</f>
        <v>0</v>
      </c>
      <c r="H630" s="11">
        <f>VLOOKUP($A630,zika!$1:$1048576,10,FALSE)</f>
        <v>0</v>
      </c>
      <c r="I630" s="11">
        <f t="shared" si="27"/>
        <v>7</v>
      </c>
      <c r="J630" s="10">
        <v>10629</v>
      </c>
      <c r="K630" s="57" t="s">
        <v>1109</v>
      </c>
      <c r="L630" s="7">
        <f t="shared" si="28"/>
        <v>65.857559507009128</v>
      </c>
      <c r="M630" s="6" t="str">
        <f t="shared" si="29"/>
        <v>Baixa</v>
      </c>
      <c r="N630" s="6" t="str">
        <f>VLOOKUP($B630,LIRAa!$1:$1048576,3,FALSE)</f>
        <v>Sem Informação</v>
      </c>
      <c r="O630" s="6" t="str">
        <f>VLOOKUP($B630,LIRAa!$1:$1048576,4,FALSE)</f>
        <v>Sem Informação</v>
      </c>
      <c r="P630" s="6" t="str">
        <f>VLOOKUP($B630,LIRAa!$1:$1048576,5,FALSE)</f>
        <v>Sem Informação</v>
      </c>
      <c r="S630" s="37"/>
    </row>
    <row r="631" spans="1:21" ht="15.75" x14ac:dyDescent="0.25">
      <c r="A631" s="41">
        <v>626</v>
      </c>
      <c r="B631" s="6">
        <v>315370</v>
      </c>
      <c r="C631" s="16" t="str">
        <f>VLOOKUP(B631,'Tabela de Macros'!$1:$1048576,2,FALSE)</f>
        <v>Centro</v>
      </c>
      <c r="D631" s="35" t="str">
        <f>VLOOKUP(B631,'Tabela de Macros'!$1:$1048576,3,FALSE)</f>
        <v>Sete Lagoas</v>
      </c>
      <c r="E631" s="35" t="s">
        <v>638</v>
      </c>
      <c r="F631" s="11">
        <f>VLOOKUP(A631,Dengue!$1:$1048576,10,FALSE)</f>
        <v>5</v>
      </c>
      <c r="G631" s="11">
        <f>VLOOKUP($A631,Chik!$1:$1048576,10,FALSE)</f>
        <v>0</v>
      </c>
      <c r="H631" s="11">
        <f>VLOOKUP($A631,zika!$1:$1048576,10,FALSE)</f>
        <v>0</v>
      </c>
      <c r="I631" s="11">
        <f t="shared" si="27"/>
        <v>5</v>
      </c>
      <c r="J631" s="10">
        <v>3542</v>
      </c>
      <c r="K631" s="57" t="s">
        <v>1109</v>
      </c>
      <c r="L631" s="7">
        <f t="shared" si="28"/>
        <v>141.1631846414455</v>
      </c>
      <c r="M631" s="6" t="str">
        <f t="shared" si="29"/>
        <v>Média</v>
      </c>
      <c r="N631" s="6" t="str">
        <f>VLOOKUP($B631,LIRAa!$1:$1048576,3,FALSE)</f>
        <v>Sem Informação</v>
      </c>
      <c r="O631" s="6" t="str">
        <f>VLOOKUP($B631,LIRAa!$1:$1048576,4,FALSE)</f>
        <v>Sem Informação</v>
      </c>
      <c r="P631" s="6" t="str">
        <f>VLOOKUP($B631,LIRAa!$1:$1048576,5,FALSE)</f>
        <v>Sem Informação</v>
      </c>
      <c r="S631" s="37"/>
    </row>
    <row r="632" spans="1:21" ht="15.75" x14ac:dyDescent="0.25">
      <c r="A632" s="41">
        <v>627</v>
      </c>
      <c r="B632" s="6">
        <v>315380</v>
      </c>
      <c r="C632" s="16" t="str">
        <f>VLOOKUP(B632,'Tabela de Macros'!$1:$1048576,2,FALSE)</f>
        <v>Centro Sul</v>
      </c>
      <c r="D632" s="35" t="str">
        <f>VLOOKUP(B632,'Tabela de Macros'!$1:$1048576,3,FALSE)</f>
        <v>Barbacena</v>
      </c>
      <c r="E632" s="35" t="s">
        <v>863</v>
      </c>
      <c r="F632" s="11">
        <f>VLOOKUP(A632,Dengue!$1:$1048576,10,FALSE)</f>
        <v>0</v>
      </c>
      <c r="G632" s="11">
        <f>VLOOKUP($A632,Chik!$1:$1048576,10,FALSE)</f>
        <v>0</v>
      </c>
      <c r="H632" s="11">
        <f>VLOOKUP($A632,zika!$1:$1048576,10,FALSE)</f>
        <v>0</v>
      </c>
      <c r="I632" s="11">
        <f t="shared" si="27"/>
        <v>0</v>
      </c>
      <c r="J632" s="10">
        <v>1934</v>
      </c>
      <c r="K632" s="57" t="s">
        <v>1109</v>
      </c>
      <c r="L632" s="7">
        <f t="shared" si="28"/>
        <v>0</v>
      </c>
      <c r="M632" s="6" t="str">
        <f t="shared" si="29"/>
        <v>Silencioso</v>
      </c>
      <c r="N632" s="6" t="str">
        <f>VLOOKUP($B632,LIRAa!$1:$1048576,3,FALSE)</f>
        <v>Sem Informação</v>
      </c>
      <c r="O632" s="6" t="str">
        <f>VLOOKUP($B632,LIRAa!$1:$1048576,4,FALSE)</f>
        <v>Sem Informação</v>
      </c>
      <c r="P632" s="6" t="str">
        <f>VLOOKUP($B632,LIRAa!$1:$1048576,5,FALSE)</f>
        <v>Sem Informação</v>
      </c>
      <c r="S632" s="37"/>
    </row>
    <row r="633" spans="1:21" ht="15.75" x14ac:dyDescent="0.25">
      <c r="A633" s="41">
        <v>628</v>
      </c>
      <c r="B633" s="6">
        <v>315390</v>
      </c>
      <c r="C633" s="16" t="str">
        <f>VLOOKUP(B633,'Tabela de Macros'!$1:$1048576,2,FALSE)</f>
        <v>Centro</v>
      </c>
      <c r="D633" s="35" t="str">
        <f>VLOOKUP(B633,'Tabela de Macros'!$1:$1048576,3,FALSE)</f>
        <v>Belo Horizonte</v>
      </c>
      <c r="E633" s="35" t="s">
        <v>639</v>
      </c>
      <c r="F633" s="11">
        <f>VLOOKUP(A633,Dengue!$1:$1048576,10,FALSE)</f>
        <v>2</v>
      </c>
      <c r="G633" s="11">
        <f>VLOOKUP($A633,Chik!$1:$1048576,10,FALSE)</f>
        <v>0</v>
      </c>
      <c r="H633" s="11">
        <f>VLOOKUP($A633,zika!$1:$1048576,10,FALSE)</f>
        <v>0</v>
      </c>
      <c r="I633" s="11">
        <f t="shared" si="27"/>
        <v>2</v>
      </c>
      <c r="J633" s="10">
        <v>16277</v>
      </c>
      <c r="K633" s="57" t="s">
        <v>1109</v>
      </c>
      <c r="L633" s="7">
        <f t="shared" si="28"/>
        <v>12.2872765251582</v>
      </c>
      <c r="M633" s="6" t="str">
        <f t="shared" si="29"/>
        <v>Baixa</v>
      </c>
      <c r="N633" s="6" t="str">
        <f>VLOOKUP($B633,LIRAa!$1:$1048576,3,FALSE)</f>
        <v>Sem Informação</v>
      </c>
      <c r="O633" s="6" t="str">
        <f>VLOOKUP($B633,LIRAa!$1:$1048576,4,FALSE)</f>
        <v>Sem Informação</v>
      </c>
      <c r="P633" s="6">
        <f>VLOOKUP($B633,LIRAa!$1:$1048576,5,FALSE)</f>
        <v>0.4</v>
      </c>
      <c r="S633" s="37"/>
    </row>
    <row r="634" spans="1:21" ht="15.75" x14ac:dyDescent="0.25">
      <c r="A634" s="41">
        <v>629</v>
      </c>
      <c r="B634" s="6">
        <v>315400</v>
      </c>
      <c r="C634" s="16" t="str">
        <f>VLOOKUP(B634,'Tabela de Macros'!$1:$1048576,2,FALSE)</f>
        <v>Leste do Sul</v>
      </c>
      <c r="D634" s="35" t="str">
        <f>VLOOKUP(B634,'Tabela de Macros'!$1:$1048576,3,FALSE)</f>
        <v>Ponte Nova</v>
      </c>
      <c r="E634" s="35" t="s">
        <v>640</v>
      </c>
      <c r="F634" s="11">
        <f>VLOOKUP(A634,Dengue!$1:$1048576,10,FALSE)</f>
        <v>9</v>
      </c>
      <c r="G634" s="11">
        <f>VLOOKUP($A634,Chik!$1:$1048576,10,FALSE)</f>
        <v>0</v>
      </c>
      <c r="H634" s="11">
        <f>VLOOKUP($A634,zika!$1:$1048576,10,FALSE)</f>
        <v>0</v>
      </c>
      <c r="I634" s="11">
        <f t="shared" si="27"/>
        <v>9</v>
      </c>
      <c r="J634" s="10">
        <v>23814</v>
      </c>
      <c r="K634" s="57" t="s">
        <v>1109</v>
      </c>
      <c r="L634" s="7">
        <f t="shared" si="28"/>
        <v>37.792894935752081</v>
      </c>
      <c r="M634" s="6" t="str">
        <f t="shared" si="29"/>
        <v>Baixa</v>
      </c>
      <c r="N634" s="6" t="str">
        <f>VLOOKUP($B634,LIRAa!$1:$1048576,3,FALSE)</f>
        <v>Sem Informação</v>
      </c>
      <c r="O634" s="6" t="str">
        <f>VLOOKUP($B634,LIRAa!$1:$1048576,4,FALSE)</f>
        <v>Sem Informação</v>
      </c>
      <c r="P634" s="6" t="str">
        <f>VLOOKUP($B634,LIRAa!$1:$1048576,5,FALSE)</f>
        <v>Sem Informação</v>
      </c>
      <c r="S634" s="37"/>
    </row>
    <row r="635" spans="1:21" ht="15.75" x14ac:dyDescent="0.25">
      <c r="A635" s="41">
        <v>630</v>
      </c>
      <c r="B635" s="6">
        <v>315410</v>
      </c>
      <c r="C635" s="16" t="str">
        <f>VLOOKUP(B635,'Tabela de Macros'!$1:$1048576,2,FALSE)</f>
        <v>Sudeste</v>
      </c>
      <c r="D635" s="35" t="str">
        <f>VLOOKUP(B635,'Tabela de Macros'!$1:$1048576,3,FALSE)</f>
        <v>Leopoldina</v>
      </c>
      <c r="E635" s="35" t="s">
        <v>641</v>
      </c>
      <c r="F635" s="11">
        <f>VLOOKUP(A635,Dengue!$1:$1048576,10,FALSE)</f>
        <v>7</v>
      </c>
      <c r="G635" s="71">
        <f>VLOOKUP($A635,Chik!$1:$1048576,10,FALSE)</f>
        <v>0</v>
      </c>
      <c r="H635" s="11">
        <f>VLOOKUP($A635,zika!$1:$1048576,10,FALSE)</f>
        <v>0</v>
      </c>
      <c r="I635" s="11">
        <f t="shared" si="27"/>
        <v>7</v>
      </c>
      <c r="J635" s="10">
        <v>10514</v>
      </c>
      <c r="K635" s="57" t="s">
        <v>1109</v>
      </c>
      <c r="L635" s="7">
        <f t="shared" si="28"/>
        <v>66.577896138482032</v>
      </c>
      <c r="M635" s="6" t="str">
        <f t="shared" si="29"/>
        <v>Baixa</v>
      </c>
      <c r="N635" s="6" t="str">
        <f>VLOOKUP($B635,LIRAa!$1:$1048576,3,FALSE)</f>
        <v>Sem Informação</v>
      </c>
      <c r="O635" s="6" t="str">
        <f>VLOOKUP($B635,LIRAa!$1:$1048576,4,FALSE)</f>
        <v>Sem Informação</v>
      </c>
      <c r="P635" s="6" t="str">
        <f>VLOOKUP($B635,LIRAa!$1:$1048576,5,FALSE)</f>
        <v>Sem Informação</v>
      </c>
      <c r="S635" s="37"/>
    </row>
    <row r="636" spans="1:21" ht="15.75" x14ac:dyDescent="0.25">
      <c r="A636" s="41">
        <v>631</v>
      </c>
      <c r="B636" s="6">
        <v>315415</v>
      </c>
      <c r="C636" s="16" t="str">
        <f>VLOOKUP(B636,'Tabela de Macros'!$1:$1048576,2,FALSE)</f>
        <v>Leste do Sul</v>
      </c>
      <c r="D636" s="35" t="str">
        <f>VLOOKUP(B636,'Tabela de Macros'!$1:$1048576,3,FALSE)</f>
        <v>Manhuaçu</v>
      </c>
      <c r="E636" s="35" t="s">
        <v>642</v>
      </c>
      <c r="F636" s="11">
        <f>VLOOKUP(A636,Dengue!$1:$1048576,10,FALSE)</f>
        <v>0</v>
      </c>
      <c r="G636" s="11">
        <f>VLOOKUP($A636,Chik!$1:$1048576,10,FALSE)</f>
        <v>0</v>
      </c>
      <c r="H636" s="11">
        <f>VLOOKUP($A636,zika!$1:$1048576,10,FALSE)</f>
        <v>0</v>
      </c>
      <c r="I636" s="11">
        <f t="shared" si="27"/>
        <v>0</v>
      </c>
      <c r="J636" s="10">
        <v>7105</v>
      </c>
      <c r="K636" s="57" t="s">
        <v>1109</v>
      </c>
      <c r="L636" s="7">
        <f t="shared" si="28"/>
        <v>0</v>
      </c>
      <c r="M636" s="6" t="str">
        <f t="shared" si="29"/>
        <v>Silencioso</v>
      </c>
      <c r="N636" s="6" t="str">
        <f>VLOOKUP($B636,LIRAa!$1:$1048576,3,FALSE)</f>
        <v>Sem Informação</v>
      </c>
      <c r="O636" s="6" t="str">
        <f>VLOOKUP($B636,LIRAa!$1:$1048576,4,FALSE)</f>
        <v>Sem Informação</v>
      </c>
      <c r="P636" s="6" t="str">
        <f>VLOOKUP($B636,LIRAa!$1:$1048576,5,FALSE)</f>
        <v>Sem Informação</v>
      </c>
      <c r="S636" s="37"/>
    </row>
    <row r="637" spans="1:21" ht="15.75" x14ac:dyDescent="0.25">
      <c r="A637" s="41">
        <v>632</v>
      </c>
      <c r="B637" s="6">
        <v>315420</v>
      </c>
      <c r="C637" s="16" t="str">
        <f>VLOOKUP(B637,'Tabela de Macros'!$1:$1048576,2,FALSE)</f>
        <v>Centro Sul</v>
      </c>
      <c r="D637" s="35" t="str">
        <f>VLOOKUP(B637,'Tabela de Macros'!$1:$1048576,3,FALSE)</f>
        <v>São João Del Rei</v>
      </c>
      <c r="E637" s="35" t="s">
        <v>643</v>
      </c>
      <c r="F637" s="11">
        <f>VLOOKUP(A637,Dengue!$1:$1048576,10,FALSE)</f>
        <v>0</v>
      </c>
      <c r="G637" s="11">
        <f>VLOOKUP($A637,Chik!$1:$1048576,10,FALSE)</f>
        <v>0</v>
      </c>
      <c r="H637" s="11">
        <f>VLOOKUP($A637,zika!$1:$1048576,10,FALSE)</f>
        <v>0</v>
      </c>
      <c r="I637" s="11">
        <f t="shared" si="27"/>
        <v>0</v>
      </c>
      <c r="J637" s="10">
        <v>11459</v>
      </c>
      <c r="K637" s="57" t="s">
        <v>1109</v>
      </c>
      <c r="L637" s="7">
        <f t="shared" si="28"/>
        <v>0</v>
      </c>
      <c r="M637" s="6" t="str">
        <f t="shared" si="29"/>
        <v>Silencioso</v>
      </c>
      <c r="N637" s="6" t="str">
        <f>VLOOKUP($B637,LIRAa!$1:$1048576,3,FALSE)</f>
        <v>Sem Informação</v>
      </c>
      <c r="O637" s="6" t="str">
        <f>VLOOKUP($B637,LIRAa!$1:$1048576,4,FALSE)</f>
        <v>Sem Informação</v>
      </c>
      <c r="P637" s="6" t="str">
        <f>VLOOKUP($B637,LIRAa!$1:$1048576,5,FALSE)</f>
        <v>Sem Informação</v>
      </c>
      <c r="S637" s="37"/>
    </row>
    <row r="638" spans="1:21" ht="15.75" x14ac:dyDescent="0.25">
      <c r="A638" s="41">
        <v>633</v>
      </c>
      <c r="B638" s="6">
        <v>315430</v>
      </c>
      <c r="C638" s="16" t="str">
        <f>VLOOKUP(B638,'Tabela de Macros'!$1:$1048576,2,FALSE)</f>
        <v>Leste</v>
      </c>
      <c r="D638" s="35" t="str">
        <f>VLOOKUP(B638,'Tabela de Macros'!$1:$1048576,3,FALSE)</f>
        <v>Gov. Valadares</v>
      </c>
      <c r="E638" s="35" t="s">
        <v>644</v>
      </c>
      <c r="F638" s="11">
        <f>VLOOKUP(A638,Dengue!$1:$1048576,10,FALSE)</f>
        <v>39</v>
      </c>
      <c r="G638" s="11">
        <f>VLOOKUP($A638,Chik!$1:$1048576,10,FALSE)</f>
        <v>24</v>
      </c>
      <c r="H638" s="11">
        <f>VLOOKUP($A638,zika!$1:$1048576,10,FALSE)</f>
        <v>22</v>
      </c>
      <c r="I638" s="11">
        <f t="shared" si="27"/>
        <v>85</v>
      </c>
      <c r="J638" s="10">
        <v>17398</v>
      </c>
      <c r="K638" s="57" t="s">
        <v>1109</v>
      </c>
      <c r="L638" s="7">
        <f t="shared" si="28"/>
        <v>488.56190366708813</v>
      </c>
      <c r="M638" s="6" t="str">
        <f t="shared" si="29"/>
        <v>Alta</v>
      </c>
      <c r="N638" s="6" t="str">
        <f>VLOOKUP($B638,LIRAa!$1:$1048576,3,FALSE)</f>
        <v>Sem Informação</v>
      </c>
      <c r="O638" s="6" t="str">
        <f>VLOOKUP($B638,LIRAa!$1:$1048576,4,FALSE)</f>
        <v>Sem Informação</v>
      </c>
      <c r="P638" s="6" t="str">
        <f>VLOOKUP($B638,LIRAa!$1:$1048576,5,FALSE)</f>
        <v>Sem Informação</v>
      </c>
      <c r="S638" s="9"/>
      <c r="T638" s="9"/>
      <c r="U638" s="9"/>
    </row>
    <row r="639" spans="1:21" ht="15.75" x14ac:dyDescent="0.25">
      <c r="A639" s="41">
        <v>634</v>
      </c>
      <c r="B639" s="6">
        <v>315440</v>
      </c>
      <c r="C639" s="16" t="str">
        <f>VLOOKUP(B639,'Tabela de Macros'!$1:$1048576,2,FALSE)</f>
        <v>Centro Sul</v>
      </c>
      <c r="D639" s="35" t="str">
        <f>VLOOKUP(B639,'Tabela de Macros'!$1:$1048576,3,FALSE)</f>
        <v>Barbacena</v>
      </c>
      <c r="E639" s="35" t="s">
        <v>645</v>
      </c>
      <c r="F639" s="11">
        <f>VLOOKUP(A639,Dengue!$1:$1048576,10,FALSE)</f>
        <v>0</v>
      </c>
      <c r="G639" s="11">
        <f>VLOOKUP($A639,Chik!$1:$1048576,10,FALSE)</f>
        <v>0</v>
      </c>
      <c r="H639" s="11">
        <f>VLOOKUP($A639,zika!$1:$1048576,10,FALSE)</f>
        <v>0</v>
      </c>
      <c r="I639" s="11">
        <f t="shared" si="27"/>
        <v>0</v>
      </c>
      <c r="J639" s="10">
        <v>4798</v>
      </c>
      <c r="K639" s="57" t="s">
        <v>1109</v>
      </c>
      <c r="L639" s="7">
        <f t="shared" si="28"/>
        <v>0</v>
      </c>
      <c r="M639" s="6" t="str">
        <f t="shared" si="29"/>
        <v>Silencioso</v>
      </c>
      <c r="N639" s="6" t="str">
        <f>VLOOKUP($B639,LIRAa!$1:$1048576,3,FALSE)</f>
        <v>Sem Informação</v>
      </c>
      <c r="O639" s="6" t="str">
        <f>VLOOKUP($B639,LIRAa!$1:$1048576,4,FALSE)</f>
        <v>Sem Informação</v>
      </c>
      <c r="P639" s="6" t="str">
        <f>VLOOKUP($B639,LIRAa!$1:$1048576,5,FALSE)</f>
        <v>Sem Informação</v>
      </c>
      <c r="S639" s="37"/>
    </row>
    <row r="640" spans="1:21" ht="15.75" x14ac:dyDescent="0.25">
      <c r="A640" s="41">
        <v>635</v>
      </c>
      <c r="B640" s="6">
        <v>315445</v>
      </c>
      <c r="C640" s="16" t="str">
        <f>VLOOKUP(B640,'Tabela de Macros'!$1:$1048576,2,FALSE)</f>
        <v>Noroeste</v>
      </c>
      <c r="D640" s="35" t="str">
        <f>VLOOKUP(B640,'Tabela de Macros'!$1:$1048576,3,FALSE)</f>
        <v>Unaí</v>
      </c>
      <c r="E640" s="35" t="s">
        <v>646</v>
      </c>
      <c r="F640" s="11">
        <f>VLOOKUP(A640,Dengue!$1:$1048576,10,FALSE)</f>
        <v>27</v>
      </c>
      <c r="G640" s="11">
        <f>VLOOKUP($A640,Chik!$1:$1048576,10,FALSE)</f>
        <v>0</v>
      </c>
      <c r="H640" s="11">
        <f>VLOOKUP($A640,zika!$1:$1048576,10,FALSE)</f>
        <v>0</v>
      </c>
      <c r="I640" s="11">
        <f t="shared" si="27"/>
        <v>27</v>
      </c>
      <c r="J640" s="10">
        <v>8138</v>
      </c>
      <c r="K640" s="57" t="s">
        <v>1109</v>
      </c>
      <c r="L640" s="7">
        <f t="shared" si="28"/>
        <v>331.77684934873434</v>
      </c>
      <c r="M640" s="6" t="str">
        <f t="shared" si="29"/>
        <v>Alta</v>
      </c>
      <c r="N640" s="6" t="str">
        <f>VLOOKUP($B640,LIRAa!$1:$1048576,3,FALSE)</f>
        <v>Sem Informação</v>
      </c>
      <c r="O640" s="6" t="str">
        <f>VLOOKUP($B640,LIRAa!$1:$1048576,4,FALSE)</f>
        <v>Sem Informação</v>
      </c>
      <c r="P640" s="6" t="str">
        <f>VLOOKUP($B640,LIRAa!$1:$1048576,5,FALSE)</f>
        <v>Sem Informação</v>
      </c>
      <c r="S640" s="37"/>
    </row>
    <row r="641" spans="1:21" ht="15.75" x14ac:dyDescent="0.25">
      <c r="A641" s="41">
        <v>636</v>
      </c>
      <c r="B641" s="6">
        <v>315450</v>
      </c>
      <c r="C641" s="16" t="str">
        <f>VLOOKUP(B641,'Tabela de Macros'!$1:$1048576,2,FALSE)</f>
        <v>Norte</v>
      </c>
      <c r="D641" s="35" t="str">
        <f>VLOOKUP(B641,'Tabela de Macros'!$1:$1048576,3,FALSE)</f>
        <v>Montes Claros</v>
      </c>
      <c r="E641" s="35" t="s">
        <v>647</v>
      </c>
      <c r="F641" s="11">
        <f>VLOOKUP(A641,Dengue!$1:$1048576,10,FALSE)</f>
        <v>0</v>
      </c>
      <c r="G641" s="11">
        <f>VLOOKUP($A641,Chik!$1:$1048576,10,FALSE)</f>
        <v>0</v>
      </c>
      <c r="H641" s="11">
        <f>VLOOKUP($A641,zika!$1:$1048576,10,FALSE)</f>
        <v>0</v>
      </c>
      <c r="I641" s="11">
        <f t="shared" si="27"/>
        <v>0</v>
      </c>
      <c r="J641" s="10">
        <v>9487</v>
      </c>
      <c r="K641" s="57" t="s">
        <v>1109</v>
      </c>
      <c r="L641" s="7">
        <f t="shared" si="28"/>
        <v>0</v>
      </c>
      <c r="M641" s="6" t="str">
        <f t="shared" si="29"/>
        <v>Silencioso</v>
      </c>
      <c r="N641" s="6" t="str">
        <f>VLOOKUP($B641,LIRAa!$1:$1048576,3,FALSE)</f>
        <v>Sem Informação</v>
      </c>
      <c r="O641" s="6" t="str">
        <f>VLOOKUP($B641,LIRAa!$1:$1048576,4,FALSE)</f>
        <v>Sem Informação</v>
      </c>
      <c r="P641" s="6">
        <f>VLOOKUP($B641,LIRAa!$1:$1048576,5,FALSE)</f>
        <v>3.1</v>
      </c>
      <c r="S641" s="37"/>
    </row>
    <row r="642" spans="1:21" ht="15.75" x14ac:dyDescent="0.25">
      <c r="A642" s="41">
        <v>637</v>
      </c>
      <c r="B642" s="6">
        <v>315460</v>
      </c>
      <c r="C642" s="16" t="str">
        <f>VLOOKUP(B642,'Tabela de Macros'!$1:$1048576,2,FALSE)</f>
        <v>Centro</v>
      </c>
      <c r="D642" s="35" t="str">
        <f>VLOOKUP(B642,'Tabela de Macros'!$1:$1048576,3,FALSE)</f>
        <v>Belo Horizonte</v>
      </c>
      <c r="E642" s="35" t="s">
        <v>648</v>
      </c>
      <c r="F642" s="11">
        <f>VLOOKUP(A642,Dengue!$1:$1048576,10,FALSE)</f>
        <v>41</v>
      </c>
      <c r="G642" s="11">
        <f>VLOOKUP($A642,Chik!$1:$1048576,10,FALSE)</f>
        <v>3</v>
      </c>
      <c r="H642" s="11">
        <f>VLOOKUP($A642,zika!$1:$1048576,10,FALSE)</f>
        <v>0</v>
      </c>
      <c r="I642" s="11">
        <f t="shared" si="27"/>
        <v>44</v>
      </c>
      <c r="J642" s="10">
        <v>331045</v>
      </c>
      <c r="K642" s="57" t="s">
        <v>1112</v>
      </c>
      <c r="L642" s="7">
        <f t="shared" si="28"/>
        <v>13.291244392756271</v>
      </c>
      <c r="M642" s="6" t="str">
        <f t="shared" si="29"/>
        <v>Baixa</v>
      </c>
      <c r="N642" s="6">
        <f>VLOOKUP($B642,LIRAa!$1:$1048576,3,FALSE)</f>
        <v>1.1000000000000001</v>
      </c>
      <c r="O642" s="6">
        <f>VLOOKUP($B642,LIRAa!$1:$1048576,4,FALSE)</f>
        <v>2.1</v>
      </c>
      <c r="P642" s="6">
        <f>VLOOKUP($B642,LIRAa!$1:$1048576,5,FALSE)</f>
        <v>2</v>
      </c>
      <c r="S642" s="37"/>
    </row>
    <row r="643" spans="1:21" ht="15.75" x14ac:dyDescent="0.25">
      <c r="A643" s="41">
        <v>638</v>
      </c>
      <c r="B643" s="6">
        <v>315470</v>
      </c>
      <c r="C643" s="16" t="str">
        <f>VLOOKUP(B643,'Tabela de Macros'!$1:$1048576,2,FALSE)</f>
        <v>Sul</v>
      </c>
      <c r="D643" s="35" t="str">
        <f>VLOOKUP(B643,'Tabela de Macros'!$1:$1048576,3,FALSE)</f>
        <v>Varginha</v>
      </c>
      <c r="E643" s="35" t="s">
        <v>649</v>
      </c>
      <c r="F643" s="11">
        <f>VLOOKUP(A643,Dengue!$1:$1048576,10,FALSE)</f>
        <v>10</v>
      </c>
      <c r="G643" s="11">
        <f>VLOOKUP($A643,Chik!$1:$1048576,10,FALSE)</f>
        <v>0</v>
      </c>
      <c r="H643" s="11">
        <f>VLOOKUP($A643,zika!$1:$1048576,10,FALSE)</f>
        <v>0</v>
      </c>
      <c r="I643" s="11">
        <f t="shared" si="27"/>
        <v>10</v>
      </c>
      <c r="J643" s="10">
        <v>4019</v>
      </c>
      <c r="K643" s="57" t="s">
        <v>1109</v>
      </c>
      <c r="L643" s="7">
        <f t="shared" si="28"/>
        <v>248.81811395869622</v>
      </c>
      <c r="M643" s="6" t="str">
        <f t="shared" si="29"/>
        <v>Média</v>
      </c>
      <c r="N643" s="6" t="str">
        <f>VLOOKUP($B643,LIRAa!$1:$1048576,3,FALSE)</f>
        <v>Sem Informação</v>
      </c>
      <c r="O643" s="6" t="str">
        <f>VLOOKUP($B643,LIRAa!$1:$1048576,4,FALSE)</f>
        <v>Sem Informação</v>
      </c>
      <c r="P643" s="6" t="str">
        <f>VLOOKUP($B643,LIRAa!$1:$1048576,5,FALSE)</f>
        <v>Sem Informação</v>
      </c>
      <c r="S643" s="37"/>
    </row>
    <row r="644" spans="1:21" ht="15.75" x14ac:dyDescent="0.25">
      <c r="A644" s="41">
        <v>639</v>
      </c>
      <c r="B644" s="6">
        <v>315480</v>
      </c>
      <c r="C644" s="16" t="str">
        <f>VLOOKUP(B644,'Tabela de Macros'!$1:$1048576,2,FALSE)</f>
        <v>Centro</v>
      </c>
      <c r="D644" s="35" t="str">
        <f>VLOOKUP(B644,'Tabela de Macros'!$1:$1048576,3,FALSE)</f>
        <v>Belo Horizonte</v>
      </c>
      <c r="E644" s="35" t="s">
        <v>650</v>
      </c>
      <c r="F644" s="11">
        <f>VLOOKUP(A644,Dengue!$1:$1048576,10,FALSE)</f>
        <v>6</v>
      </c>
      <c r="G644" s="11">
        <f>VLOOKUP($A644,Chik!$1:$1048576,10,FALSE)</f>
        <v>0</v>
      </c>
      <c r="H644" s="11">
        <f>VLOOKUP($A644,zika!$1:$1048576,10,FALSE)</f>
        <v>0</v>
      </c>
      <c r="I644" s="11">
        <f t="shared" si="27"/>
        <v>6</v>
      </c>
      <c r="J644" s="10">
        <v>10203</v>
      </c>
      <c r="K644" s="57" t="s">
        <v>1109</v>
      </c>
      <c r="L644" s="7">
        <f t="shared" si="28"/>
        <v>58.806233460746832</v>
      </c>
      <c r="M644" s="6" t="str">
        <f t="shared" si="29"/>
        <v>Baixa</v>
      </c>
      <c r="N644" s="6" t="str">
        <f>VLOOKUP($B644,LIRAa!$1:$1048576,3,FALSE)</f>
        <v>Sem Informação</v>
      </c>
      <c r="O644" s="6" t="str">
        <f>VLOOKUP($B644,LIRAa!$1:$1048576,4,FALSE)</f>
        <v>Sem Informação</v>
      </c>
      <c r="P644" s="6">
        <f>VLOOKUP($B644,LIRAa!$1:$1048576,5,FALSE)</f>
        <v>1.5</v>
      </c>
      <c r="S644" s="37"/>
    </row>
    <row r="645" spans="1:21" ht="15.75" x14ac:dyDescent="0.25">
      <c r="A645" s="41">
        <v>640</v>
      </c>
      <c r="B645" s="6">
        <v>315490</v>
      </c>
      <c r="C645" s="16" t="str">
        <f>VLOOKUP(B645,'Tabela de Macros'!$1:$1048576,2,FALSE)</f>
        <v>Leste do Sul</v>
      </c>
      <c r="D645" s="35" t="str">
        <f>VLOOKUP(B645,'Tabela de Macros'!$1:$1048576,3,FALSE)</f>
        <v>Ponte Nova</v>
      </c>
      <c r="E645" s="35" t="s">
        <v>651</v>
      </c>
      <c r="F645" s="11">
        <f>VLOOKUP(A645,Dengue!$1:$1048576,10,FALSE)</f>
        <v>2</v>
      </c>
      <c r="G645" s="11">
        <f>VLOOKUP($A645,Chik!$1:$1048576,10,FALSE)</f>
        <v>0</v>
      </c>
      <c r="H645" s="11">
        <f>VLOOKUP($A645,zika!$1:$1048576,10,FALSE)</f>
        <v>0</v>
      </c>
      <c r="I645" s="11">
        <f t="shared" si="27"/>
        <v>2</v>
      </c>
      <c r="J645" s="10">
        <v>13659</v>
      </c>
      <c r="K645" s="57" t="s">
        <v>1109</v>
      </c>
      <c r="L645" s="7">
        <f t="shared" si="28"/>
        <v>14.642360348488177</v>
      </c>
      <c r="M645" s="6" t="str">
        <f t="shared" si="29"/>
        <v>Baixa</v>
      </c>
      <c r="N645" s="6" t="str">
        <f>VLOOKUP($B645,LIRAa!$1:$1048576,3,FALSE)</f>
        <v>Sem Informação</v>
      </c>
      <c r="O645" s="6" t="str">
        <f>VLOOKUP($B645,LIRAa!$1:$1048576,4,FALSE)</f>
        <v>Sem Informação</v>
      </c>
      <c r="P645" s="6" t="str">
        <f>VLOOKUP($B645,LIRAa!$1:$1048576,5,FALSE)</f>
        <v>Sem Informação</v>
      </c>
      <c r="S645" s="37"/>
    </row>
    <row r="646" spans="1:21" ht="15.75" x14ac:dyDescent="0.25">
      <c r="A646" s="41">
        <v>641</v>
      </c>
      <c r="B646" s="6">
        <v>315510</v>
      </c>
      <c r="C646" s="16" t="str">
        <f>VLOOKUP(B646,'Tabela de Macros'!$1:$1048576,2,FALSE)</f>
        <v>Nordeste</v>
      </c>
      <c r="D646" s="35" t="str">
        <f>VLOOKUP(B646,'Tabela de Macros'!$1:$1048576,3,FALSE)</f>
        <v>Pedra Azul</v>
      </c>
      <c r="E646" s="35" t="s">
        <v>652</v>
      </c>
      <c r="F646" s="11">
        <f>VLOOKUP(A646,Dengue!$1:$1048576,10,FALSE)</f>
        <v>3</v>
      </c>
      <c r="G646" s="11">
        <f>VLOOKUP($A646,Chik!$1:$1048576,10,FALSE)</f>
        <v>0</v>
      </c>
      <c r="H646" s="11">
        <f>VLOOKUP($A646,zika!$1:$1048576,10,FALSE)</f>
        <v>0</v>
      </c>
      <c r="I646" s="11">
        <f t="shared" ref="I646:I709" si="30">H646+F646+G646</f>
        <v>3</v>
      </c>
      <c r="J646" s="10">
        <v>5167</v>
      </c>
      <c r="K646" s="57" t="s">
        <v>1109</v>
      </c>
      <c r="L646" s="7">
        <f t="shared" ref="L646:L709" si="31">I646/J646*100000</f>
        <v>58.060770272885627</v>
      </c>
      <c r="M646" s="6" t="str">
        <f t="shared" ref="M646:M709" si="32">IF(L646=0,"Silencioso",IF(AND(L646&gt;0,L646&lt;100),"Baixa",IF(AND(L646&gt;=100,L646&lt;300),"Média",IF(AND(L646&gt;=300,L646&lt;500),"Alta",IF(L646&gt;=500,"Muito Alta","Avaliar")))))</f>
        <v>Baixa</v>
      </c>
      <c r="N646" s="6" t="str">
        <f>VLOOKUP($B646,LIRAa!$1:$1048576,3,FALSE)</f>
        <v>Sem Informação</v>
      </c>
      <c r="O646" s="6" t="str">
        <f>VLOOKUP($B646,LIRAa!$1:$1048576,4,FALSE)</f>
        <v>Sem Informação</v>
      </c>
      <c r="P646" s="6" t="str">
        <f>VLOOKUP($B646,LIRAa!$1:$1048576,5,FALSE)</f>
        <v>Sem Informação</v>
      </c>
      <c r="S646" s="76"/>
      <c r="T646" s="76"/>
      <c r="U646" s="76"/>
    </row>
    <row r="647" spans="1:21" ht="15.75" x14ac:dyDescent="0.25">
      <c r="A647" s="41">
        <v>642</v>
      </c>
      <c r="B647" s="6">
        <v>315500</v>
      </c>
      <c r="C647" s="16" t="str">
        <f>VLOOKUP(B647,'Tabela de Macros'!$1:$1048576,2,FALSE)</f>
        <v>Leste do Sul</v>
      </c>
      <c r="D647" s="35" t="str">
        <f>VLOOKUP(B647,'Tabela de Macros'!$1:$1048576,3,FALSE)</f>
        <v>Ponte Nova</v>
      </c>
      <c r="E647" s="35" t="s">
        <v>653</v>
      </c>
      <c r="F647" s="11">
        <f>VLOOKUP(A647,Dengue!$1:$1048576,10,FALSE)</f>
        <v>0</v>
      </c>
      <c r="G647" s="11">
        <f>VLOOKUP($A647,Chik!$1:$1048576,10,FALSE)</f>
        <v>0</v>
      </c>
      <c r="H647" s="11">
        <f>VLOOKUP($A647,zika!$1:$1048576,10,FALSE)</f>
        <v>0</v>
      </c>
      <c r="I647" s="11">
        <f t="shared" si="30"/>
        <v>0</v>
      </c>
      <c r="J647" s="10">
        <v>2599</v>
      </c>
      <c r="K647" s="57" t="s">
        <v>1109</v>
      </c>
      <c r="L647" s="7">
        <f t="shared" si="31"/>
        <v>0</v>
      </c>
      <c r="M647" s="6" t="str">
        <f t="shared" si="32"/>
        <v>Silencioso</v>
      </c>
      <c r="N647" s="6" t="str">
        <f>VLOOKUP($B647,LIRAa!$1:$1048576,3,FALSE)</f>
        <v>Sem Informação</v>
      </c>
      <c r="O647" s="6" t="str">
        <f>VLOOKUP($B647,LIRAa!$1:$1048576,4,FALSE)</f>
        <v>Sem Informação</v>
      </c>
      <c r="P647" s="6" t="str">
        <f>VLOOKUP($B647,LIRAa!$1:$1048576,5,FALSE)</f>
        <v>Sem Informação</v>
      </c>
      <c r="S647" s="37"/>
    </row>
    <row r="648" spans="1:21" ht="15.75" x14ac:dyDescent="0.25">
      <c r="A648" s="41">
        <v>643</v>
      </c>
      <c r="B648" s="6">
        <v>315520</v>
      </c>
      <c r="C648" s="16" t="str">
        <f>VLOOKUP(B648,'Tabela de Macros'!$1:$1048576,2,FALSE)</f>
        <v>Centro Sul</v>
      </c>
      <c r="D648" s="35" t="str">
        <f>VLOOKUP(B648,'Tabela de Macros'!$1:$1048576,3,FALSE)</f>
        <v>Barbacena</v>
      </c>
      <c r="E648" s="35" t="s">
        <v>654</v>
      </c>
      <c r="F648" s="11">
        <f>VLOOKUP(A648,Dengue!$1:$1048576,10,FALSE)</f>
        <v>0</v>
      </c>
      <c r="G648" s="11">
        <f>VLOOKUP($A648,Chik!$1:$1048576,10,FALSE)</f>
        <v>0</v>
      </c>
      <c r="H648" s="11">
        <f>VLOOKUP($A648,zika!$1:$1048576,10,FALSE)</f>
        <v>0</v>
      </c>
      <c r="I648" s="11">
        <f t="shared" si="30"/>
        <v>0</v>
      </c>
      <c r="J648" s="10">
        <v>5549</v>
      </c>
      <c r="K648" s="57" t="s">
        <v>1109</v>
      </c>
      <c r="L648" s="7">
        <f t="shared" si="31"/>
        <v>0</v>
      </c>
      <c r="M648" s="6" t="str">
        <f t="shared" si="32"/>
        <v>Silencioso</v>
      </c>
      <c r="N648" s="6" t="str">
        <f>VLOOKUP($B648,LIRAa!$1:$1048576,3,FALSE)</f>
        <v>Sem Informação</v>
      </c>
      <c r="O648" s="6" t="str">
        <f>VLOOKUP($B648,LIRAa!$1:$1048576,4,FALSE)</f>
        <v>Sem Informação</v>
      </c>
      <c r="P648" s="6" t="str">
        <f>VLOOKUP($B648,LIRAa!$1:$1048576,5,FALSE)</f>
        <v>Sem Informação</v>
      </c>
      <c r="S648" s="37"/>
    </row>
    <row r="649" spans="1:21" ht="15.75" x14ac:dyDescent="0.25">
      <c r="A649" s="41">
        <v>644</v>
      </c>
      <c r="B649" s="6">
        <v>315530</v>
      </c>
      <c r="C649" s="16" t="str">
        <f>VLOOKUP(B649,'Tabela de Macros'!$1:$1048576,2,FALSE)</f>
        <v>Centro</v>
      </c>
      <c r="D649" s="35" t="str">
        <f>VLOOKUP(B649,'Tabela de Macros'!$1:$1048576,3,FALSE)</f>
        <v>Belo Horizonte</v>
      </c>
      <c r="E649" s="35" t="s">
        <v>655</v>
      </c>
      <c r="F649" s="11">
        <f>VLOOKUP(A649,Dengue!$1:$1048576,10,FALSE)</f>
        <v>7</v>
      </c>
      <c r="G649" s="11">
        <f>VLOOKUP($A649,Chik!$1:$1048576,10,FALSE)</f>
        <v>0</v>
      </c>
      <c r="H649" s="11">
        <f>VLOOKUP($A649,zika!$1:$1048576,10,FALSE)</f>
        <v>0</v>
      </c>
      <c r="I649" s="11">
        <f t="shared" si="30"/>
        <v>7</v>
      </c>
      <c r="J649" s="10">
        <v>5783</v>
      </c>
      <c r="K649" s="57" t="s">
        <v>1109</v>
      </c>
      <c r="L649" s="7">
        <f t="shared" si="31"/>
        <v>121.04444060176378</v>
      </c>
      <c r="M649" s="6" t="str">
        <f t="shared" si="32"/>
        <v>Média</v>
      </c>
      <c r="N649" s="6" t="str">
        <f>VLOOKUP($B649,LIRAa!$1:$1048576,3,FALSE)</f>
        <v>Sem Informação</v>
      </c>
      <c r="O649" s="6" t="str">
        <f>VLOOKUP($B649,LIRAa!$1:$1048576,4,FALSE)</f>
        <v>Sem Informação</v>
      </c>
      <c r="P649" s="6" t="str">
        <f>VLOOKUP($B649,LIRAa!$1:$1048576,5,FALSE)</f>
        <v>Sem Informação</v>
      </c>
      <c r="S649" s="37"/>
    </row>
    <row r="650" spans="1:21" ht="15.75" x14ac:dyDescent="0.25">
      <c r="A650" s="41">
        <v>645</v>
      </c>
      <c r="B650" s="6">
        <v>315540</v>
      </c>
      <c r="C650" s="16" t="str">
        <f>VLOOKUP(B650,'Tabela de Macros'!$1:$1048576,2,FALSE)</f>
        <v>Sudeste</v>
      </c>
      <c r="D650" s="35" t="str">
        <f>VLOOKUP(B650,'Tabela de Macros'!$1:$1048576,3,FALSE)</f>
        <v>Juiz de Fora</v>
      </c>
      <c r="E650" s="35" t="s">
        <v>656</v>
      </c>
      <c r="F650" s="11">
        <f>VLOOKUP(A650,Dengue!$1:$1048576,10,FALSE)</f>
        <v>3</v>
      </c>
      <c r="G650" s="11">
        <f>VLOOKUP($A650,Chik!$1:$1048576,10,FALSE)</f>
        <v>0</v>
      </c>
      <c r="H650" s="11">
        <f>VLOOKUP($A650,zika!$1:$1048576,10,FALSE)</f>
        <v>0</v>
      </c>
      <c r="I650" s="11">
        <f t="shared" si="30"/>
        <v>3</v>
      </c>
      <c r="J650" s="10">
        <v>8941</v>
      </c>
      <c r="K650" s="57" t="s">
        <v>1109</v>
      </c>
      <c r="L650" s="7">
        <f t="shared" si="31"/>
        <v>33.553293815009511</v>
      </c>
      <c r="M650" s="6" t="str">
        <f t="shared" si="32"/>
        <v>Baixa</v>
      </c>
      <c r="N650" s="6" t="str">
        <f>VLOOKUP($B650,LIRAa!$1:$1048576,3,FALSE)</f>
        <v>Sem Informação</v>
      </c>
      <c r="O650" s="6" t="str">
        <f>VLOOKUP($B650,LIRAa!$1:$1048576,4,FALSE)</f>
        <v>Sem Informação</v>
      </c>
      <c r="P650" s="6" t="str">
        <f>VLOOKUP($B650,LIRAa!$1:$1048576,5,FALSE)</f>
        <v>Sem Informação</v>
      </c>
      <c r="S650" s="37"/>
    </row>
    <row r="651" spans="1:21" ht="15.75" x14ac:dyDescent="0.25">
      <c r="A651" s="41">
        <v>646</v>
      </c>
      <c r="B651" s="6">
        <v>315550</v>
      </c>
      <c r="C651" s="16" t="str">
        <f>VLOOKUP(B651,'Tabela de Macros'!$1:$1048576,2,FALSE)</f>
        <v>Noroeste</v>
      </c>
      <c r="D651" s="35" t="str">
        <f>VLOOKUP(B651,'Tabela de Macros'!$1:$1048576,3,FALSE)</f>
        <v>Patos de Minas</v>
      </c>
      <c r="E651" s="35" t="s">
        <v>657</v>
      </c>
      <c r="F651" s="11">
        <f>VLOOKUP(A651,Dengue!$1:$1048576,10,FALSE)</f>
        <v>9</v>
      </c>
      <c r="G651" s="11">
        <f>VLOOKUP($A651,Chik!$1:$1048576,10,FALSE)</f>
        <v>0</v>
      </c>
      <c r="H651" s="11">
        <f>VLOOKUP($A651,zika!$1:$1048576,10,FALSE)</f>
        <v>0</v>
      </c>
      <c r="I651" s="11">
        <f t="shared" si="30"/>
        <v>9</v>
      </c>
      <c r="J651" s="10">
        <v>12291</v>
      </c>
      <c r="K651" s="57" t="s">
        <v>1109</v>
      </c>
      <c r="L651" s="7">
        <f t="shared" si="31"/>
        <v>73.224310471076393</v>
      </c>
      <c r="M651" s="6" t="str">
        <f t="shared" si="32"/>
        <v>Baixa</v>
      </c>
      <c r="N651" s="6" t="str">
        <f>VLOOKUP($B651,LIRAa!$1:$1048576,3,FALSE)</f>
        <v>Sem Informação</v>
      </c>
      <c r="O651" s="6" t="str">
        <f>VLOOKUP($B651,LIRAa!$1:$1048576,4,FALSE)</f>
        <v>Sem Informação</v>
      </c>
      <c r="P651" s="6" t="str">
        <f>VLOOKUP($B651,LIRAa!$1:$1048576,5,FALSE)</f>
        <v>Sem Informação</v>
      </c>
      <c r="S651" s="37"/>
    </row>
    <row r="652" spans="1:21" ht="15.75" x14ac:dyDescent="0.25">
      <c r="A652" s="41">
        <v>647</v>
      </c>
      <c r="B652" s="6">
        <v>315560</v>
      </c>
      <c r="C652" s="16" t="str">
        <f>VLOOKUP(B652,'Tabela de Macros'!$1:$1048576,2,FALSE)</f>
        <v>Norte</v>
      </c>
      <c r="D652" s="35" t="str">
        <f>VLOOKUP(B652,'Tabela de Macros'!$1:$1048576,3,FALSE)</f>
        <v>Montes Claros</v>
      </c>
      <c r="E652" s="35" t="s">
        <v>658</v>
      </c>
      <c r="F652" s="11">
        <f>VLOOKUP(A652,Dengue!$1:$1048576,10,FALSE)</f>
        <v>4</v>
      </c>
      <c r="G652" s="11">
        <f>VLOOKUP($A652,Chik!$1:$1048576,10,FALSE)</f>
        <v>0</v>
      </c>
      <c r="H652" s="11">
        <f>VLOOKUP($A652,zika!$1:$1048576,10,FALSE)</f>
        <v>0</v>
      </c>
      <c r="I652" s="11">
        <f t="shared" si="30"/>
        <v>4</v>
      </c>
      <c r="J652" s="10">
        <v>30779</v>
      </c>
      <c r="K652" s="57" t="s">
        <v>1110</v>
      </c>
      <c r="L652" s="7">
        <f t="shared" si="31"/>
        <v>12.995873810065303</v>
      </c>
      <c r="M652" s="6" t="str">
        <f t="shared" si="32"/>
        <v>Baixa</v>
      </c>
      <c r="N652" s="6" t="str">
        <f>VLOOKUP($B652,LIRAa!$1:$1048576,3,FALSE)</f>
        <v>Sem Informação</v>
      </c>
      <c r="O652" s="6" t="str">
        <f>VLOOKUP($B652,LIRAa!$1:$1048576,4,FALSE)</f>
        <v>Sem Informação</v>
      </c>
      <c r="P652" s="6">
        <f>VLOOKUP($B652,LIRAa!$1:$1048576,5,FALSE)</f>
        <v>2.7</v>
      </c>
      <c r="S652" s="37"/>
    </row>
    <row r="653" spans="1:21" ht="15.75" x14ac:dyDescent="0.25">
      <c r="A653" s="41">
        <v>648</v>
      </c>
      <c r="B653" s="6">
        <v>315570</v>
      </c>
      <c r="C653" s="16" t="str">
        <f>VLOOKUP(B653,'Tabela de Macros'!$1:$1048576,2,FALSE)</f>
        <v>Centro</v>
      </c>
      <c r="D653" s="35" t="str">
        <f>VLOOKUP(B653,'Tabela de Macros'!$1:$1048576,3,FALSE)</f>
        <v>Itabira</v>
      </c>
      <c r="E653" s="35" t="s">
        <v>659</v>
      </c>
      <c r="F653" s="11">
        <f>VLOOKUP(A653,Dengue!$1:$1048576,10,FALSE)</f>
        <v>1</v>
      </c>
      <c r="G653" s="11">
        <f>VLOOKUP($A653,Chik!$1:$1048576,10,FALSE)</f>
        <v>0</v>
      </c>
      <c r="H653" s="11">
        <f>VLOOKUP($A653,zika!$1:$1048576,10,FALSE)</f>
        <v>0</v>
      </c>
      <c r="I653" s="11">
        <f t="shared" si="30"/>
        <v>1</v>
      </c>
      <c r="J653" s="10">
        <v>14346</v>
      </c>
      <c r="K653" s="57" t="s">
        <v>1109</v>
      </c>
      <c r="L653" s="7">
        <f t="shared" si="31"/>
        <v>6.9705841349505091</v>
      </c>
      <c r="M653" s="6" t="str">
        <f t="shared" si="32"/>
        <v>Baixa</v>
      </c>
      <c r="N653" s="6" t="str">
        <f>VLOOKUP($B653,LIRAa!$1:$1048576,3,FALSE)</f>
        <v>Sem Informação</v>
      </c>
      <c r="O653" s="6" t="str">
        <f>VLOOKUP($B653,LIRAa!$1:$1048576,4,FALSE)</f>
        <v>Sem Informação</v>
      </c>
      <c r="P653" s="6" t="str">
        <f>VLOOKUP($B653,LIRAa!$1:$1048576,5,FALSE)</f>
        <v>Sem Informação</v>
      </c>
      <c r="S653" s="37"/>
    </row>
    <row r="654" spans="1:21" ht="15.75" x14ac:dyDescent="0.25">
      <c r="A654" s="41">
        <v>649</v>
      </c>
      <c r="B654" s="6">
        <v>315580</v>
      </c>
      <c r="C654" s="16" t="str">
        <f>VLOOKUP(B654,'Tabela de Macros'!$1:$1048576,2,FALSE)</f>
        <v>Sudeste</v>
      </c>
      <c r="D654" s="35" t="str">
        <f>VLOOKUP(B654,'Tabela de Macros'!$1:$1048576,3,FALSE)</f>
        <v>Ubá</v>
      </c>
      <c r="E654" s="35" t="s">
        <v>660</v>
      </c>
      <c r="F654" s="11">
        <f>VLOOKUP(A654,Dengue!$1:$1048576,10,FALSE)</f>
        <v>11</v>
      </c>
      <c r="G654" s="11">
        <f>VLOOKUP($A654,Chik!$1:$1048576,10,FALSE)</f>
        <v>0</v>
      </c>
      <c r="H654" s="11">
        <f>VLOOKUP($A654,zika!$1:$1048576,10,FALSE)</f>
        <v>0</v>
      </c>
      <c r="I654" s="11">
        <f t="shared" si="30"/>
        <v>11</v>
      </c>
      <c r="J654" s="10">
        <v>17858</v>
      </c>
      <c r="K654" s="57" t="s">
        <v>1109</v>
      </c>
      <c r="L654" s="7">
        <f t="shared" si="31"/>
        <v>61.597043341919587</v>
      </c>
      <c r="M654" s="6" t="str">
        <f t="shared" si="32"/>
        <v>Baixa</v>
      </c>
      <c r="N654" s="6" t="str">
        <f>VLOOKUP($B654,LIRAa!$1:$1048576,3,FALSE)</f>
        <v>Sem Informação</v>
      </c>
      <c r="O654" s="6" t="str">
        <f>VLOOKUP($B654,LIRAa!$1:$1048576,4,FALSE)</f>
        <v>Sem Informação</v>
      </c>
      <c r="P654" s="6">
        <f>VLOOKUP($B654,LIRAa!$1:$1048576,5,FALSE)</f>
        <v>1.1000000000000001</v>
      </c>
      <c r="S654" s="37"/>
    </row>
    <row r="655" spans="1:21" ht="15.75" x14ac:dyDescent="0.25">
      <c r="A655" s="41">
        <v>650</v>
      </c>
      <c r="B655" s="6">
        <v>315590</v>
      </c>
      <c r="C655" s="16" t="str">
        <f>VLOOKUP(B655,'Tabela de Macros'!$1:$1048576,2,FALSE)</f>
        <v>Sudeste</v>
      </c>
      <c r="D655" s="35" t="str">
        <f>VLOOKUP(B655,'Tabela de Macros'!$1:$1048576,3,FALSE)</f>
        <v>Juiz de Fora</v>
      </c>
      <c r="E655" s="35" t="s">
        <v>661</v>
      </c>
      <c r="F655" s="11">
        <f>VLOOKUP(A655,Dengue!$1:$1048576,10,FALSE)</f>
        <v>1</v>
      </c>
      <c r="G655" s="11">
        <f>VLOOKUP($A655,Chik!$1:$1048576,10,FALSE)</f>
        <v>0</v>
      </c>
      <c r="H655" s="11">
        <f>VLOOKUP($A655,zika!$1:$1048576,10,FALSE)</f>
        <v>0</v>
      </c>
      <c r="I655" s="11">
        <f t="shared" si="30"/>
        <v>1</v>
      </c>
      <c r="J655" s="10">
        <v>5467</v>
      </c>
      <c r="K655" s="57" t="s">
        <v>1109</v>
      </c>
      <c r="L655" s="7">
        <f t="shared" si="31"/>
        <v>18.291567587342236</v>
      </c>
      <c r="M655" s="6" t="str">
        <f t="shared" si="32"/>
        <v>Baixa</v>
      </c>
      <c r="N655" s="6" t="str">
        <f>VLOOKUP($B655,LIRAa!$1:$1048576,3,FALSE)</f>
        <v>Sem Informação</v>
      </c>
      <c r="O655" s="6" t="str">
        <f>VLOOKUP($B655,LIRAa!$1:$1048576,4,FALSE)</f>
        <v>Sem Informação</v>
      </c>
      <c r="P655" s="6" t="str">
        <f>VLOOKUP($B655,LIRAa!$1:$1048576,5,FALSE)</f>
        <v>Sem Informação</v>
      </c>
      <c r="S655" s="37"/>
    </row>
    <row r="656" spans="1:21" ht="15.75" x14ac:dyDescent="0.25">
      <c r="A656" s="41">
        <v>651</v>
      </c>
      <c r="B656" s="6">
        <v>315600</v>
      </c>
      <c r="C656" s="16" t="str">
        <f>VLOOKUP(B656,'Tabela de Macros'!$1:$1048576,2,FALSE)</f>
        <v>Centro</v>
      </c>
      <c r="D656" s="35" t="str">
        <f>VLOOKUP(B656,'Tabela de Macros'!$1:$1048576,3,FALSE)</f>
        <v>Diamantina</v>
      </c>
      <c r="E656" s="35" t="s">
        <v>662</v>
      </c>
      <c r="F656" s="11">
        <f>VLOOKUP(A656,Dengue!$1:$1048576,10,FALSE)</f>
        <v>0</v>
      </c>
      <c r="G656" s="11">
        <f>VLOOKUP($A656,Chik!$1:$1048576,10,FALSE)</f>
        <v>0</v>
      </c>
      <c r="H656" s="11">
        <f>VLOOKUP($A656,zika!$1:$1048576,10,FALSE)</f>
        <v>0</v>
      </c>
      <c r="I656" s="11">
        <f t="shared" si="30"/>
        <v>0</v>
      </c>
      <c r="J656" s="10">
        <v>12957</v>
      </c>
      <c r="K656" s="57" t="s">
        <v>1109</v>
      </c>
      <c r="L656" s="7">
        <f t="shared" si="31"/>
        <v>0</v>
      </c>
      <c r="M656" s="6" t="str">
        <f t="shared" si="32"/>
        <v>Silencioso</v>
      </c>
      <c r="N656" s="6" t="str">
        <f>VLOOKUP($B656,LIRAa!$1:$1048576,3,FALSE)</f>
        <v>Sem Informação</v>
      </c>
      <c r="O656" s="6" t="str">
        <f>VLOOKUP($B656,LIRAa!$1:$1048576,4,FALSE)</f>
        <v>Sem Informação</v>
      </c>
      <c r="P656" s="6" t="str">
        <f>VLOOKUP($B656,LIRAa!$1:$1048576,5,FALSE)</f>
        <v>Sem Informação</v>
      </c>
      <c r="S656" s="37"/>
    </row>
    <row r="657" spans="1:21" ht="15.75" x14ac:dyDescent="0.25">
      <c r="A657" s="41">
        <v>652</v>
      </c>
      <c r="B657" s="6">
        <v>315610</v>
      </c>
      <c r="C657" s="16" t="str">
        <f>VLOOKUP(B657,'Tabela de Macros'!$1:$1048576,2,FALSE)</f>
        <v>Centro Sul</v>
      </c>
      <c r="D657" s="35" t="str">
        <f>VLOOKUP(B657,'Tabela de Macros'!$1:$1048576,3,FALSE)</f>
        <v>São João Del Rei</v>
      </c>
      <c r="E657" s="35" t="s">
        <v>663</v>
      </c>
      <c r="F657" s="11">
        <f>VLOOKUP(A657,Dengue!$1:$1048576,10,FALSE)</f>
        <v>0</v>
      </c>
      <c r="G657" s="11">
        <f>VLOOKUP($A657,Chik!$1:$1048576,10,FALSE)</f>
        <v>0</v>
      </c>
      <c r="H657" s="11">
        <f>VLOOKUP($A657,zika!$1:$1048576,10,FALSE)</f>
        <v>0</v>
      </c>
      <c r="I657" s="11">
        <f t="shared" si="30"/>
        <v>0</v>
      </c>
      <c r="J657" s="10">
        <v>4648</v>
      </c>
      <c r="K657" s="57" t="s">
        <v>1109</v>
      </c>
      <c r="L657" s="7">
        <f t="shared" si="31"/>
        <v>0</v>
      </c>
      <c r="M657" s="6" t="str">
        <f t="shared" si="32"/>
        <v>Silencioso</v>
      </c>
      <c r="N657" s="6" t="str">
        <f>VLOOKUP($B657,LIRAa!$1:$1048576,3,FALSE)</f>
        <v>Sem Informação</v>
      </c>
      <c r="O657" s="6" t="str">
        <f>VLOOKUP($B657,LIRAa!$1:$1048576,4,FALSE)</f>
        <v>Sem Informação</v>
      </c>
      <c r="P657" s="6" t="str">
        <f>VLOOKUP($B657,LIRAa!$1:$1048576,5,FALSE)</f>
        <v>Sem Informação</v>
      </c>
      <c r="S657" s="37"/>
    </row>
    <row r="658" spans="1:21" ht="15.75" x14ac:dyDescent="0.25">
      <c r="A658" s="41">
        <v>653</v>
      </c>
      <c r="B658" s="6">
        <v>315620</v>
      </c>
      <c r="C658" s="16" t="str">
        <f>VLOOKUP(B658,'Tabela de Macros'!$1:$1048576,2,FALSE)</f>
        <v>Sudeste</v>
      </c>
      <c r="D658" s="35" t="str">
        <f>VLOOKUP(B658,'Tabela de Macros'!$1:$1048576,3,FALSE)</f>
        <v>Juiz de Fora</v>
      </c>
      <c r="E658" s="35" t="s">
        <v>664</v>
      </c>
      <c r="F658" s="11">
        <f>VLOOKUP(A658,Dengue!$1:$1048576,10,FALSE)</f>
        <v>0</v>
      </c>
      <c r="G658" s="11">
        <f>VLOOKUP($A658,Chik!$1:$1048576,10,FALSE)</f>
        <v>0</v>
      </c>
      <c r="H658" s="11">
        <f>VLOOKUP($A658,zika!$1:$1048576,10,FALSE)</f>
        <v>0</v>
      </c>
      <c r="I658" s="11">
        <f t="shared" si="30"/>
        <v>0</v>
      </c>
      <c r="J658" s="10">
        <v>2289</v>
      </c>
      <c r="K658" s="57" t="s">
        <v>1109</v>
      </c>
      <c r="L658" s="7">
        <f t="shared" si="31"/>
        <v>0</v>
      </c>
      <c r="M658" s="6" t="str">
        <f t="shared" si="32"/>
        <v>Silencioso</v>
      </c>
      <c r="N658" s="6" t="str">
        <f>VLOOKUP($B658,LIRAa!$1:$1048576,3,FALSE)</f>
        <v>Sem Informação</v>
      </c>
      <c r="O658" s="6" t="str">
        <f>VLOOKUP($B658,LIRAa!$1:$1048576,4,FALSE)</f>
        <v>Sem Informação</v>
      </c>
      <c r="P658" s="6" t="str">
        <f>VLOOKUP($B658,LIRAa!$1:$1048576,5,FALSE)</f>
        <v>Sem Informação</v>
      </c>
      <c r="S658" s="37"/>
    </row>
    <row r="659" spans="1:21" ht="15.75" x14ac:dyDescent="0.25">
      <c r="A659" s="41">
        <v>654</v>
      </c>
      <c r="B659" s="6">
        <v>315630</v>
      </c>
      <c r="C659" s="16" t="str">
        <f>VLOOKUP(B659,'Tabela de Macros'!$1:$1048576,2,FALSE)</f>
        <v>Sudeste</v>
      </c>
      <c r="D659" s="35" t="str">
        <f>VLOOKUP(B659,'Tabela de Macros'!$1:$1048576,3,FALSE)</f>
        <v>Ubá</v>
      </c>
      <c r="E659" s="35" t="s">
        <v>665</v>
      </c>
      <c r="F659" s="11">
        <f>VLOOKUP(A659,Dengue!$1:$1048576,10,FALSE)</f>
        <v>0</v>
      </c>
      <c r="G659" s="11">
        <f>VLOOKUP($A659,Chik!$1:$1048576,10,FALSE)</f>
        <v>0</v>
      </c>
      <c r="H659" s="11">
        <f>VLOOKUP($A659,zika!$1:$1048576,10,FALSE)</f>
        <v>0</v>
      </c>
      <c r="I659" s="11">
        <f t="shared" si="30"/>
        <v>0</v>
      </c>
      <c r="J659" s="10">
        <v>7991</v>
      </c>
      <c r="K659" s="57" t="s">
        <v>1109</v>
      </c>
      <c r="L659" s="7">
        <f t="shared" si="31"/>
        <v>0</v>
      </c>
      <c r="M659" s="6" t="str">
        <f t="shared" si="32"/>
        <v>Silencioso</v>
      </c>
      <c r="N659" s="6" t="str">
        <f>VLOOKUP($B659,LIRAa!$1:$1048576,3,FALSE)</f>
        <v>Sem Informação</v>
      </c>
      <c r="O659" s="6" t="str">
        <f>VLOOKUP($B659,LIRAa!$1:$1048576,4,FALSE)</f>
        <v>Sem Informação</v>
      </c>
      <c r="P659" s="6">
        <f>VLOOKUP($B659,LIRAa!$1:$1048576,5,FALSE)</f>
        <v>1.4</v>
      </c>
      <c r="S659" s="9"/>
      <c r="T659" s="9"/>
      <c r="U659" s="9"/>
    </row>
    <row r="660" spans="1:21" ht="15.75" x14ac:dyDescent="0.25">
      <c r="A660" s="41">
        <v>655</v>
      </c>
      <c r="B660" s="6">
        <v>315640</v>
      </c>
      <c r="C660" s="16" t="str">
        <f>VLOOKUP(B660,'Tabela de Macros'!$1:$1048576,2,FALSE)</f>
        <v>Triângulo do Norte</v>
      </c>
      <c r="D660" s="35" t="str">
        <f>VLOOKUP(B660,'Tabela de Macros'!$1:$1048576,3,FALSE)</f>
        <v>Uberlândia</v>
      </c>
      <c r="E660" s="35" t="s">
        <v>666</v>
      </c>
      <c r="F660" s="11">
        <f>VLOOKUP(A660,Dengue!$1:$1048576,10,FALSE)</f>
        <v>0</v>
      </c>
      <c r="G660" s="11">
        <f>VLOOKUP($A660,Chik!$1:$1048576,10,FALSE)</f>
        <v>0</v>
      </c>
      <c r="H660" s="11">
        <f>VLOOKUP($A660,zika!$1:$1048576,10,FALSE)</f>
        <v>0</v>
      </c>
      <c r="I660" s="11">
        <f t="shared" si="30"/>
        <v>0</v>
      </c>
      <c r="J660" s="10">
        <v>3547</v>
      </c>
      <c r="K660" s="57" t="s">
        <v>1109</v>
      </c>
      <c r="L660" s="7">
        <f t="shared" si="31"/>
        <v>0</v>
      </c>
      <c r="M660" s="6" t="str">
        <f t="shared" si="32"/>
        <v>Silencioso</v>
      </c>
      <c r="N660" s="6" t="str">
        <f>VLOOKUP($B660,LIRAa!$1:$1048576,3,FALSE)</f>
        <v>Sem Informação</v>
      </c>
      <c r="O660" s="6" t="str">
        <f>VLOOKUP($B660,LIRAa!$1:$1048576,4,FALSE)</f>
        <v>Sem Informação</v>
      </c>
      <c r="P660" s="6" t="str">
        <f>VLOOKUP($B660,LIRAa!$1:$1048576,5,FALSE)</f>
        <v>Sem Informação</v>
      </c>
      <c r="S660" s="37"/>
    </row>
    <row r="661" spans="1:21" ht="15.75" x14ac:dyDescent="0.25">
      <c r="A661" s="41">
        <v>656</v>
      </c>
      <c r="B661" s="6">
        <v>315645</v>
      </c>
      <c r="C661" s="16" t="str">
        <f>VLOOKUP(B661,'Tabela de Macros'!$1:$1048576,2,FALSE)</f>
        <v>Sudeste</v>
      </c>
      <c r="D661" s="35" t="str">
        <f>VLOOKUP(B661,'Tabela de Macros'!$1:$1048576,3,FALSE)</f>
        <v>Ubá</v>
      </c>
      <c r="E661" s="35" t="s">
        <v>667</v>
      </c>
      <c r="F661" s="11">
        <f>VLOOKUP(A661,Dengue!$1:$1048576,10,FALSE)</f>
        <v>0</v>
      </c>
      <c r="G661" s="11">
        <f>VLOOKUP($A661,Chik!$1:$1048576,10,FALSE)</f>
        <v>0</v>
      </c>
      <c r="H661" s="11">
        <f>VLOOKUP($A661,zika!$1:$1048576,10,FALSE)</f>
        <v>0</v>
      </c>
      <c r="I661" s="11">
        <f t="shared" si="30"/>
        <v>0</v>
      </c>
      <c r="J661" s="10">
        <v>4566</v>
      </c>
      <c r="K661" s="57" t="s">
        <v>1109</v>
      </c>
      <c r="L661" s="7">
        <f t="shared" si="31"/>
        <v>0</v>
      </c>
      <c r="M661" s="6" t="str">
        <f t="shared" si="32"/>
        <v>Silencioso</v>
      </c>
      <c r="N661" s="6" t="str">
        <f>VLOOKUP($B661,LIRAa!$1:$1048576,3,FALSE)</f>
        <v>Sem Informação</v>
      </c>
      <c r="O661" s="6" t="str">
        <f>VLOOKUP($B661,LIRAa!$1:$1048576,4,FALSE)</f>
        <v>Sem Informação</v>
      </c>
      <c r="P661" s="6" t="str">
        <f>VLOOKUP($B661,LIRAa!$1:$1048576,5,FALSE)</f>
        <v>Sem Informação</v>
      </c>
      <c r="S661" s="76"/>
      <c r="T661" s="76"/>
      <c r="U661" s="76"/>
    </row>
    <row r="662" spans="1:21" ht="15.75" x14ac:dyDescent="0.25">
      <c r="A662" s="41">
        <v>657</v>
      </c>
      <c r="B662" s="6">
        <v>315650</v>
      </c>
      <c r="C662" s="16" t="str">
        <f>VLOOKUP(B662,'Tabela de Macros'!$1:$1048576,2,FALSE)</f>
        <v>Norte</v>
      </c>
      <c r="D662" s="35" t="str">
        <f>VLOOKUP(B662,'Tabela de Macros'!$1:$1048576,3,FALSE)</f>
        <v>Montes Claros</v>
      </c>
      <c r="E662" s="35" t="s">
        <v>668</v>
      </c>
      <c r="F662" s="11">
        <f>VLOOKUP(A662,Dengue!$1:$1048576,10,FALSE)</f>
        <v>3</v>
      </c>
      <c r="G662" s="11">
        <f>VLOOKUP($A662,Chik!$1:$1048576,10,FALSE)</f>
        <v>0</v>
      </c>
      <c r="H662" s="11">
        <f>VLOOKUP($A662,zika!$1:$1048576,10,FALSE)</f>
        <v>0</v>
      </c>
      <c r="I662" s="11">
        <f t="shared" si="30"/>
        <v>3</v>
      </c>
      <c r="J662" s="10">
        <v>6198</v>
      </c>
      <c r="K662" s="57" t="s">
        <v>1109</v>
      </c>
      <c r="L662" s="7">
        <f t="shared" si="31"/>
        <v>48.402710551790904</v>
      </c>
      <c r="M662" s="6" t="str">
        <f t="shared" si="32"/>
        <v>Baixa</v>
      </c>
      <c r="N662" s="6" t="str">
        <f>VLOOKUP($B662,LIRAa!$1:$1048576,3,FALSE)</f>
        <v>Sem Informação</v>
      </c>
      <c r="O662" s="6" t="str">
        <f>VLOOKUP($B662,LIRAa!$1:$1048576,4,FALSE)</f>
        <v>Sem Informação</v>
      </c>
      <c r="P662" s="6" t="str">
        <f>VLOOKUP($B662,LIRAa!$1:$1048576,5,FALSE)</f>
        <v>Sem Informação</v>
      </c>
      <c r="S662" s="37"/>
    </row>
    <row r="663" spans="1:21" ht="15.75" x14ac:dyDescent="0.25">
      <c r="A663" s="41">
        <v>658</v>
      </c>
      <c r="B663" s="6">
        <v>315660</v>
      </c>
      <c r="C663" s="16" t="str">
        <f>VLOOKUP(B663,'Tabela de Macros'!$1:$1048576,2,FALSE)</f>
        <v>Nordeste</v>
      </c>
      <c r="D663" s="35" t="str">
        <f>VLOOKUP(B663,'Tabela de Macros'!$1:$1048576,3,FALSE)</f>
        <v>Pedra Azul</v>
      </c>
      <c r="E663" s="35" t="s">
        <v>669</v>
      </c>
      <c r="F663" s="11">
        <f>VLOOKUP(A663,Dengue!$1:$1048576,10,FALSE)</f>
        <v>5</v>
      </c>
      <c r="G663" s="11">
        <f>VLOOKUP($A663,Chik!$1:$1048576,10,FALSE)</f>
        <v>0</v>
      </c>
      <c r="H663" s="11">
        <f>VLOOKUP($A663,zika!$1:$1048576,10,FALSE)</f>
        <v>0</v>
      </c>
      <c r="I663" s="11">
        <f t="shared" si="30"/>
        <v>5</v>
      </c>
      <c r="J663" s="10">
        <v>10226</v>
      </c>
      <c r="K663" s="57" t="s">
        <v>1109</v>
      </c>
      <c r="L663" s="7">
        <f t="shared" si="31"/>
        <v>48.894973596714259</v>
      </c>
      <c r="M663" s="6" t="str">
        <f t="shared" si="32"/>
        <v>Baixa</v>
      </c>
      <c r="N663" s="6" t="str">
        <f>VLOOKUP($B663,LIRAa!$1:$1048576,3,FALSE)</f>
        <v>Sem Informação</v>
      </c>
      <c r="O663" s="6" t="str">
        <f>VLOOKUP($B663,LIRAa!$1:$1048576,4,FALSE)</f>
        <v>Sem Informação</v>
      </c>
      <c r="P663" s="6" t="str">
        <f>VLOOKUP($B663,LIRAa!$1:$1048576,5,FALSE)</f>
        <v>Sem Informação</v>
      </c>
      <c r="S663" s="37"/>
    </row>
    <row r="664" spans="1:21" ht="15.75" x14ac:dyDescent="0.25">
      <c r="A664" s="41">
        <v>659</v>
      </c>
      <c r="B664" s="6">
        <v>315670</v>
      </c>
      <c r="C664" s="16" t="str">
        <f>VLOOKUP(B664,'Tabela de Macros'!$1:$1048576,2,FALSE)</f>
        <v>Centro</v>
      </c>
      <c r="D664" s="35" t="str">
        <f>VLOOKUP(B664,'Tabela de Macros'!$1:$1048576,3,FALSE)</f>
        <v>Belo Horizonte</v>
      </c>
      <c r="E664" s="35" t="s">
        <v>670</v>
      </c>
      <c r="F664" s="11">
        <f>VLOOKUP(A664,Dengue!$1:$1048576,10,FALSE)</f>
        <v>45</v>
      </c>
      <c r="G664" s="11">
        <f>VLOOKUP($A664,Chik!$1:$1048576,10,FALSE)</f>
        <v>0</v>
      </c>
      <c r="H664" s="11">
        <f>VLOOKUP($A664,zika!$1:$1048576,10,FALSE)</f>
        <v>0</v>
      </c>
      <c r="I664" s="11">
        <f t="shared" si="30"/>
        <v>45</v>
      </c>
      <c r="J664" s="10">
        <v>135421</v>
      </c>
      <c r="K664" s="57" t="s">
        <v>1112</v>
      </c>
      <c r="L664" s="7">
        <f t="shared" si="31"/>
        <v>33.229705880181065</v>
      </c>
      <c r="M664" s="6" t="str">
        <f t="shared" si="32"/>
        <v>Baixa</v>
      </c>
      <c r="N664" s="6">
        <f>VLOOKUP($B664,LIRAa!$1:$1048576,3,FALSE)</f>
        <v>1.2</v>
      </c>
      <c r="O664" s="6">
        <f>VLOOKUP($B664,LIRAa!$1:$1048576,4,FALSE)</f>
        <v>2.6</v>
      </c>
      <c r="P664" s="6">
        <f>VLOOKUP($B664,LIRAa!$1:$1048576,5,FALSE)</f>
        <v>2.2999999999999998</v>
      </c>
      <c r="S664" s="37"/>
    </row>
    <row r="665" spans="1:21" ht="15.75" x14ac:dyDescent="0.25">
      <c r="A665" s="41">
        <v>660</v>
      </c>
      <c r="B665" s="6">
        <v>315680</v>
      </c>
      <c r="C665" s="16" t="str">
        <f>VLOOKUP(B665,'Tabela de Macros'!$1:$1048576,2,FALSE)</f>
        <v>Centro</v>
      </c>
      <c r="D665" s="35" t="str">
        <f>VLOOKUP(B665,'Tabela de Macros'!$1:$1048576,3,FALSE)</f>
        <v>Diamantina</v>
      </c>
      <c r="E665" s="35" t="s">
        <v>671</v>
      </c>
      <c r="F665" s="11">
        <f>VLOOKUP(A665,Dengue!$1:$1048576,10,FALSE)</f>
        <v>10</v>
      </c>
      <c r="G665" s="11">
        <f>VLOOKUP($A665,Chik!$1:$1048576,10,FALSE)</f>
        <v>0</v>
      </c>
      <c r="H665" s="11">
        <f>VLOOKUP($A665,zika!$1:$1048576,10,FALSE)</f>
        <v>0</v>
      </c>
      <c r="I665" s="11">
        <f t="shared" si="30"/>
        <v>10</v>
      </c>
      <c r="J665" s="10">
        <v>15525</v>
      </c>
      <c r="K665" s="57" t="s">
        <v>1109</v>
      </c>
      <c r="L665" s="7">
        <f t="shared" si="31"/>
        <v>64.412238325281805</v>
      </c>
      <c r="M665" s="6" t="str">
        <f t="shared" si="32"/>
        <v>Baixa</v>
      </c>
      <c r="N665" s="6" t="str">
        <f>VLOOKUP($B665,LIRAa!$1:$1048576,3,FALSE)</f>
        <v>Sem Informação</v>
      </c>
      <c r="O665" s="6" t="str">
        <f>VLOOKUP($B665,LIRAa!$1:$1048576,4,FALSE)</f>
        <v>Sem Informação</v>
      </c>
      <c r="P665" s="6" t="str">
        <f>VLOOKUP($B665,LIRAa!$1:$1048576,5,FALSE)</f>
        <v>Sem Informação</v>
      </c>
      <c r="S665" s="37"/>
    </row>
    <row r="666" spans="1:21" ht="15.75" x14ac:dyDescent="0.25">
      <c r="A666" s="41">
        <v>661</v>
      </c>
      <c r="B666" s="6">
        <v>315690</v>
      </c>
      <c r="C666" s="16" t="str">
        <f>VLOOKUP(B666,'Tabela de Macros'!$1:$1048576,2,FALSE)</f>
        <v>Triângulo do Sul</v>
      </c>
      <c r="D666" s="35" t="str">
        <f>VLOOKUP(B666,'Tabela de Macros'!$1:$1048576,3,FALSE)</f>
        <v>Uberaba</v>
      </c>
      <c r="E666" s="35" t="s">
        <v>672</v>
      </c>
      <c r="F666" s="11">
        <f>VLOOKUP(A666,Dengue!$1:$1048576,10,FALSE)</f>
        <v>32</v>
      </c>
      <c r="G666" s="11">
        <f>VLOOKUP($A666,Chik!$1:$1048576,10,FALSE)</f>
        <v>0</v>
      </c>
      <c r="H666" s="11">
        <f>VLOOKUP($A666,zika!$1:$1048576,10,FALSE)</f>
        <v>0</v>
      </c>
      <c r="I666" s="11">
        <f t="shared" si="30"/>
        <v>32</v>
      </c>
      <c r="J666" s="10">
        <v>25989</v>
      </c>
      <c r="K666" s="57" t="s">
        <v>1110</v>
      </c>
      <c r="L666" s="7">
        <f t="shared" si="31"/>
        <v>123.12901612220556</v>
      </c>
      <c r="M666" s="6" t="str">
        <f t="shared" si="32"/>
        <v>Média</v>
      </c>
      <c r="N666" s="6" t="str">
        <f>VLOOKUP($B666,LIRAa!$1:$1048576,3,FALSE)</f>
        <v>Sem Informação</v>
      </c>
      <c r="O666" s="6" t="str">
        <f>VLOOKUP($B666,LIRAa!$1:$1048576,4,FALSE)</f>
        <v>Sem Informação</v>
      </c>
      <c r="P666" s="6" t="str">
        <f>VLOOKUP($B666,LIRAa!$1:$1048576,5,FALSE)</f>
        <v>Sem Informação</v>
      </c>
      <c r="S666" s="37"/>
    </row>
    <row r="667" spans="1:21" ht="15.75" x14ac:dyDescent="0.25">
      <c r="A667" s="41">
        <v>662</v>
      </c>
      <c r="B667" s="6">
        <v>315700</v>
      </c>
      <c r="C667" s="16" t="str">
        <f>VLOOKUP(B667,'Tabela de Macros'!$1:$1048576,2,FALSE)</f>
        <v>Norte</v>
      </c>
      <c r="D667" s="35" t="str">
        <f>VLOOKUP(B667,'Tabela de Macros'!$1:$1048576,3,FALSE)</f>
        <v>Montes Claros</v>
      </c>
      <c r="E667" s="35" t="s">
        <v>673</v>
      </c>
      <c r="F667" s="11">
        <f>VLOOKUP(A667,Dengue!$1:$1048576,10,FALSE)</f>
        <v>51</v>
      </c>
      <c r="G667" s="11">
        <f>VLOOKUP($A667,Chik!$1:$1048576,10,FALSE)</f>
        <v>0</v>
      </c>
      <c r="H667" s="11">
        <f>VLOOKUP($A667,zika!$1:$1048576,10,FALSE)</f>
        <v>0</v>
      </c>
      <c r="I667" s="11">
        <f t="shared" si="30"/>
        <v>51</v>
      </c>
      <c r="J667" s="10">
        <v>41349</v>
      </c>
      <c r="K667" s="57" t="s">
        <v>1110</v>
      </c>
      <c r="L667" s="7">
        <f t="shared" si="31"/>
        <v>123.34034680403394</v>
      </c>
      <c r="M667" s="6" t="str">
        <f t="shared" si="32"/>
        <v>Média</v>
      </c>
      <c r="N667" s="6">
        <f>VLOOKUP($B667,LIRAa!$1:$1048576,3,FALSE)</f>
        <v>1.4</v>
      </c>
      <c r="O667" s="6">
        <f>VLOOKUP($B667,LIRAa!$1:$1048576,4,FALSE)</f>
        <v>0.8</v>
      </c>
      <c r="P667" s="6">
        <f>VLOOKUP($B667,LIRAa!$1:$1048576,5,FALSE)</f>
        <v>1.3</v>
      </c>
      <c r="S667" s="37"/>
    </row>
    <row r="668" spans="1:21" ht="15.75" x14ac:dyDescent="0.25">
      <c r="A668" s="41">
        <v>663</v>
      </c>
      <c r="B668" s="6">
        <v>315710</v>
      </c>
      <c r="C668" s="16" t="str">
        <f>VLOOKUP(B668,'Tabela de Macros'!$1:$1048576,2,FALSE)</f>
        <v>Nordeste</v>
      </c>
      <c r="D668" s="35" t="str">
        <f>VLOOKUP(B668,'Tabela de Macros'!$1:$1048576,3,FALSE)</f>
        <v>Pedra Azul</v>
      </c>
      <c r="E668" s="35" t="s">
        <v>674</v>
      </c>
      <c r="F668" s="11">
        <f>VLOOKUP(A668,Dengue!$1:$1048576,10,FALSE)</f>
        <v>10</v>
      </c>
      <c r="G668" s="11">
        <f>VLOOKUP($A668,Chik!$1:$1048576,10,FALSE)</f>
        <v>0</v>
      </c>
      <c r="H668" s="11">
        <f>VLOOKUP($A668,zika!$1:$1048576,10,FALSE)</f>
        <v>0</v>
      </c>
      <c r="I668" s="11">
        <f t="shared" si="30"/>
        <v>10</v>
      </c>
      <c r="J668" s="10">
        <v>7007</v>
      </c>
      <c r="K668" s="57" t="s">
        <v>1109</v>
      </c>
      <c r="L668" s="7">
        <f t="shared" si="31"/>
        <v>142.71442842871414</v>
      </c>
      <c r="M668" s="6" t="str">
        <f t="shared" si="32"/>
        <v>Média</v>
      </c>
      <c r="N668" s="6" t="str">
        <f>VLOOKUP($B668,LIRAa!$1:$1048576,3,FALSE)</f>
        <v>Sem Informação</v>
      </c>
      <c r="O668" s="6" t="str">
        <f>VLOOKUP($B668,LIRAa!$1:$1048576,4,FALSE)</f>
        <v>Sem Informação</v>
      </c>
      <c r="P668" s="6" t="str">
        <f>VLOOKUP($B668,LIRAa!$1:$1048576,5,FALSE)</f>
        <v>Sem Informação</v>
      </c>
      <c r="S668" s="37"/>
    </row>
    <row r="669" spans="1:21" ht="15.75" x14ac:dyDescent="0.25">
      <c r="A669" s="41">
        <v>664</v>
      </c>
      <c r="B669" s="6">
        <v>315720</v>
      </c>
      <c r="C669" s="16" t="str">
        <f>VLOOKUP(B669,'Tabela de Macros'!$1:$1048576,2,FALSE)</f>
        <v>Centro</v>
      </c>
      <c r="D669" s="35" t="str">
        <f>VLOOKUP(B669,'Tabela de Macros'!$1:$1048576,3,FALSE)</f>
        <v>Itabira</v>
      </c>
      <c r="E669" s="35" t="s">
        <v>675</v>
      </c>
      <c r="F669" s="11">
        <f>VLOOKUP(A669,Dengue!$1:$1048576,10,FALSE)</f>
        <v>2</v>
      </c>
      <c r="G669" s="11">
        <f>VLOOKUP($A669,Chik!$1:$1048576,10,FALSE)</f>
        <v>1</v>
      </c>
      <c r="H669" s="11">
        <f>VLOOKUP($A669,zika!$1:$1048576,10,FALSE)</f>
        <v>0</v>
      </c>
      <c r="I669" s="11">
        <f t="shared" si="30"/>
        <v>3</v>
      </c>
      <c r="J669" s="10">
        <v>30807</v>
      </c>
      <c r="K669" s="57" t="s">
        <v>1110</v>
      </c>
      <c r="L669" s="7">
        <f t="shared" si="31"/>
        <v>9.7380465478624991</v>
      </c>
      <c r="M669" s="6" t="str">
        <f t="shared" si="32"/>
        <v>Baixa</v>
      </c>
      <c r="N669" s="6" t="str">
        <f>VLOOKUP($B669,LIRAa!$1:$1048576,3,FALSE)</f>
        <v>Sem Informação</v>
      </c>
      <c r="O669" s="6" t="str">
        <f>VLOOKUP($B669,LIRAa!$1:$1048576,4,FALSE)</f>
        <v>Sem Informação</v>
      </c>
      <c r="P669" s="6" t="str">
        <f>VLOOKUP($B669,LIRAa!$1:$1048576,5,FALSE)</f>
        <v>Sem Informação</v>
      </c>
      <c r="S669" s="37"/>
    </row>
    <row r="670" spans="1:21" ht="15.75" x14ac:dyDescent="0.25">
      <c r="A670" s="41">
        <v>665</v>
      </c>
      <c r="B670" s="6">
        <v>315725</v>
      </c>
      <c r="C670" s="16" t="str">
        <f>VLOOKUP(B670,'Tabela de Macros'!$1:$1048576,2,FALSE)</f>
        <v>Vale do Aço</v>
      </c>
      <c r="D670" s="35" t="str">
        <f>VLOOKUP(B670,'Tabela de Macros'!$1:$1048576,3,FALSE)</f>
        <v>Cel. Fabriciano</v>
      </c>
      <c r="E670" s="35" t="s">
        <v>676</v>
      </c>
      <c r="F670" s="11">
        <f>VLOOKUP(A670,Dengue!$1:$1048576,10,FALSE)</f>
        <v>2</v>
      </c>
      <c r="G670" s="11">
        <f>VLOOKUP($A670,Chik!$1:$1048576,10,FALSE)</f>
        <v>0</v>
      </c>
      <c r="H670" s="11">
        <f>VLOOKUP($A670,zika!$1:$1048576,10,FALSE)</f>
        <v>0</v>
      </c>
      <c r="I670" s="11">
        <f t="shared" si="30"/>
        <v>2</v>
      </c>
      <c r="J670" s="10">
        <v>8113</v>
      </c>
      <c r="K670" s="57" t="s">
        <v>1109</v>
      </c>
      <c r="L670" s="7">
        <f t="shared" si="31"/>
        <v>24.65179341797116</v>
      </c>
      <c r="M670" s="6" t="str">
        <f t="shared" si="32"/>
        <v>Baixa</v>
      </c>
      <c r="N670" s="6" t="str">
        <f>VLOOKUP($B670,LIRAa!$1:$1048576,3,FALSE)</f>
        <v>Sem Informação</v>
      </c>
      <c r="O670" s="6" t="str">
        <f>VLOOKUP($B670,LIRAa!$1:$1048576,4,FALSE)</f>
        <v>Sem Informação</v>
      </c>
      <c r="P670" s="6" t="str">
        <f>VLOOKUP($B670,LIRAa!$1:$1048576,5,FALSE)</f>
        <v>Sem Informação</v>
      </c>
      <c r="S670" s="37"/>
    </row>
    <row r="671" spans="1:21" ht="15.75" x14ac:dyDescent="0.25">
      <c r="A671" s="41">
        <v>666</v>
      </c>
      <c r="B671" s="6">
        <v>315727</v>
      </c>
      <c r="C671" s="16" t="str">
        <f>VLOOKUP(B671,'Tabela de Macros'!$1:$1048576,2,FALSE)</f>
        <v>Sudeste</v>
      </c>
      <c r="D671" s="35" t="str">
        <f>VLOOKUP(B671,'Tabela de Macros'!$1:$1048576,3,FALSE)</f>
        <v>Juiz de Fora</v>
      </c>
      <c r="E671" s="35" t="s">
        <v>677</v>
      </c>
      <c r="F671" s="11">
        <f>VLOOKUP(A671,Dengue!$1:$1048576,10,FALSE)</f>
        <v>0</v>
      </c>
      <c r="G671" s="11">
        <f>VLOOKUP($A671,Chik!$1:$1048576,10,FALSE)</f>
        <v>0</v>
      </c>
      <c r="H671" s="11">
        <f>VLOOKUP($A671,zika!$1:$1048576,10,FALSE)</f>
        <v>0</v>
      </c>
      <c r="I671" s="11">
        <f t="shared" si="30"/>
        <v>0</v>
      </c>
      <c r="J671" s="10">
        <v>3117</v>
      </c>
      <c r="K671" s="57" t="s">
        <v>1109</v>
      </c>
      <c r="L671" s="7">
        <f t="shared" si="31"/>
        <v>0</v>
      </c>
      <c r="M671" s="6" t="str">
        <f t="shared" si="32"/>
        <v>Silencioso</v>
      </c>
      <c r="N671" s="6" t="str">
        <f>VLOOKUP($B671,LIRAa!$1:$1048576,3,FALSE)</f>
        <v>Sem Informação</v>
      </c>
      <c r="O671" s="6" t="str">
        <f>VLOOKUP($B671,LIRAa!$1:$1048576,4,FALSE)</f>
        <v>Sem Informação</v>
      </c>
      <c r="P671" s="6" t="str">
        <f>VLOOKUP($B671,LIRAa!$1:$1048576,5,FALSE)</f>
        <v>Sem Informação</v>
      </c>
      <c r="S671" s="37"/>
    </row>
    <row r="672" spans="1:21" ht="15.75" x14ac:dyDescent="0.25">
      <c r="A672" s="41">
        <v>667</v>
      </c>
      <c r="B672" s="6">
        <v>315730</v>
      </c>
      <c r="C672" s="16" t="str">
        <f>VLOOKUP(B672,'Tabela de Macros'!$1:$1048576,2,FALSE)</f>
        <v>Centro Sul</v>
      </c>
      <c r="D672" s="35" t="str">
        <f>VLOOKUP(B672,'Tabela de Macros'!$1:$1048576,3,FALSE)</f>
        <v>Barbacena</v>
      </c>
      <c r="E672" s="35" t="s">
        <v>678</v>
      </c>
      <c r="F672" s="11">
        <f>VLOOKUP(A672,Dengue!$1:$1048576,10,FALSE)</f>
        <v>0</v>
      </c>
      <c r="G672" s="11">
        <f>VLOOKUP($A672,Chik!$1:$1048576,10,FALSE)</f>
        <v>0</v>
      </c>
      <c r="H672" s="11">
        <f>VLOOKUP($A672,zika!$1:$1048576,10,FALSE)</f>
        <v>0</v>
      </c>
      <c r="I672" s="11">
        <f t="shared" si="30"/>
        <v>0</v>
      </c>
      <c r="J672" s="10">
        <v>4454</v>
      </c>
      <c r="K672" s="57" t="s">
        <v>1109</v>
      </c>
      <c r="L672" s="7">
        <f t="shared" si="31"/>
        <v>0</v>
      </c>
      <c r="M672" s="6" t="str">
        <f t="shared" si="32"/>
        <v>Silencioso</v>
      </c>
      <c r="N672" s="6" t="str">
        <f>VLOOKUP($B672,LIRAa!$1:$1048576,3,FALSE)</f>
        <v>Sem Informação</v>
      </c>
      <c r="O672" s="6" t="str">
        <f>VLOOKUP($B672,LIRAa!$1:$1048576,4,FALSE)</f>
        <v>Sem Informação</v>
      </c>
      <c r="P672" s="6" t="str">
        <f>VLOOKUP($B672,LIRAa!$1:$1048576,5,FALSE)</f>
        <v>Sem Informação</v>
      </c>
      <c r="S672" s="37"/>
    </row>
    <row r="673" spans="1:21" ht="15.75" x14ac:dyDescent="0.25">
      <c r="A673" s="41">
        <v>668</v>
      </c>
      <c r="B673" s="6">
        <v>315733</v>
      </c>
      <c r="C673" s="16" t="str">
        <f>VLOOKUP(B673,'Tabela de Macros'!$1:$1048576,2,FALSE)</f>
        <v>Centro Sul</v>
      </c>
      <c r="D673" s="35" t="str">
        <f>VLOOKUP(B673,'Tabela de Macros'!$1:$1048576,3,FALSE)</f>
        <v>São João Del Rei</v>
      </c>
      <c r="E673" s="35" t="s">
        <v>679</v>
      </c>
      <c r="F673" s="11">
        <f>VLOOKUP(A673,Dengue!$1:$1048576,10,FALSE)</f>
        <v>5</v>
      </c>
      <c r="G673" s="11">
        <f>VLOOKUP($A673,Chik!$1:$1048576,10,FALSE)</f>
        <v>0</v>
      </c>
      <c r="H673" s="11">
        <f>VLOOKUP($A673,zika!$1:$1048576,10,FALSE)</f>
        <v>0</v>
      </c>
      <c r="I673" s="11">
        <f t="shared" si="30"/>
        <v>5</v>
      </c>
      <c r="J673" s="10">
        <v>8541</v>
      </c>
      <c r="K673" s="57" t="s">
        <v>1109</v>
      </c>
      <c r="L673" s="7">
        <f t="shared" si="31"/>
        <v>58.541154431565396</v>
      </c>
      <c r="M673" s="6" t="str">
        <f t="shared" si="32"/>
        <v>Baixa</v>
      </c>
      <c r="N673" s="6" t="str">
        <f>VLOOKUP($B673,LIRAa!$1:$1048576,3,FALSE)</f>
        <v>Sem Informação</v>
      </c>
      <c r="O673" s="6" t="str">
        <f>VLOOKUP($B673,LIRAa!$1:$1048576,4,FALSE)</f>
        <v>Sem Informação</v>
      </c>
      <c r="P673" s="6" t="str">
        <f>VLOOKUP($B673,LIRAa!$1:$1048576,5,FALSE)</f>
        <v>Sem Informação</v>
      </c>
      <c r="S673" s="37"/>
    </row>
    <row r="674" spans="1:21" ht="15.75" x14ac:dyDescent="0.25">
      <c r="A674" s="41">
        <v>669</v>
      </c>
      <c r="B674" s="6">
        <v>315737</v>
      </c>
      <c r="C674" s="16" t="str">
        <f>VLOOKUP(B674,'Tabela de Macros'!$1:$1048576,2,FALSE)</f>
        <v>Norte</v>
      </c>
      <c r="D674" s="35" t="str">
        <f>VLOOKUP(B674,'Tabela de Macros'!$1:$1048576,3,FALSE)</f>
        <v>Montes Claros</v>
      </c>
      <c r="E674" s="35" t="s">
        <v>680</v>
      </c>
      <c r="F674" s="11">
        <f>VLOOKUP(A674,Dengue!$1:$1048576,10,FALSE)</f>
        <v>3</v>
      </c>
      <c r="G674" s="11">
        <f>VLOOKUP($A674,Chik!$1:$1048576,10,FALSE)</f>
        <v>0</v>
      </c>
      <c r="H674" s="11">
        <f>VLOOKUP($A674,zika!$1:$1048576,10,FALSE)</f>
        <v>0</v>
      </c>
      <c r="I674" s="11">
        <f t="shared" si="30"/>
        <v>3</v>
      </c>
      <c r="J674" s="10">
        <v>4177</v>
      </c>
      <c r="K674" s="57" t="s">
        <v>1109</v>
      </c>
      <c r="L674" s="7">
        <f t="shared" si="31"/>
        <v>71.82188173330141</v>
      </c>
      <c r="M674" s="6" t="str">
        <f t="shared" si="32"/>
        <v>Baixa</v>
      </c>
      <c r="N674" s="6" t="str">
        <f>VLOOKUP($B674,LIRAa!$1:$1048576,3,FALSE)</f>
        <v>Sem Informação</v>
      </c>
      <c r="O674" s="6" t="str">
        <f>VLOOKUP($B674,LIRAa!$1:$1048576,4,FALSE)</f>
        <v>Sem Informação</v>
      </c>
      <c r="P674" s="6" t="str">
        <f>VLOOKUP($B674,LIRAa!$1:$1048576,5,FALSE)</f>
        <v>Sem Informação</v>
      </c>
      <c r="S674" s="37"/>
    </row>
    <row r="675" spans="1:21" ht="15.75" x14ac:dyDescent="0.25">
      <c r="A675" s="41">
        <v>670</v>
      </c>
      <c r="B675" s="6">
        <v>315740</v>
      </c>
      <c r="C675" s="16" t="str">
        <f>VLOOKUP(B675,'Tabela de Macros'!$1:$1048576,2,FALSE)</f>
        <v>Leste do Sul</v>
      </c>
      <c r="D675" s="35" t="str">
        <f>VLOOKUP(B675,'Tabela de Macros'!$1:$1048576,3,FALSE)</f>
        <v>Ponte Nova</v>
      </c>
      <c r="E675" s="35" t="s">
        <v>681</v>
      </c>
      <c r="F675" s="11">
        <f>VLOOKUP(A675,Dengue!$1:$1048576,10,FALSE)</f>
        <v>0</v>
      </c>
      <c r="G675" s="11">
        <f>VLOOKUP($A675,Chik!$1:$1048576,10,FALSE)</f>
        <v>0</v>
      </c>
      <c r="H675" s="11">
        <f>VLOOKUP($A675,zika!$1:$1048576,10,FALSE)</f>
        <v>0</v>
      </c>
      <c r="I675" s="11">
        <f t="shared" si="30"/>
        <v>0</v>
      </c>
      <c r="J675" s="10">
        <v>4793</v>
      </c>
      <c r="K675" s="57" t="s">
        <v>1109</v>
      </c>
      <c r="L675" s="7">
        <f t="shared" si="31"/>
        <v>0</v>
      </c>
      <c r="M675" s="6" t="str">
        <f t="shared" si="32"/>
        <v>Silencioso</v>
      </c>
      <c r="N675" s="6" t="str">
        <f>VLOOKUP($B675,LIRAa!$1:$1048576,3,FALSE)</f>
        <v>Sem Informação</v>
      </c>
      <c r="O675" s="6" t="str">
        <f>VLOOKUP($B675,LIRAa!$1:$1048576,4,FALSE)</f>
        <v>Sem Informação</v>
      </c>
      <c r="P675" s="6" t="str">
        <f>VLOOKUP($B675,LIRAa!$1:$1048576,5,FALSE)</f>
        <v>Sem Informação</v>
      </c>
      <c r="S675" s="37"/>
    </row>
    <row r="676" spans="1:21" ht="15.75" x14ac:dyDescent="0.25">
      <c r="A676" s="41">
        <v>671</v>
      </c>
      <c r="B676" s="6">
        <v>315750</v>
      </c>
      <c r="C676" s="16" t="str">
        <f>VLOOKUP(B676,'Tabela de Macros'!$1:$1048576,2,FALSE)</f>
        <v>Leste</v>
      </c>
      <c r="D676" s="35" t="str">
        <f>VLOOKUP(B676,'Tabela de Macros'!$1:$1048576,3,FALSE)</f>
        <v>Gov. Valadares</v>
      </c>
      <c r="E676" s="35" t="s">
        <v>682</v>
      </c>
      <c r="F676" s="11">
        <f>VLOOKUP(A676,Dengue!$1:$1048576,10,FALSE)</f>
        <v>0</v>
      </c>
      <c r="G676" s="11">
        <f>VLOOKUP($A676,Chik!$1:$1048576,10,FALSE)</f>
        <v>0</v>
      </c>
      <c r="H676" s="11">
        <f>VLOOKUP($A676,zika!$1:$1048576,10,FALSE)</f>
        <v>0</v>
      </c>
      <c r="I676" s="11">
        <f t="shared" si="30"/>
        <v>0</v>
      </c>
      <c r="J676" s="10">
        <v>4438</v>
      </c>
      <c r="K676" s="57" t="s">
        <v>1109</v>
      </c>
      <c r="L676" s="7">
        <f t="shared" si="31"/>
        <v>0</v>
      </c>
      <c r="M676" s="6" t="str">
        <f t="shared" si="32"/>
        <v>Silencioso</v>
      </c>
      <c r="N676" s="6" t="str">
        <f>VLOOKUP($B676,LIRAa!$1:$1048576,3,FALSE)</f>
        <v>Sem Informação</v>
      </c>
      <c r="O676" s="6" t="str">
        <f>VLOOKUP($B676,LIRAa!$1:$1048576,4,FALSE)</f>
        <v>Sem Informação</v>
      </c>
      <c r="P676" s="6" t="str">
        <f>VLOOKUP($B676,LIRAa!$1:$1048576,5,FALSE)</f>
        <v>Sem Informação</v>
      </c>
      <c r="S676" s="37"/>
    </row>
    <row r="677" spans="1:21" ht="15.75" x14ac:dyDescent="0.25">
      <c r="A677" s="41">
        <v>672</v>
      </c>
      <c r="B677" s="6">
        <v>315760</v>
      </c>
      <c r="C677" s="16" t="str">
        <f>VLOOKUP(B677,'Tabela de Macros'!$1:$1048576,2,FALSE)</f>
        <v>Norte</v>
      </c>
      <c r="D677" s="35" t="str">
        <f>VLOOKUP(B677,'Tabela de Macros'!$1:$1048576,3,FALSE)</f>
        <v>Pirapora</v>
      </c>
      <c r="E677" s="35" t="s">
        <v>683</v>
      </c>
      <c r="F677" s="11">
        <f>VLOOKUP(A677,Dengue!$1:$1048576,10,FALSE)</f>
        <v>0</v>
      </c>
      <c r="G677" s="11">
        <f>VLOOKUP($A677,Chik!$1:$1048576,10,FALSE)</f>
        <v>0</v>
      </c>
      <c r="H677" s="11">
        <f>VLOOKUP($A677,zika!$1:$1048576,10,FALSE)</f>
        <v>0</v>
      </c>
      <c r="I677" s="11">
        <f t="shared" si="30"/>
        <v>0</v>
      </c>
      <c r="J677" s="10">
        <v>3866</v>
      </c>
      <c r="K677" s="57" t="s">
        <v>1109</v>
      </c>
      <c r="L677" s="7">
        <f t="shared" si="31"/>
        <v>0</v>
      </c>
      <c r="M677" s="6" t="str">
        <f t="shared" si="32"/>
        <v>Silencioso</v>
      </c>
      <c r="N677" s="6" t="str">
        <f>VLOOKUP($B677,LIRAa!$1:$1048576,3,FALSE)</f>
        <v>Sem Informação</v>
      </c>
      <c r="O677" s="6" t="str">
        <f>VLOOKUP($B677,LIRAa!$1:$1048576,4,FALSE)</f>
        <v>Sem Informação</v>
      </c>
      <c r="P677" s="6" t="str">
        <f>VLOOKUP($B677,LIRAa!$1:$1048576,5,FALSE)</f>
        <v>Sem Informação</v>
      </c>
      <c r="S677" s="37"/>
    </row>
    <row r="678" spans="1:21" ht="15.75" x14ac:dyDescent="0.25">
      <c r="A678" s="41">
        <v>673</v>
      </c>
      <c r="B678" s="6">
        <v>315765</v>
      </c>
      <c r="C678" s="16" t="str">
        <f>VLOOKUP(B678,'Tabela de Macros'!$1:$1048576,2,FALSE)</f>
        <v>Nordeste</v>
      </c>
      <c r="D678" s="35" t="str">
        <f>VLOOKUP(B678,'Tabela de Macros'!$1:$1048576,3,FALSE)</f>
        <v>Teófilo Otoni</v>
      </c>
      <c r="E678" s="35" t="s">
        <v>684</v>
      </c>
      <c r="F678" s="11">
        <f>VLOOKUP(A678,Dengue!$1:$1048576,10,FALSE)</f>
        <v>3</v>
      </c>
      <c r="G678" s="11">
        <f>VLOOKUP($A678,Chik!$1:$1048576,10,FALSE)</f>
        <v>0</v>
      </c>
      <c r="H678" s="11">
        <f>VLOOKUP($A678,zika!$1:$1048576,10,FALSE)</f>
        <v>0</v>
      </c>
      <c r="I678" s="11">
        <f t="shared" si="30"/>
        <v>3</v>
      </c>
      <c r="J678" s="10">
        <v>6345</v>
      </c>
      <c r="K678" s="57" t="s">
        <v>1109</v>
      </c>
      <c r="L678" s="7">
        <f t="shared" si="31"/>
        <v>47.281323877068559</v>
      </c>
      <c r="M678" s="6" t="str">
        <f t="shared" si="32"/>
        <v>Baixa</v>
      </c>
      <c r="N678" s="6" t="str">
        <f>VLOOKUP($B678,LIRAa!$1:$1048576,3,FALSE)</f>
        <v>Sem Informação</v>
      </c>
      <c r="O678" s="6" t="str">
        <f>VLOOKUP($B678,LIRAa!$1:$1048576,4,FALSE)</f>
        <v>Sem Informação</v>
      </c>
      <c r="P678" s="6" t="str">
        <f>VLOOKUP($B678,LIRAa!$1:$1048576,5,FALSE)</f>
        <v>Sem Informação</v>
      </c>
      <c r="S678" s="37"/>
    </row>
    <row r="679" spans="1:21" ht="15.75" x14ac:dyDescent="0.25">
      <c r="A679" s="41">
        <v>674</v>
      </c>
      <c r="B679" s="6">
        <v>315770</v>
      </c>
      <c r="C679" s="16" t="str">
        <f>VLOOKUP(B679,'Tabela de Macros'!$1:$1048576,2,FALSE)</f>
        <v>Triângulo do Sul</v>
      </c>
      <c r="D679" s="35" t="str">
        <f>VLOOKUP(B679,'Tabela de Macros'!$1:$1048576,3,FALSE)</f>
        <v>Uberaba</v>
      </c>
      <c r="E679" s="35" t="s">
        <v>685</v>
      </c>
      <c r="F679" s="11">
        <f>VLOOKUP(A679,Dengue!$1:$1048576,10,FALSE)</f>
        <v>10</v>
      </c>
      <c r="G679" s="11">
        <f>VLOOKUP($A679,Chik!$1:$1048576,10,FALSE)</f>
        <v>0</v>
      </c>
      <c r="H679" s="11">
        <f>VLOOKUP($A679,zika!$1:$1048576,10,FALSE)</f>
        <v>0</v>
      </c>
      <c r="I679" s="11">
        <f t="shared" si="30"/>
        <v>10</v>
      </c>
      <c r="J679" s="10">
        <v>13743</v>
      </c>
      <c r="K679" s="57" t="s">
        <v>1109</v>
      </c>
      <c r="L679" s="7">
        <f t="shared" si="31"/>
        <v>72.764316379247617</v>
      </c>
      <c r="M679" s="6" t="str">
        <f t="shared" si="32"/>
        <v>Baixa</v>
      </c>
      <c r="N679" s="6" t="str">
        <f>VLOOKUP($B679,LIRAa!$1:$1048576,3,FALSE)</f>
        <v>Sem Informação</v>
      </c>
      <c r="O679" s="6" t="str">
        <f>VLOOKUP($B679,LIRAa!$1:$1048576,4,FALSE)</f>
        <v>Sem Informação</v>
      </c>
      <c r="P679" s="6" t="str">
        <f>VLOOKUP($B679,LIRAa!$1:$1048576,5,FALSE)</f>
        <v>Sem Informação</v>
      </c>
      <c r="S679" s="37"/>
    </row>
    <row r="680" spans="1:21" ht="15.75" x14ac:dyDescent="0.25">
      <c r="A680" s="41">
        <v>675</v>
      </c>
      <c r="B680" s="6">
        <v>315780</v>
      </c>
      <c r="C680" s="16" t="str">
        <f>VLOOKUP(B680,'Tabela de Macros'!$1:$1048576,2,FALSE)</f>
        <v>Centro</v>
      </c>
      <c r="D680" s="35" t="str">
        <f>VLOOKUP(B680,'Tabela de Macros'!$1:$1048576,3,FALSE)</f>
        <v>Belo Horizonte</v>
      </c>
      <c r="E680" s="35" t="s">
        <v>686</v>
      </c>
      <c r="F680" s="11">
        <f>VLOOKUP(A680,Dengue!$1:$1048576,10,FALSE)</f>
        <v>244</v>
      </c>
      <c r="G680" s="11">
        <f>VLOOKUP($A680,Chik!$1:$1048576,10,FALSE)</f>
        <v>12</v>
      </c>
      <c r="H680" s="11">
        <f>VLOOKUP($A680,zika!$1:$1048576,10,FALSE)</f>
        <v>1</v>
      </c>
      <c r="I680" s="11">
        <f t="shared" si="30"/>
        <v>257</v>
      </c>
      <c r="J680" s="10">
        <v>218147</v>
      </c>
      <c r="K680" s="57" t="s">
        <v>1112</v>
      </c>
      <c r="L680" s="7">
        <f t="shared" si="31"/>
        <v>117.81046725373257</v>
      </c>
      <c r="M680" s="6" t="str">
        <f t="shared" si="32"/>
        <v>Média</v>
      </c>
      <c r="N680" s="6">
        <f>VLOOKUP($B680,LIRAa!$1:$1048576,3,FALSE)</f>
        <v>0.2</v>
      </c>
      <c r="O680" s="6">
        <f>VLOOKUP($B680,LIRAa!$1:$1048576,4,FALSE)</f>
        <v>1</v>
      </c>
      <c r="P680" s="6">
        <f>VLOOKUP($B680,LIRAa!$1:$1048576,5,FALSE)</f>
        <v>0.8</v>
      </c>
      <c r="S680" s="37"/>
    </row>
    <row r="681" spans="1:21" ht="15.75" x14ac:dyDescent="0.25">
      <c r="A681" s="41">
        <v>676</v>
      </c>
      <c r="B681" s="6">
        <v>315790</v>
      </c>
      <c r="C681" s="16" t="str">
        <f>VLOOKUP(B681,'Tabela de Macros'!$1:$1048576,2,FALSE)</f>
        <v>Leste do Sul</v>
      </c>
      <c r="D681" s="35" t="str">
        <f>VLOOKUP(B681,'Tabela de Macros'!$1:$1048576,3,FALSE)</f>
        <v>Manhuaçu</v>
      </c>
      <c r="E681" s="35" t="s">
        <v>687</v>
      </c>
      <c r="F681" s="11">
        <f>VLOOKUP(A681,Dengue!$1:$1048576,10,FALSE)</f>
        <v>4</v>
      </c>
      <c r="G681" s="11">
        <f>VLOOKUP($A681,Chik!$1:$1048576,10,FALSE)</f>
        <v>0</v>
      </c>
      <c r="H681" s="11">
        <f>VLOOKUP($A681,zika!$1:$1048576,10,FALSE)</f>
        <v>0</v>
      </c>
      <c r="I681" s="11">
        <f t="shared" si="30"/>
        <v>4</v>
      </c>
      <c r="J681" s="10">
        <v>16111</v>
      </c>
      <c r="K681" s="57" t="s">
        <v>1109</v>
      </c>
      <c r="L681" s="7">
        <f t="shared" si="31"/>
        <v>24.827757432809886</v>
      </c>
      <c r="M681" s="6" t="str">
        <f t="shared" si="32"/>
        <v>Baixa</v>
      </c>
      <c r="N681" s="6" t="str">
        <f>VLOOKUP($B681,LIRAa!$1:$1048576,3,FALSE)</f>
        <v>Sem Informação</v>
      </c>
      <c r="O681" s="6" t="str">
        <f>VLOOKUP($B681,LIRAa!$1:$1048576,4,FALSE)</f>
        <v>Sem Informação</v>
      </c>
      <c r="P681" s="6" t="str">
        <f>VLOOKUP($B681,LIRAa!$1:$1048576,5,FALSE)</f>
        <v>Sem Informação</v>
      </c>
      <c r="S681" s="37"/>
    </row>
    <row r="682" spans="1:21" ht="15.75" x14ac:dyDescent="0.25">
      <c r="A682" s="41">
        <v>677</v>
      </c>
      <c r="B682" s="6">
        <v>315800</v>
      </c>
      <c r="C682" s="16" t="str">
        <f>VLOOKUP(B682,'Tabela de Macros'!$1:$1048576,2,FALSE)</f>
        <v>Centro</v>
      </c>
      <c r="D682" s="35" t="str">
        <f>VLOOKUP(B682,'Tabela de Macros'!$1:$1048576,3,FALSE)</f>
        <v>Itabira</v>
      </c>
      <c r="E682" s="35" t="s">
        <v>688</v>
      </c>
      <c r="F682" s="11">
        <f>VLOOKUP(A682,Dengue!$1:$1048576,10,FALSE)</f>
        <v>2</v>
      </c>
      <c r="G682" s="11">
        <f>VLOOKUP($A682,Chik!$1:$1048576,10,FALSE)</f>
        <v>0</v>
      </c>
      <c r="H682" s="11">
        <f>VLOOKUP($A682,zika!$1:$1048576,10,FALSE)</f>
        <v>0</v>
      </c>
      <c r="I682" s="11">
        <f t="shared" si="30"/>
        <v>2</v>
      </c>
      <c r="J682" s="10">
        <v>10836</v>
      </c>
      <c r="K682" s="57" t="s">
        <v>1109</v>
      </c>
      <c r="L682" s="7">
        <f t="shared" si="31"/>
        <v>18.456995201181247</v>
      </c>
      <c r="M682" s="6" t="str">
        <f t="shared" si="32"/>
        <v>Baixa</v>
      </c>
      <c r="N682" s="6" t="str">
        <f>VLOOKUP($B682,LIRAa!$1:$1048576,3,FALSE)</f>
        <v>Sem Informação</v>
      </c>
      <c r="O682" s="6" t="str">
        <f>VLOOKUP($B682,LIRAa!$1:$1048576,4,FALSE)</f>
        <v>Sem Informação</v>
      </c>
      <c r="P682" s="6" t="str">
        <f>VLOOKUP($B682,LIRAa!$1:$1048576,5,FALSE)</f>
        <v>Sem Informação</v>
      </c>
      <c r="S682" s="37"/>
    </row>
    <row r="683" spans="1:21" ht="15.75" x14ac:dyDescent="0.25">
      <c r="A683" s="41">
        <v>678</v>
      </c>
      <c r="B683" s="6">
        <v>315810</v>
      </c>
      <c r="C683" s="16" t="str">
        <f>VLOOKUP(B683,'Tabela de Macros'!$1:$1048576,2,FALSE)</f>
        <v>Nordeste</v>
      </c>
      <c r="D683" s="35" t="str">
        <f>VLOOKUP(B683,'Tabela de Macros'!$1:$1048576,3,FALSE)</f>
        <v>Pedra Azul</v>
      </c>
      <c r="E683" s="35" t="s">
        <v>689</v>
      </c>
      <c r="F683" s="11">
        <f>VLOOKUP(A683,Dengue!$1:$1048576,10,FALSE)</f>
        <v>0</v>
      </c>
      <c r="G683" s="11">
        <f>VLOOKUP($A683,Chik!$1:$1048576,10,FALSE)</f>
        <v>0</v>
      </c>
      <c r="H683" s="11">
        <f>VLOOKUP($A683,zika!$1:$1048576,10,FALSE)</f>
        <v>0</v>
      </c>
      <c r="I683" s="11">
        <f t="shared" si="30"/>
        <v>0</v>
      </c>
      <c r="J683" s="10">
        <v>5248</v>
      </c>
      <c r="K683" s="57" t="s">
        <v>1109</v>
      </c>
      <c r="L683" s="7">
        <f t="shared" si="31"/>
        <v>0</v>
      </c>
      <c r="M683" s="6" t="str">
        <f t="shared" si="32"/>
        <v>Silencioso</v>
      </c>
      <c r="N683" s="6" t="str">
        <f>VLOOKUP($B683,LIRAa!$1:$1048576,3,FALSE)</f>
        <v>Sem Informação</v>
      </c>
      <c r="O683" s="6" t="str">
        <f>VLOOKUP($B683,LIRAa!$1:$1048576,4,FALSE)</f>
        <v>Sem Informação</v>
      </c>
      <c r="P683" s="6" t="str">
        <f>VLOOKUP($B683,LIRAa!$1:$1048576,5,FALSE)</f>
        <v>Sem Informação</v>
      </c>
      <c r="S683" s="37"/>
    </row>
    <row r="684" spans="1:21" ht="15.75" x14ac:dyDescent="0.25">
      <c r="A684" s="41">
        <v>679</v>
      </c>
      <c r="B684" s="6">
        <v>315820</v>
      </c>
      <c r="C684" s="16" t="str">
        <f>VLOOKUP(B684,'Tabela de Macros'!$1:$1048576,2,FALSE)</f>
        <v>Leste</v>
      </c>
      <c r="D684" s="35" t="str">
        <f>VLOOKUP(B684,'Tabela de Macros'!$1:$1048576,3,FALSE)</f>
        <v>Gov. Valadares</v>
      </c>
      <c r="E684" s="35" t="s">
        <v>690</v>
      </c>
      <c r="F684" s="11">
        <f>VLOOKUP(A684,Dengue!$1:$1048576,10,FALSE)</f>
        <v>2</v>
      </c>
      <c r="G684" s="11">
        <f>VLOOKUP($A684,Chik!$1:$1048576,10,FALSE)</f>
        <v>0</v>
      </c>
      <c r="H684" s="11">
        <f>VLOOKUP($A684,zika!$1:$1048576,10,FALSE)</f>
        <v>1</v>
      </c>
      <c r="I684" s="11">
        <f t="shared" si="30"/>
        <v>3</v>
      </c>
      <c r="J684" s="10">
        <v>14620</v>
      </c>
      <c r="K684" s="57" t="s">
        <v>1109</v>
      </c>
      <c r="L684" s="7">
        <f t="shared" si="31"/>
        <v>20.51983584131327</v>
      </c>
      <c r="M684" s="6" t="str">
        <f t="shared" si="32"/>
        <v>Baixa</v>
      </c>
      <c r="N684" s="6" t="str">
        <f>VLOOKUP($B684,LIRAa!$1:$1048576,3,FALSE)</f>
        <v>Sem Informação</v>
      </c>
      <c r="O684" s="6" t="str">
        <f>VLOOKUP($B684,LIRAa!$1:$1048576,4,FALSE)</f>
        <v>Sem Informação</v>
      </c>
      <c r="P684" s="6" t="str">
        <f>VLOOKUP($B684,LIRAa!$1:$1048576,5,FALSE)</f>
        <v>Sem Informação</v>
      </c>
      <c r="S684" s="37"/>
    </row>
    <row r="685" spans="1:21" ht="15.75" x14ac:dyDescent="0.25">
      <c r="A685" s="41">
        <v>680</v>
      </c>
      <c r="B685" s="6">
        <v>315920</v>
      </c>
      <c r="C685" s="16" t="str">
        <f>VLOOKUP(B685,'Tabela de Macros'!$1:$1048576,2,FALSE)</f>
        <v>Sul</v>
      </c>
      <c r="D685" s="35" t="str">
        <f>VLOOKUP(B685,'Tabela de Macros'!$1:$1048576,3,FALSE)</f>
        <v>Pouso Alegre</v>
      </c>
      <c r="E685" s="35" t="s">
        <v>691</v>
      </c>
      <c r="F685" s="11">
        <f>VLOOKUP(A685,Dengue!$1:$1048576,10,FALSE)</f>
        <v>0</v>
      </c>
      <c r="G685" s="11">
        <f>VLOOKUP($A685,Chik!$1:$1048576,10,FALSE)</f>
        <v>0</v>
      </c>
      <c r="H685" s="11">
        <f>VLOOKUP($A685,zika!$1:$1048576,10,FALSE)</f>
        <v>0</v>
      </c>
      <c r="I685" s="11">
        <f t="shared" si="30"/>
        <v>0</v>
      </c>
      <c r="J685" s="10">
        <v>8974</v>
      </c>
      <c r="K685" s="57" t="s">
        <v>1109</v>
      </c>
      <c r="L685" s="7">
        <f t="shared" si="31"/>
        <v>0</v>
      </c>
      <c r="M685" s="6" t="str">
        <f t="shared" si="32"/>
        <v>Silencioso</v>
      </c>
      <c r="N685" s="6" t="str">
        <f>VLOOKUP($B685,LIRAa!$1:$1048576,3,FALSE)</f>
        <v>Sem Informação</v>
      </c>
      <c r="O685" s="6" t="str">
        <f>VLOOKUP($B685,LIRAa!$1:$1048576,4,FALSE)</f>
        <v>Sem Informação</v>
      </c>
      <c r="P685" s="6" t="str">
        <f>VLOOKUP($B685,LIRAa!$1:$1048576,5,FALSE)</f>
        <v>Sem Informação</v>
      </c>
      <c r="S685" s="37"/>
    </row>
    <row r="686" spans="1:21" ht="15.75" x14ac:dyDescent="0.25">
      <c r="A686" s="41">
        <v>681</v>
      </c>
      <c r="B686" s="6">
        <v>315930</v>
      </c>
      <c r="C686" s="16" t="str">
        <f>VLOOKUP(B686,'Tabela de Macros'!$1:$1048576,2,FALSE)</f>
        <v>Centro Sul</v>
      </c>
      <c r="D686" s="35" t="str">
        <f>VLOOKUP(B686,'Tabela de Macros'!$1:$1048576,3,FALSE)</f>
        <v>Barbacena</v>
      </c>
      <c r="E686" s="35" t="s">
        <v>692</v>
      </c>
      <c r="F686" s="11">
        <f>VLOOKUP(A686,Dengue!$1:$1048576,10,FALSE)</f>
        <v>0</v>
      </c>
      <c r="G686" s="11">
        <f>VLOOKUP($A686,Chik!$1:$1048576,10,FALSE)</f>
        <v>0</v>
      </c>
      <c r="H686" s="11">
        <f>VLOOKUP($A686,zika!$1:$1048576,10,FALSE)</f>
        <v>0</v>
      </c>
      <c r="I686" s="11">
        <f t="shared" si="30"/>
        <v>0</v>
      </c>
      <c r="J686" s="10">
        <v>4905</v>
      </c>
      <c r="K686" s="57" t="s">
        <v>1109</v>
      </c>
      <c r="L686" s="7">
        <f t="shared" si="31"/>
        <v>0</v>
      </c>
      <c r="M686" s="6" t="str">
        <f t="shared" si="32"/>
        <v>Silencioso</v>
      </c>
      <c r="N686" s="6" t="str">
        <f>VLOOKUP($B686,LIRAa!$1:$1048576,3,FALSE)</f>
        <v>Sem Informação</v>
      </c>
      <c r="O686" s="6" t="str">
        <f>VLOOKUP($B686,LIRAa!$1:$1048576,4,FALSE)</f>
        <v>Sem Informação</v>
      </c>
      <c r="P686" s="6" t="str">
        <f>VLOOKUP($B686,LIRAa!$1:$1048576,5,FALSE)</f>
        <v>Sem Informação</v>
      </c>
      <c r="S686" s="76"/>
      <c r="T686" s="76"/>
      <c r="U686" s="76"/>
    </row>
    <row r="687" spans="1:21" ht="15.75" x14ac:dyDescent="0.25">
      <c r="A687" s="41">
        <v>682</v>
      </c>
      <c r="B687" s="6">
        <v>315935</v>
      </c>
      <c r="C687" s="16" t="str">
        <f>VLOOKUP(B687,'Tabela de Macros'!$1:$1048576,2,FALSE)</f>
        <v>Sudeste</v>
      </c>
      <c r="D687" s="35" t="str">
        <f>VLOOKUP(B687,'Tabela de Macros'!$1:$1048576,3,FALSE)</f>
        <v>Juiz de Fora</v>
      </c>
      <c r="E687" s="35" t="s">
        <v>693</v>
      </c>
      <c r="F687" s="11">
        <f>VLOOKUP(A687,Dengue!$1:$1048576,10,FALSE)</f>
        <v>2</v>
      </c>
      <c r="G687" s="11">
        <f>VLOOKUP($A687,Chik!$1:$1048576,10,FALSE)</f>
        <v>0</v>
      </c>
      <c r="H687" s="11">
        <f>VLOOKUP($A687,zika!$1:$1048576,10,FALSE)</f>
        <v>0</v>
      </c>
      <c r="I687" s="11">
        <f t="shared" si="30"/>
        <v>2</v>
      </c>
      <c r="J687" s="10">
        <v>7155</v>
      </c>
      <c r="K687" s="57" t="s">
        <v>1109</v>
      </c>
      <c r="L687" s="7">
        <f t="shared" si="31"/>
        <v>27.952480782669461</v>
      </c>
      <c r="M687" s="6" t="str">
        <f t="shared" si="32"/>
        <v>Baixa</v>
      </c>
      <c r="N687" s="6" t="str">
        <f>VLOOKUP($B687,LIRAa!$1:$1048576,3,FALSE)</f>
        <v>Sem Informação</v>
      </c>
      <c r="O687" s="6" t="str">
        <f>VLOOKUP($B687,LIRAa!$1:$1048576,4,FALSE)</f>
        <v>Sem Informação</v>
      </c>
      <c r="P687" s="6" t="str">
        <f>VLOOKUP($B687,LIRAa!$1:$1048576,5,FALSE)</f>
        <v>Sem Informação</v>
      </c>
      <c r="S687" s="37"/>
    </row>
    <row r="688" spans="1:21" ht="15.75" x14ac:dyDescent="0.25">
      <c r="A688" s="41">
        <v>683</v>
      </c>
      <c r="B688" s="6">
        <v>315940</v>
      </c>
      <c r="C688" s="16" t="str">
        <f>VLOOKUP(B688,'Tabela de Macros'!$1:$1048576,2,FALSE)</f>
        <v>Vale do Aço</v>
      </c>
      <c r="D688" s="35" t="str">
        <f>VLOOKUP(B688,'Tabela de Macros'!$1:$1048576,3,FALSE)</f>
        <v>Cel. Fabriciano</v>
      </c>
      <c r="E688" s="35" t="s">
        <v>864</v>
      </c>
      <c r="F688" s="11">
        <f>VLOOKUP(A688,Dengue!$1:$1048576,10,FALSE)</f>
        <v>0</v>
      </c>
      <c r="G688" s="11">
        <f>VLOOKUP($A688,Chik!$1:$1048576,10,FALSE)</f>
        <v>0</v>
      </c>
      <c r="H688" s="11">
        <f>VLOOKUP($A688,zika!$1:$1048576,10,FALSE)</f>
        <v>0</v>
      </c>
      <c r="I688" s="11">
        <f t="shared" si="30"/>
        <v>0</v>
      </c>
      <c r="J688" s="10">
        <v>3449</v>
      </c>
      <c r="K688" s="57" t="s">
        <v>1109</v>
      </c>
      <c r="L688" s="7">
        <f t="shared" si="31"/>
        <v>0</v>
      </c>
      <c r="M688" s="6" t="str">
        <f t="shared" si="32"/>
        <v>Silencioso</v>
      </c>
      <c r="N688" s="6" t="str">
        <f>VLOOKUP($B688,LIRAa!$1:$1048576,3,FALSE)</f>
        <v>Sem Informação</v>
      </c>
      <c r="O688" s="6" t="str">
        <f>VLOOKUP($B688,LIRAa!$1:$1048576,4,FALSE)</f>
        <v>Sem Informação</v>
      </c>
      <c r="P688" s="6" t="str">
        <f>VLOOKUP($B688,LIRAa!$1:$1048576,5,FALSE)</f>
        <v>Sem Informação</v>
      </c>
      <c r="S688" s="37"/>
    </row>
    <row r="689" spans="1:21" ht="15.75" x14ac:dyDescent="0.25">
      <c r="A689" s="41">
        <v>684</v>
      </c>
      <c r="B689" s="6">
        <v>315950</v>
      </c>
      <c r="C689" s="16" t="str">
        <f>VLOOKUP(B689,'Tabela de Macros'!$1:$1048576,2,FALSE)</f>
        <v>Leste</v>
      </c>
      <c r="D689" s="35" t="str">
        <f>VLOOKUP(B689,'Tabela de Macros'!$1:$1048576,3,FALSE)</f>
        <v>Gov. Valadares</v>
      </c>
      <c r="E689" s="35" t="s">
        <v>694</v>
      </c>
      <c r="F689" s="11">
        <f>VLOOKUP(A689,Dengue!$1:$1048576,10,FALSE)</f>
        <v>0</v>
      </c>
      <c r="G689" s="11">
        <f>VLOOKUP($A689,Chik!$1:$1048576,10,FALSE)</f>
        <v>0</v>
      </c>
      <c r="H689" s="11">
        <f>VLOOKUP($A689,zika!$1:$1048576,10,FALSE)</f>
        <v>0</v>
      </c>
      <c r="I689" s="11">
        <f t="shared" si="30"/>
        <v>0</v>
      </c>
      <c r="J689" s="10">
        <v>5522</v>
      </c>
      <c r="K689" s="57" t="s">
        <v>1109</v>
      </c>
      <c r="L689" s="7">
        <f t="shared" si="31"/>
        <v>0</v>
      </c>
      <c r="M689" s="6" t="str">
        <f t="shared" si="32"/>
        <v>Silencioso</v>
      </c>
      <c r="N689" s="6" t="str">
        <f>VLOOKUP($B689,LIRAa!$1:$1048576,3,FALSE)</f>
        <v>Sem Informação</v>
      </c>
      <c r="O689" s="6" t="str">
        <f>VLOOKUP($B689,LIRAa!$1:$1048576,4,FALSE)</f>
        <v>Sem Informação</v>
      </c>
      <c r="P689" s="6" t="str">
        <f>VLOOKUP($B689,LIRAa!$1:$1048576,5,FALSE)</f>
        <v>Sem Informação</v>
      </c>
      <c r="S689" s="37"/>
    </row>
    <row r="690" spans="1:21" ht="15.75" x14ac:dyDescent="0.25">
      <c r="A690" s="41">
        <v>685</v>
      </c>
      <c r="B690" s="6">
        <v>315960</v>
      </c>
      <c r="C690" s="16" t="str">
        <f>VLOOKUP(B690,'Tabela de Macros'!$1:$1048576,2,FALSE)</f>
        <v>Sul</v>
      </c>
      <c r="D690" s="35" t="str">
        <f>VLOOKUP(B690,'Tabela de Macros'!$1:$1048576,3,FALSE)</f>
        <v>Pouso Alegre</v>
      </c>
      <c r="E690" s="35" t="s">
        <v>695</v>
      </c>
      <c r="F690" s="11">
        <f>VLOOKUP(A690,Dengue!$1:$1048576,10,FALSE)</f>
        <v>0</v>
      </c>
      <c r="G690" s="11">
        <f>VLOOKUP($A690,Chik!$1:$1048576,10,FALSE)</f>
        <v>0</v>
      </c>
      <c r="H690" s="11">
        <f>VLOOKUP($A690,zika!$1:$1048576,10,FALSE)</f>
        <v>0</v>
      </c>
      <c r="I690" s="11">
        <f t="shared" si="30"/>
        <v>0</v>
      </c>
      <c r="J690" s="10">
        <v>42751</v>
      </c>
      <c r="K690" s="57" t="s">
        <v>1110</v>
      </c>
      <c r="L690" s="7">
        <f t="shared" si="31"/>
        <v>0</v>
      </c>
      <c r="M690" s="6" t="str">
        <f t="shared" si="32"/>
        <v>Silencioso</v>
      </c>
      <c r="N690" s="6">
        <f>VLOOKUP($B690,LIRAa!$1:$1048576,3,FALSE)</f>
        <v>0.3</v>
      </c>
      <c r="O690" s="6">
        <f>VLOOKUP($B690,LIRAa!$1:$1048576,4,FALSE)</f>
        <v>1.8</v>
      </c>
      <c r="P690" s="6" t="str">
        <f>VLOOKUP($B690,LIRAa!$1:$1048576,5,FALSE)</f>
        <v>Sem Informação</v>
      </c>
      <c r="S690" s="37"/>
    </row>
    <row r="691" spans="1:21" ht="15.75" x14ac:dyDescent="0.25">
      <c r="A691" s="41">
        <v>686</v>
      </c>
      <c r="B691" s="6">
        <v>315970</v>
      </c>
      <c r="C691" s="16" t="str">
        <f>VLOOKUP(B691,'Tabela de Macros'!$1:$1048576,2,FALSE)</f>
        <v>Noroeste</v>
      </c>
      <c r="D691" s="35" t="str">
        <f>VLOOKUP(B691,'Tabela de Macros'!$1:$1048576,3,FALSE)</f>
        <v>Patos de Minas</v>
      </c>
      <c r="E691" s="35" t="s">
        <v>696</v>
      </c>
      <c r="F691" s="11">
        <f>VLOOKUP(A691,Dengue!$1:$1048576,10,FALSE)</f>
        <v>0</v>
      </c>
      <c r="G691" s="11">
        <f>VLOOKUP($A691,Chik!$1:$1048576,10,FALSE)</f>
        <v>0</v>
      </c>
      <c r="H691" s="11">
        <f>VLOOKUP($A691,zika!$1:$1048576,10,FALSE)</f>
        <v>0</v>
      </c>
      <c r="I691" s="11">
        <f t="shared" si="30"/>
        <v>0</v>
      </c>
      <c r="J691" s="10">
        <v>3343</v>
      </c>
      <c r="K691" s="57" t="s">
        <v>1109</v>
      </c>
      <c r="L691" s="7">
        <f t="shared" si="31"/>
        <v>0</v>
      </c>
      <c r="M691" s="6" t="str">
        <f t="shared" si="32"/>
        <v>Silencioso</v>
      </c>
      <c r="N691" s="6" t="str">
        <f>VLOOKUP($B691,LIRAa!$1:$1048576,3,FALSE)</f>
        <v>Sem Informação</v>
      </c>
      <c r="O691" s="6" t="str">
        <f>VLOOKUP($B691,LIRAa!$1:$1048576,4,FALSE)</f>
        <v>Sem Informação</v>
      </c>
      <c r="P691" s="6" t="str">
        <f>VLOOKUP($B691,LIRAa!$1:$1048576,5,FALSE)</f>
        <v>Sem Informação</v>
      </c>
      <c r="S691" s="37"/>
    </row>
    <row r="692" spans="1:21" ht="15.75" x14ac:dyDescent="0.25">
      <c r="A692" s="41">
        <v>687</v>
      </c>
      <c r="B692" s="6">
        <v>315980</v>
      </c>
      <c r="C692" s="16" t="str">
        <f>VLOOKUP(B692,'Tabela de Macros'!$1:$1048576,2,FALSE)</f>
        <v>Triângulo do Norte</v>
      </c>
      <c r="D692" s="35" t="str">
        <f>VLOOKUP(B692,'Tabela de Macros'!$1:$1048576,3,FALSE)</f>
        <v>Ituiutaba</v>
      </c>
      <c r="E692" s="35" t="s">
        <v>697</v>
      </c>
      <c r="F692" s="11">
        <f>VLOOKUP(A692,Dengue!$1:$1048576,10,FALSE)</f>
        <v>13</v>
      </c>
      <c r="G692" s="11">
        <f>VLOOKUP($A692,Chik!$1:$1048576,10,FALSE)</f>
        <v>0</v>
      </c>
      <c r="H692" s="11">
        <f>VLOOKUP($A692,zika!$1:$1048576,10,FALSE)</f>
        <v>1</v>
      </c>
      <c r="I692" s="11">
        <f t="shared" si="30"/>
        <v>14</v>
      </c>
      <c r="J692" s="10">
        <v>19608</v>
      </c>
      <c r="K692" s="57" t="s">
        <v>1109</v>
      </c>
      <c r="L692" s="7">
        <f t="shared" si="31"/>
        <v>71.399428804569567</v>
      </c>
      <c r="M692" s="6" t="str">
        <f t="shared" si="32"/>
        <v>Baixa</v>
      </c>
      <c r="N692" s="6" t="str">
        <f>VLOOKUP($B692,LIRAa!$1:$1048576,3,FALSE)</f>
        <v>Sem Informação</v>
      </c>
      <c r="O692" s="6">
        <f>VLOOKUP($B692,LIRAa!$1:$1048576,4,FALSE)</f>
        <v>4.9000000000000004</v>
      </c>
      <c r="P692" s="6">
        <f>VLOOKUP($B692,LIRAa!$1:$1048576,5,FALSE)</f>
        <v>4.8</v>
      </c>
      <c r="S692" s="37"/>
    </row>
    <row r="693" spans="1:21" ht="15.75" x14ac:dyDescent="0.25">
      <c r="A693" s="41">
        <v>688</v>
      </c>
      <c r="B693" s="6">
        <v>315830</v>
      </c>
      <c r="C693" s="16" t="str">
        <f>VLOOKUP(B693,'Tabela de Macros'!$1:$1048576,2,FALSE)</f>
        <v>Sul</v>
      </c>
      <c r="D693" s="35" t="str">
        <f>VLOOKUP(B693,'Tabela de Macros'!$1:$1048576,3,FALSE)</f>
        <v>Varginha</v>
      </c>
      <c r="E693" s="35" t="s">
        <v>698</v>
      </c>
      <c r="F693" s="11">
        <f>VLOOKUP(A693,Dengue!$1:$1048576,10,FALSE)</f>
        <v>3</v>
      </c>
      <c r="G693" s="11">
        <f>VLOOKUP($A693,Chik!$1:$1048576,10,FALSE)</f>
        <v>0</v>
      </c>
      <c r="H693" s="11">
        <f>VLOOKUP($A693,zika!$1:$1048576,10,FALSE)</f>
        <v>0</v>
      </c>
      <c r="I693" s="11">
        <f t="shared" si="30"/>
        <v>3</v>
      </c>
      <c r="J693" s="10">
        <v>7128</v>
      </c>
      <c r="K693" s="57" t="s">
        <v>1109</v>
      </c>
      <c r="L693" s="7">
        <f t="shared" si="31"/>
        <v>42.087542087542083</v>
      </c>
      <c r="M693" s="6" t="str">
        <f t="shared" si="32"/>
        <v>Baixa</v>
      </c>
      <c r="N693" s="6" t="str">
        <f>VLOOKUP($B693,LIRAa!$1:$1048576,3,FALSE)</f>
        <v>Sem Informação</v>
      </c>
      <c r="O693" s="6" t="str">
        <f>VLOOKUP($B693,LIRAa!$1:$1048576,4,FALSE)</f>
        <v>Sem Informação</v>
      </c>
      <c r="P693" s="6" t="str">
        <f>VLOOKUP($B693,LIRAa!$1:$1048576,5,FALSE)</f>
        <v>Sem Informação</v>
      </c>
      <c r="S693" s="37"/>
    </row>
    <row r="694" spans="1:21" ht="15.75" x14ac:dyDescent="0.25">
      <c r="A694" s="41">
        <v>689</v>
      </c>
      <c r="B694" s="6">
        <v>315840</v>
      </c>
      <c r="C694" s="16" t="str">
        <f>VLOOKUP(B694,'Tabela de Macros'!$1:$1048576,2,FALSE)</f>
        <v>Sudeste</v>
      </c>
      <c r="D694" s="35" t="str">
        <f>VLOOKUP(B694,'Tabela de Macros'!$1:$1048576,3,FALSE)</f>
        <v>Leopoldina</v>
      </c>
      <c r="E694" s="35" t="s">
        <v>699</v>
      </c>
      <c r="F694" s="11">
        <f>VLOOKUP(A694,Dengue!$1:$1048576,10,FALSE)</f>
        <v>0</v>
      </c>
      <c r="G694" s="11">
        <f>VLOOKUP($A694,Chik!$1:$1048576,10,FALSE)</f>
        <v>0</v>
      </c>
      <c r="H694" s="11">
        <f>VLOOKUP($A694,zika!$1:$1048576,10,FALSE)</f>
        <v>0</v>
      </c>
      <c r="I694" s="11">
        <f t="shared" si="30"/>
        <v>0</v>
      </c>
      <c r="J694" s="10">
        <v>3853</v>
      </c>
      <c r="K694" s="57" t="s">
        <v>1109</v>
      </c>
      <c r="L694" s="7">
        <f t="shared" si="31"/>
        <v>0</v>
      </c>
      <c r="M694" s="6" t="str">
        <f t="shared" si="32"/>
        <v>Silencioso</v>
      </c>
      <c r="N694" s="6" t="str">
        <f>VLOOKUP($B694,LIRAa!$1:$1048576,3,FALSE)</f>
        <v>Sem Informação</v>
      </c>
      <c r="O694" s="6" t="str">
        <f>VLOOKUP($B694,LIRAa!$1:$1048576,4,FALSE)</f>
        <v>Sem Informação</v>
      </c>
      <c r="P694" s="6" t="str">
        <f>VLOOKUP($B694,LIRAa!$1:$1048576,5,FALSE)</f>
        <v>Sem Informação</v>
      </c>
      <c r="S694" s="37"/>
    </row>
    <row r="695" spans="1:21" ht="15.75" x14ac:dyDescent="0.25">
      <c r="A695" s="41">
        <v>690</v>
      </c>
      <c r="B695" s="6">
        <v>315850</v>
      </c>
      <c r="C695" s="16" t="str">
        <f>VLOOKUP(B695,'Tabela de Macros'!$1:$1048576,2,FALSE)</f>
        <v>Centro</v>
      </c>
      <c r="D695" s="35" t="str">
        <f>VLOOKUP(B695,'Tabela de Macros'!$1:$1048576,3,FALSE)</f>
        <v>Sete Lagoas</v>
      </c>
      <c r="E695" s="35" t="s">
        <v>700</v>
      </c>
      <c r="F695" s="11">
        <f>VLOOKUP(A695,Dengue!$1:$1048576,10,FALSE)</f>
        <v>3</v>
      </c>
      <c r="G695" s="11">
        <f>VLOOKUP($A695,Chik!$1:$1048576,10,FALSE)</f>
        <v>0</v>
      </c>
      <c r="H695" s="11">
        <f>VLOOKUP($A695,zika!$1:$1048576,10,FALSE)</f>
        <v>0</v>
      </c>
      <c r="I695" s="11">
        <f t="shared" si="30"/>
        <v>3</v>
      </c>
      <c r="J695" s="10">
        <v>7696</v>
      </c>
      <c r="K695" s="57" t="s">
        <v>1109</v>
      </c>
      <c r="L695" s="7">
        <f t="shared" si="31"/>
        <v>38.981288981288984</v>
      </c>
      <c r="M695" s="6" t="str">
        <f t="shared" si="32"/>
        <v>Baixa</v>
      </c>
      <c r="N695" s="6" t="str">
        <f>VLOOKUP($B695,LIRAa!$1:$1048576,3,FALSE)</f>
        <v>Sem Informação</v>
      </c>
      <c r="O695" s="6" t="str">
        <f>VLOOKUP($B695,LIRAa!$1:$1048576,4,FALSE)</f>
        <v>Sem Informação</v>
      </c>
      <c r="P695" s="6" t="str">
        <f>VLOOKUP($B695,LIRAa!$1:$1048576,5,FALSE)</f>
        <v>Sem Informação</v>
      </c>
      <c r="S695" s="37"/>
    </row>
    <row r="696" spans="1:21" ht="15.75" x14ac:dyDescent="0.25">
      <c r="A696" s="41">
        <v>691</v>
      </c>
      <c r="B696" s="6">
        <v>315860</v>
      </c>
      <c r="C696" s="16" t="str">
        <f>VLOOKUP(B696,'Tabela de Macros'!$1:$1048576,2,FALSE)</f>
        <v>Sudeste</v>
      </c>
      <c r="D696" s="35" t="str">
        <f>VLOOKUP(B696,'Tabela de Macros'!$1:$1048576,3,FALSE)</f>
        <v>Juiz de Fora</v>
      </c>
      <c r="E696" s="35" t="s">
        <v>701</v>
      </c>
      <c r="F696" s="11">
        <f>VLOOKUP(A696,Dengue!$1:$1048576,10,FALSE)</f>
        <v>0</v>
      </c>
      <c r="G696" s="11">
        <f>VLOOKUP($A696,Chik!$1:$1048576,10,FALSE)</f>
        <v>0</v>
      </c>
      <c r="H696" s="11">
        <f>VLOOKUP($A696,zika!$1:$1048576,10,FALSE)</f>
        <v>0</v>
      </c>
      <c r="I696" s="11">
        <f t="shared" si="30"/>
        <v>0</v>
      </c>
      <c r="J696" s="10">
        <v>3971</v>
      </c>
      <c r="K696" s="57" t="s">
        <v>1109</v>
      </c>
      <c r="L696" s="7">
        <f t="shared" si="31"/>
        <v>0</v>
      </c>
      <c r="M696" s="6" t="str">
        <f t="shared" si="32"/>
        <v>Silencioso</v>
      </c>
      <c r="N696" s="6" t="str">
        <f>VLOOKUP($B696,LIRAa!$1:$1048576,3,FALSE)</f>
        <v>Sem Informação</v>
      </c>
      <c r="O696" s="6" t="str">
        <f>VLOOKUP($B696,LIRAa!$1:$1048576,4,FALSE)</f>
        <v>Sem Informação</v>
      </c>
      <c r="P696" s="6" t="str">
        <f>VLOOKUP($B696,LIRAa!$1:$1048576,5,FALSE)</f>
        <v>Sem Informação</v>
      </c>
      <c r="S696" s="37"/>
    </row>
    <row r="697" spans="1:21" ht="15.75" x14ac:dyDescent="0.25">
      <c r="A697" s="41">
        <v>692</v>
      </c>
      <c r="B697" s="6">
        <v>315870</v>
      </c>
      <c r="C697" s="16" t="str">
        <f>VLOOKUP(B697,'Tabela de Macros'!$1:$1048576,2,FALSE)</f>
        <v>Centro Sul</v>
      </c>
      <c r="D697" s="35" t="str">
        <f>VLOOKUP(B697,'Tabela de Macros'!$1:$1048576,3,FALSE)</f>
        <v>Barbacena</v>
      </c>
      <c r="E697" s="35" t="s">
        <v>702</v>
      </c>
      <c r="F697" s="11">
        <f>VLOOKUP(A697,Dengue!$1:$1048576,10,FALSE)</f>
        <v>0</v>
      </c>
      <c r="G697" s="11">
        <f>VLOOKUP($A697,Chik!$1:$1048576,10,FALSE)</f>
        <v>0</v>
      </c>
      <c r="H697" s="11">
        <f>VLOOKUP($A697,zika!$1:$1048576,10,FALSE)</f>
        <v>0</v>
      </c>
      <c r="I697" s="11">
        <f t="shared" si="30"/>
        <v>0</v>
      </c>
      <c r="J697" s="10">
        <v>2438</v>
      </c>
      <c r="K697" s="57" t="s">
        <v>1109</v>
      </c>
      <c r="L697" s="7">
        <f t="shared" si="31"/>
        <v>0</v>
      </c>
      <c r="M697" s="6" t="str">
        <f t="shared" si="32"/>
        <v>Silencioso</v>
      </c>
      <c r="N697" s="6" t="str">
        <f>VLOOKUP($B697,LIRAa!$1:$1048576,3,FALSE)</f>
        <v>Sem Informação</v>
      </c>
      <c r="O697" s="6" t="str">
        <f>VLOOKUP($B697,LIRAa!$1:$1048576,4,FALSE)</f>
        <v>Sem Informação</v>
      </c>
      <c r="P697" s="6" t="str">
        <f>VLOOKUP($B697,LIRAa!$1:$1048576,5,FALSE)</f>
        <v>Sem Informação</v>
      </c>
      <c r="S697" s="37"/>
    </row>
    <row r="698" spans="1:21" ht="15.75" x14ac:dyDescent="0.25">
      <c r="A698" s="41">
        <v>693</v>
      </c>
      <c r="B698" s="6">
        <v>315880</v>
      </c>
      <c r="C698" s="16" t="str">
        <f>VLOOKUP(B698,'Tabela de Macros'!$1:$1048576,2,FALSE)</f>
        <v>Oeste</v>
      </c>
      <c r="D698" s="35" t="str">
        <f>VLOOKUP(B698,'Tabela de Macros'!$1:$1048576,3,FALSE)</f>
        <v>Divinópolis</v>
      </c>
      <c r="E698" s="35" t="s">
        <v>703</v>
      </c>
      <c r="F698" s="11">
        <f>VLOOKUP(A698,Dengue!$1:$1048576,10,FALSE)</f>
        <v>7</v>
      </c>
      <c r="G698" s="11">
        <f>VLOOKUP($A698,Chik!$1:$1048576,10,FALSE)</f>
        <v>0</v>
      </c>
      <c r="H698" s="11">
        <f>VLOOKUP($A698,zika!$1:$1048576,10,FALSE)</f>
        <v>0</v>
      </c>
      <c r="I698" s="11">
        <f t="shared" si="30"/>
        <v>7</v>
      </c>
      <c r="J698" s="10">
        <v>4807</v>
      </c>
      <c r="K698" s="57" t="s">
        <v>1109</v>
      </c>
      <c r="L698" s="7">
        <f t="shared" si="31"/>
        <v>145.62096941959641</v>
      </c>
      <c r="M698" s="6" t="str">
        <f t="shared" si="32"/>
        <v>Média</v>
      </c>
      <c r="N698" s="6" t="str">
        <f>VLOOKUP($B698,LIRAa!$1:$1048576,3,FALSE)</f>
        <v>Sem Informação</v>
      </c>
      <c r="O698" s="6" t="str">
        <f>VLOOKUP($B698,LIRAa!$1:$1048576,4,FALSE)</f>
        <v>Sem Informação</v>
      </c>
      <c r="P698" s="6" t="str">
        <f>VLOOKUP($B698,LIRAa!$1:$1048576,5,FALSE)</f>
        <v>Sem Informação</v>
      </c>
      <c r="S698" s="37"/>
    </row>
    <row r="699" spans="1:21" ht="15.75" x14ac:dyDescent="0.25">
      <c r="A699" s="41">
        <v>694</v>
      </c>
      <c r="B699" s="6">
        <v>315890</v>
      </c>
      <c r="C699" s="16" t="str">
        <f>VLOOKUP(B699,'Tabela de Macros'!$1:$1048576,2,FALSE)</f>
        <v>Leste do Sul</v>
      </c>
      <c r="D699" s="35" t="str">
        <f>VLOOKUP(B699,'Tabela de Macros'!$1:$1048576,3,FALSE)</f>
        <v>Manhuaçu</v>
      </c>
      <c r="E699" s="35" t="s">
        <v>704</v>
      </c>
      <c r="F699" s="11">
        <f>VLOOKUP(A699,Dengue!$1:$1048576,10,FALSE)</f>
        <v>2</v>
      </c>
      <c r="G699" s="11">
        <f>VLOOKUP($A699,Chik!$1:$1048576,10,FALSE)</f>
        <v>0</v>
      </c>
      <c r="H699" s="11">
        <f>VLOOKUP($A699,zika!$1:$1048576,10,FALSE)</f>
        <v>0</v>
      </c>
      <c r="I699" s="11">
        <f t="shared" si="30"/>
        <v>2</v>
      </c>
      <c r="J699" s="10">
        <v>8681</v>
      </c>
      <c r="K699" s="57" t="s">
        <v>1109</v>
      </c>
      <c r="L699" s="7">
        <f t="shared" si="31"/>
        <v>23.038820412394884</v>
      </c>
      <c r="M699" s="6" t="str">
        <f t="shared" si="32"/>
        <v>Baixa</v>
      </c>
      <c r="N699" s="6" t="str">
        <f>VLOOKUP($B699,LIRAa!$1:$1048576,3,FALSE)</f>
        <v>Sem Informação</v>
      </c>
      <c r="O699" s="6" t="str">
        <f>VLOOKUP($B699,LIRAa!$1:$1048576,4,FALSE)</f>
        <v>Sem Informação</v>
      </c>
      <c r="P699" s="6" t="str">
        <f>VLOOKUP($B699,LIRAa!$1:$1048576,5,FALSE)</f>
        <v>Sem Informação</v>
      </c>
      <c r="S699" s="37"/>
    </row>
    <row r="700" spans="1:21" ht="15.75" x14ac:dyDescent="0.25">
      <c r="A700" s="41">
        <v>695</v>
      </c>
      <c r="B700" s="6">
        <v>315895</v>
      </c>
      <c r="C700" s="16" t="str">
        <f>VLOOKUP(B700,'Tabela de Macros'!$1:$1048576,2,FALSE)</f>
        <v>Vale do Aço</v>
      </c>
      <c r="D700" s="35" t="str">
        <f>VLOOKUP(B700,'Tabela de Macros'!$1:$1048576,3,FALSE)</f>
        <v>Cel. Fabriciano</v>
      </c>
      <c r="E700" s="35" t="s">
        <v>705</v>
      </c>
      <c r="F700" s="11">
        <f>VLOOKUP(A700,Dengue!$1:$1048576,10,FALSE)</f>
        <v>31</v>
      </c>
      <c r="G700" s="11">
        <f>VLOOKUP($A700,Chik!$1:$1048576,10,FALSE)</f>
        <v>4</v>
      </c>
      <c r="H700" s="11">
        <f>VLOOKUP($A700,zika!$1:$1048576,10,FALSE)</f>
        <v>0</v>
      </c>
      <c r="I700" s="11">
        <f t="shared" si="30"/>
        <v>35</v>
      </c>
      <c r="J700" s="10">
        <v>33934</v>
      </c>
      <c r="K700" s="57" t="s">
        <v>1110</v>
      </c>
      <c r="L700" s="7">
        <f t="shared" si="31"/>
        <v>103.14139211410385</v>
      </c>
      <c r="M700" s="6" t="str">
        <f t="shared" si="32"/>
        <v>Média</v>
      </c>
      <c r="N700" s="6">
        <f>VLOOKUP($B700,LIRAa!$1:$1048576,3,FALSE)</f>
        <v>2.6</v>
      </c>
      <c r="O700" s="6">
        <f>VLOOKUP($B700,LIRAa!$1:$1048576,4,FALSE)</f>
        <v>1.9</v>
      </c>
      <c r="P700" s="6">
        <f>VLOOKUP($B700,LIRAa!$1:$1048576,5,FALSE)</f>
        <v>2.6</v>
      </c>
      <c r="S700" s="37"/>
    </row>
    <row r="701" spans="1:21" ht="15.75" x14ac:dyDescent="0.25">
      <c r="A701" s="41">
        <v>696</v>
      </c>
      <c r="B701" s="6">
        <v>315900</v>
      </c>
      <c r="C701" s="16" t="str">
        <f>VLOOKUP(B701,'Tabela de Macros'!$1:$1048576,2,FALSE)</f>
        <v>Centro</v>
      </c>
      <c r="D701" s="35" t="str">
        <f>VLOOKUP(B701,'Tabela de Macros'!$1:$1048576,3,FALSE)</f>
        <v>Belo Horizonte</v>
      </c>
      <c r="E701" s="35" t="s">
        <v>706</v>
      </c>
      <c r="F701" s="11">
        <f>VLOOKUP(A701,Dengue!$1:$1048576,10,FALSE)</f>
        <v>0</v>
      </c>
      <c r="G701" s="11">
        <f>VLOOKUP($A701,Chik!$1:$1048576,10,FALSE)</f>
        <v>0</v>
      </c>
      <c r="H701" s="11">
        <f>VLOOKUP($A701,zika!$1:$1048576,10,FALSE)</f>
        <v>0</v>
      </c>
      <c r="I701" s="11">
        <f t="shared" si="30"/>
        <v>0</v>
      </c>
      <c r="J701" s="10">
        <v>4274</v>
      </c>
      <c r="K701" s="57" t="s">
        <v>1109</v>
      </c>
      <c r="L701" s="7">
        <f t="shared" si="31"/>
        <v>0</v>
      </c>
      <c r="M701" s="6" t="str">
        <f t="shared" si="32"/>
        <v>Silencioso</v>
      </c>
      <c r="N701" s="6" t="str">
        <f>VLOOKUP($B701,LIRAa!$1:$1048576,3,FALSE)</f>
        <v>Sem Informação</v>
      </c>
      <c r="O701" s="6" t="str">
        <f>VLOOKUP($B701,LIRAa!$1:$1048576,4,FALSE)</f>
        <v>Sem Informação</v>
      </c>
      <c r="P701" s="6" t="str">
        <f>VLOOKUP($B701,LIRAa!$1:$1048576,5,FALSE)</f>
        <v>Sem Informação</v>
      </c>
      <c r="S701" s="37"/>
    </row>
    <row r="702" spans="1:21" ht="15.75" x14ac:dyDescent="0.25">
      <c r="A702" s="41">
        <v>697</v>
      </c>
      <c r="B702" s="6">
        <v>315910</v>
      </c>
      <c r="C702" s="16" t="str">
        <f>VLOOKUP(B702,'Tabela de Macros'!$1:$1048576,2,FALSE)</f>
        <v>Centro Sul</v>
      </c>
      <c r="D702" s="35" t="str">
        <f>VLOOKUP(B702,'Tabela de Macros'!$1:$1048576,3,FALSE)</f>
        <v>Barbacena</v>
      </c>
      <c r="E702" s="35" t="s">
        <v>707</v>
      </c>
      <c r="F702" s="11">
        <f>VLOOKUP(A702,Dengue!$1:$1048576,10,FALSE)</f>
        <v>0</v>
      </c>
      <c r="G702" s="11">
        <f>VLOOKUP($A702,Chik!$1:$1048576,10,FALSE)</f>
        <v>0</v>
      </c>
      <c r="H702" s="11">
        <f>VLOOKUP($A702,zika!$1:$1048576,10,FALSE)</f>
        <v>0</v>
      </c>
      <c r="I702" s="11">
        <f t="shared" si="30"/>
        <v>0</v>
      </c>
      <c r="J702" s="10">
        <v>3789</v>
      </c>
      <c r="K702" s="57" t="s">
        <v>1109</v>
      </c>
      <c r="L702" s="7">
        <f t="shared" si="31"/>
        <v>0</v>
      </c>
      <c r="M702" s="6" t="str">
        <f t="shared" si="32"/>
        <v>Silencioso</v>
      </c>
      <c r="N702" s="6" t="str">
        <f>VLOOKUP($B702,LIRAa!$1:$1048576,3,FALSE)</f>
        <v>Sem Informação</v>
      </c>
      <c r="O702" s="6" t="str">
        <f>VLOOKUP($B702,LIRAa!$1:$1048576,4,FALSE)</f>
        <v>Sem Informação</v>
      </c>
      <c r="P702" s="6" t="str">
        <f>VLOOKUP($B702,LIRAa!$1:$1048576,5,FALSE)</f>
        <v>Sem Informação</v>
      </c>
      <c r="S702" s="76"/>
      <c r="T702" s="76"/>
      <c r="U702" s="76"/>
    </row>
    <row r="703" spans="1:21" ht="15.75" x14ac:dyDescent="0.25">
      <c r="A703" s="41">
        <v>698</v>
      </c>
      <c r="B703" s="6">
        <v>315990</v>
      </c>
      <c r="C703" s="16" t="str">
        <f>VLOOKUP(B703,'Tabela de Macros'!$1:$1048576,2,FALSE)</f>
        <v>Oeste</v>
      </c>
      <c r="D703" s="35" t="str">
        <f>VLOOKUP(B703,'Tabela de Macros'!$1:$1048576,3,FALSE)</f>
        <v>Divinópolis</v>
      </c>
      <c r="E703" s="35" t="s">
        <v>708</v>
      </c>
      <c r="F703" s="11">
        <f>VLOOKUP(A703,Dengue!$1:$1048576,10,FALSE)</f>
        <v>0</v>
      </c>
      <c r="G703" s="11">
        <f>VLOOKUP($A703,Chik!$1:$1048576,10,FALSE)</f>
        <v>0</v>
      </c>
      <c r="H703" s="11">
        <f>VLOOKUP($A703,zika!$1:$1048576,10,FALSE)</f>
        <v>0</v>
      </c>
      <c r="I703" s="11">
        <f t="shared" si="30"/>
        <v>0</v>
      </c>
      <c r="J703" s="10">
        <v>18434</v>
      </c>
      <c r="K703" s="57" t="s">
        <v>1109</v>
      </c>
      <c r="L703" s="7">
        <f t="shared" si="31"/>
        <v>0</v>
      </c>
      <c r="M703" s="6" t="str">
        <f t="shared" si="32"/>
        <v>Silencioso</v>
      </c>
      <c r="N703" s="6" t="str">
        <f>VLOOKUP($B703,LIRAa!$1:$1048576,3,FALSE)</f>
        <v>Sem Informação</v>
      </c>
      <c r="O703" s="6" t="str">
        <f>VLOOKUP($B703,LIRAa!$1:$1048576,4,FALSE)</f>
        <v>Sem Informação</v>
      </c>
      <c r="P703" s="6" t="str">
        <f>VLOOKUP($B703,LIRAa!$1:$1048576,5,FALSE)</f>
        <v>Sem Informação</v>
      </c>
      <c r="S703" s="37"/>
    </row>
    <row r="704" spans="1:21" ht="15.75" x14ac:dyDescent="0.25">
      <c r="A704" s="41">
        <v>699</v>
      </c>
      <c r="B704" s="6">
        <v>316000</v>
      </c>
      <c r="C704" s="16" t="str">
        <f>VLOOKUP(B704,'Tabela de Macros'!$1:$1048576,2,FALSE)</f>
        <v>Sudeste</v>
      </c>
      <c r="D704" s="35" t="str">
        <f>VLOOKUP(B704,'Tabela de Macros'!$1:$1048576,3,FALSE)</f>
        <v>Leopoldina</v>
      </c>
      <c r="E704" s="35" t="s">
        <v>709</v>
      </c>
      <c r="F704" s="11">
        <f>VLOOKUP(A704,Dengue!$1:$1048576,10,FALSE)</f>
        <v>0</v>
      </c>
      <c r="G704" s="11">
        <f>VLOOKUP($A704,Chik!$1:$1048576,10,FALSE)</f>
        <v>0</v>
      </c>
      <c r="H704" s="11">
        <f>VLOOKUP($A704,zika!$1:$1048576,10,FALSE)</f>
        <v>0</v>
      </c>
      <c r="I704" s="11">
        <f t="shared" si="30"/>
        <v>0</v>
      </c>
      <c r="J704" s="10">
        <v>3602</v>
      </c>
      <c r="K704" s="57" t="s">
        <v>1109</v>
      </c>
      <c r="L704" s="7">
        <f t="shared" si="31"/>
        <v>0</v>
      </c>
      <c r="M704" s="6" t="str">
        <f t="shared" si="32"/>
        <v>Silencioso</v>
      </c>
      <c r="N704" s="6" t="str">
        <f>VLOOKUP($B704,LIRAa!$1:$1048576,3,FALSE)</f>
        <v>Sem Informação</v>
      </c>
      <c r="O704" s="6" t="str">
        <f>VLOOKUP($B704,LIRAa!$1:$1048576,4,FALSE)</f>
        <v>Sem Informação</v>
      </c>
      <c r="P704" s="6" t="str">
        <f>VLOOKUP($B704,LIRAa!$1:$1048576,5,FALSE)</f>
        <v>Sem Informação</v>
      </c>
      <c r="S704" s="37"/>
    </row>
    <row r="705" spans="1:21" ht="15.75" x14ac:dyDescent="0.25">
      <c r="A705" s="41">
        <v>700</v>
      </c>
      <c r="B705" s="6">
        <v>316010</v>
      </c>
      <c r="C705" s="16" t="str">
        <f>VLOOKUP(B705,'Tabela de Macros'!$1:$1048576,2,FALSE)</f>
        <v>Leste do Sul</v>
      </c>
      <c r="D705" s="35" t="str">
        <f>VLOOKUP(B705,'Tabela de Macros'!$1:$1048576,3,FALSE)</f>
        <v>Ponte Nova</v>
      </c>
      <c r="E705" s="35" t="s">
        <v>710</v>
      </c>
      <c r="F705" s="11">
        <f>VLOOKUP(A705,Dengue!$1:$1048576,10,FALSE)</f>
        <v>0</v>
      </c>
      <c r="G705" s="11">
        <f>VLOOKUP($A705,Chik!$1:$1048576,10,FALSE)</f>
        <v>0</v>
      </c>
      <c r="H705" s="11">
        <f>VLOOKUP($A705,zika!$1:$1048576,10,FALSE)</f>
        <v>0</v>
      </c>
      <c r="I705" s="11">
        <f t="shared" si="30"/>
        <v>0</v>
      </c>
      <c r="J705" s="10">
        <v>3937</v>
      </c>
      <c r="K705" s="57" t="s">
        <v>1109</v>
      </c>
      <c r="L705" s="7">
        <f t="shared" si="31"/>
        <v>0</v>
      </c>
      <c r="M705" s="6" t="str">
        <f t="shared" si="32"/>
        <v>Silencioso</v>
      </c>
      <c r="N705" s="6" t="str">
        <f>VLOOKUP($B705,LIRAa!$1:$1048576,3,FALSE)</f>
        <v>Sem Informação</v>
      </c>
      <c r="O705" s="6" t="str">
        <f>VLOOKUP($B705,LIRAa!$1:$1048576,4,FALSE)</f>
        <v>Sem Informação</v>
      </c>
      <c r="P705" s="6" t="str">
        <f>VLOOKUP($B705,LIRAa!$1:$1048576,5,FALSE)</f>
        <v>Sem Informação</v>
      </c>
      <c r="S705" s="9"/>
      <c r="T705" s="9"/>
      <c r="U705" s="9"/>
    </row>
    <row r="706" spans="1:21" ht="15.75" x14ac:dyDescent="0.25">
      <c r="A706" s="41">
        <v>701</v>
      </c>
      <c r="B706" s="6">
        <v>316020</v>
      </c>
      <c r="C706" s="16" t="str">
        <f>VLOOKUP(B706,'Tabela de Macros'!$1:$1048576,2,FALSE)</f>
        <v>Jequitinhonha</v>
      </c>
      <c r="D706" s="35" t="str">
        <f>VLOOKUP(B706,'Tabela de Macros'!$1:$1048576,3,FALSE)</f>
        <v>Diamantina</v>
      </c>
      <c r="E706" s="35" t="s">
        <v>711</v>
      </c>
      <c r="F706" s="11">
        <f>VLOOKUP(A706,Dengue!$1:$1048576,10,FALSE)</f>
        <v>0</v>
      </c>
      <c r="G706" s="11">
        <f>VLOOKUP($A706,Chik!$1:$1048576,10,FALSE)</f>
        <v>0</v>
      </c>
      <c r="H706" s="11">
        <f>VLOOKUP($A706,zika!$1:$1048576,10,FALSE)</f>
        <v>0</v>
      </c>
      <c r="I706" s="11">
        <f t="shared" si="30"/>
        <v>0</v>
      </c>
      <c r="J706" s="10">
        <v>3877</v>
      </c>
      <c r="K706" s="57" t="s">
        <v>1109</v>
      </c>
      <c r="L706" s="7">
        <f t="shared" si="31"/>
        <v>0</v>
      </c>
      <c r="M706" s="6" t="str">
        <f t="shared" si="32"/>
        <v>Silencioso</v>
      </c>
      <c r="N706" s="6" t="str">
        <f>VLOOKUP($B706,LIRAa!$1:$1048576,3,FALSE)</f>
        <v>Sem Informação</v>
      </c>
      <c r="O706" s="6" t="str">
        <f>VLOOKUP($B706,LIRAa!$1:$1048576,4,FALSE)</f>
        <v>Sem Informação</v>
      </c>
      <c r="P706" s="6" t="str">
        <f>VLOOKUP($B706,LIRAa!$1:$1048576,5,FALSE)</f>
        <v>Sem Informação</v>
      </c>
      <c r="S706" s="37"/>
    </row>
    <row r="707" spans="1:21" ht="15.75" x14ac:dyDescent="0.25">
      <c r="A707" s="41">
        <v>702</v>
      </c>
      <c r="B707" s="6">
        <v>316030</v>
      </c>
      <c r="C707" s="16" t="str">
        <f>VLOOKUP(B707,'Tabela de Macros'!$1:$1048576,2,FALSE)</f>
        <v>Nordeste</v>
      </c>
      <c r="D707" s="35" t="str">
        <f>VLOOKUP(B707,'Tabela de Macros'!$1:$1048576,3,FALSE)</f>
        <v>Pedra Azul</v>
      </c>
      <c r="E707" s="35" t="s">
        <v>712</v>
      </c>
      <c r="F707" s="11">
        <f>VLOOKUP(A707,Dengue!$1:$1048576,10,FALSE)</f>
        <v>1</v>
      </c>
      <c r="G707" s="11">
        <f>VLOOKUP($A707,Chik!$1:$1048576,10,FALSE)</f>
        <v>0</v>
      </c>
      <c r="H707" s="11">
        <f>VLOOKUP($A707,zika!$1:$1048576,10,FALSE)</f>
        <v>0</v>
      </c>
      <c r="I707" s="11">
        <f t="shared" si="30"/>
        <v>1</v>
      </c>
      <c r="J707" s="10">
        <v>11677</v>
      </c>
      <c r="K707" s="57" t="s">
        <v>1109</v>
      </c>
      <c r="L707" s="7">
        <f t="shared" si="31"/>
        <v>8.5638434529416791</v>
      </c>
      <c r="M707" s="6" t="str">
        <f t="shared" si="32"/>
        <v>Baixa</v>
      </c>
      <c r="N707" s="6" t="str">
        <f>VLOOKUP($B707,LIRAa!$1:$1048576,3,FALSE)</f>
        <v>Sem Informação</v>
      </c>
      <c r="O707" s="6" t="str">
        <f>VLOOKUP($B707,LIRAa!$1:$1048576,4,FALSE)</f>
        <v>Sem Informação</v>
      </c>
      <c r="P707" s="6" t="str">
        <f>VLOOKUP($B707,LIRAa!$1:$1048576,5,FALSE)</f>
        <v>Sem Informação</v>
      </c>
      <c r="S707" s="37"/>
    </row>
    <row r="708" spans="1:21" ht="15.75" x14ac:dyDescent="0.25">
      <c r="A708" s="41">
        <v>703</v>
      </c>
      <c r="B708" s="6">
        <v>316040</v>
      </c>
      <c r="C708" s="16" t="str">
        <f>VLOOKUP(B708,'Tabela de Macros'!$1:$1048576,2,FALSE)</f>
        <v>Oeste</v>
      </c>
      <c r="D708" s="35" t="str">
        <f>VLOOKUP(B708,'Tabela de Macros'!$1:$1048576,3,FALSE)</f>
        <v>Divinópolis</v>
      </c>
      <c r="E708" s="35" t="s">
        <v>713</v>
      </c>
      <c r="F708" s="11">
        <f>VLOOKUP(A708,Dengue!$1:$1048576,10,FALSE)</f>
        <v>59</v>
      </c>
      <c r="G708" s="11">
        <f>VLOOKUP($A708,Chik!$1:$1048576,10,FALSE)</f>
        <v>0</v>
      </c>
      <c r="H708" s="11">
        <f>VLOOKUP($A708,zika!$1:$1048576,10,FALSE)</f>
        <v>0</v>
      </c>
      <c r="I708" s="11">
        <f t="shared" si="30"/>
        <v>59</v>
      </c>
      <c r="J708" s="10">
        <v>28054</v>
      </c>
      <c r="K708" s="57" t="s">
        <v>1110</v>
      </c>
      <c r="L708" s="7">
        <f t="shared" si="31"/>
        <v>210.30869038283308</v>
      </c>
      <c r="M708" s="6" t="str">
        <f t="shared" si="32"/>
        <v>Média</v>
      </c>
      <c r="N708" s="6">
        <f>VLOOKUP($B708,LIRAa!$1:$1048576,3,FALSE)</f>
        <v>2.2000000000000002</v>
      </c>
      <c r="O708" s="6">
        <f>VLOOKUP($B708,LIRAa!$1:$1048576,4,FALSE)</f>
        <v>0.7</v>
      </c>
      <c r="P708" s="6">
        <f>VLOOKUP($B708,LIRAa!$1:$1048576,5,FALSE)</f>
        <v>1.6</v>
      </c>
      <c r="S708" s="37"/>
    </row>
    <row r="709" spans="1:21" ht="15.75" x14ac:dyDescent="0.25">
      <c r="A709" s="41">
        <v>704</v>
      </c>
      <c r="B709" s="6">
        <v>316045</v>
      </c>
      <c r="C709" s="16" t="str">
        <f>VLOOKUP(B709,'Tabela de Macros'!$1:$1048576,2,FALSE)</f>
        <v>Norte</v>
      </c>
      <c r="D709" s="35" t="str">
        <f>VLOOKUP(B709,'Tabela de Macros'!$1:$1048576,3,FALSE)</f>
        <v>Montes Claros</v>
      </c>
      <c r="E709" s="35" t="s">
        <v>714</v>
      </c>
      <c r="F709" s="11">
        <f>VLOOKUP(A709,Dengue!$1:$1048576,10,FALSE)</f>
        <v>0</v>
      </c>
      <c r="G709" s="11">
        <f>VLOOKUP($A709,Chik!$1:$1048576,10,FALSE)</f>
        <v>0</v>
      </c>
      <c r="H709" s="11">
        <f>VLOOKUP($A709,zika!$1:$1048576,10,FALSE)</f>
        <v>0</v>
      </c>
      <c r="I709" s="11">
        <f t="shared" si="30"/>
        <v>0</v>
      </c>
      <c r="J709" s="10">
        <v>7256</v>
      </c>
      <c r="K709" s="57" t="s">
        <v>1109</v>
      </c>
      <c r="L709" s="7">
        <f t="shared" si="31"/>
        <v>0</v>
      </c>
      <c r="M709" s="6" t="str">
        <f t="shared" si="32"/>
        <v>Silencioso</v>
      </c>
      <c r="N709" s="6" t="str">
        <f>VLOOKUP($B709,LIRAa!$1:$1048576,3,FALSE)</f>
        <v>Sem Informação</v>
      </c>
      <c r="O709" s="6" t="str">
        <f>VLOOKUP($B709,LIRAa!$1:$1048576,4,FALSE)</f>
        <v>Sem Informação</v>
      </c>
      <c r="P709" s="6" t="str">
        <f>VLOOKUP($B709,LIRAa!$1:$1048576,5,FALSE)</f>
        <v>Sem Informação</v>
      </c>
      <c r="S709" s="37"/>
    </row>
    <row r="710" spans="1:21" ht="15.75" x14ac:dyDescent="0.25">
      <c r="A710" s="41">
        <v>705</v>
      </c>
      <c r="B710" s="6">
        <v>316050</v>
      </c>
      <c r="C710" s="16" t="str">
        <f>VLOOKUP(B710,'Tabela de Macros'!$1:$1048576,2,FALSE)</f>
        <v>Centro</v>
      </c>
      <c r="D710" s="35" t="str">
        <f>VLOOKUP(B710,'Tabela de Macros'!$1:$1048576,3,FALSE)</f>
        <v>Itabira</v>
      </c>
      <c r="E710" s="35" t="s">
        <v>715</v>
      </c>
      <c r="F710" s="11">
        <f>VLOOKUP(A710,Dengue!$1:$1048576,10,FALSE)</f>
        <v>0</v>
      </c>
      <c r="G710" s="11">
        <f>VLOOKUP($A710,Chik!$1:$1048576,10,FALSE)</f>
        <v>0</v>
      </c>
      <c r="H710" s="11">
        <f>VLOOKUP($A710,zika!$1:$1048576,10,FALSE)</f>
        <v>0</v>
      </c>
      <c r="I710" s="11">
        <f t="shared" ref="I710:I773" si="33">H710+F710+G710</f>
        <v>0</v>
      </c>
      <c r="J710" s="10">
        <v>1770</v>
      </c>
      <c r="K710" s="57" t="s">
        <v>1109</v>
      </c>
      <c r="L710" s="7">
        <f t="shared" ref="L710:L773" si="34">I710/J710*100000</f>
        <v>0</v>
      </c>
      <c r="M710" s="6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6" t="str">
        <f>VLOOKUP($B710,LIRAa!$1:$1048576,3,FALSE)</f>
        <v>Sem Informação</v>
      </c>
      <c r="O710" s="6" t="str">
        <f>VLOOKUP($B710,LIRAa!$1:$1048576,4,FALSE)</f>
        <v>Sem Informação</v>
      </c>
      <c r="P710" s="6" t="str">
        <f>VLOOKUP($B710,LIRAa!$1:$1048576,5,FALSE)</f>
        <v>Sem Informação</v>
      </c>
      <c r="S710" s="37"/>
    </row>
    <row r="711" spans="1:21" ht="15.75" x14ac:dyDescent="0.25">
      <c r="A711" s="41">
        <v>706</v>
      </c>
      <c r="B711" s="6">
        <v>316060</v>
      </c>
      <c r="C711" s="16" t="str">
        <f>VLOOKUP(B711,'Tabela de Macros'!$1:$1048576,2,FALSE)</f>
        <v>Centro</v>
      </c>
      <c r="D711" s="35" t="str">
        <f>VLOOKUP(B711,'Tabela de Macros'!$1:$1048576,3,FALSE)</f>
        <v>Sete Lagoas</v>
      </c>
      <c r="E711" s="35" t="s">
        <v>716</v>
      </c>
      <c r="F711" s="11">
        <f>VLOOKUP(A711,Dengue!$1:$1048576,10,FALSE)</f>
        <v>0</v>
      </c>
      <c r="G711" s="11">
        <f>VLOOKUP($A711,Chik!$1:$1048576,10,FALSE)</f>
        <v>0</v>
      </c>
      <c r="H711" s="11">
        <f>VLOOKUP($A711,zika!$1:$1048576,10,FALSE)</f>
        <v>0</v>
      </c>
      <c r="I711" s="11">
        <f t="shared" si="33"/>
        <v>0</v>
      </c>
      <c r="J711" s="10">
        <v>3109</v>
      </c>
      <c r="K711" s="57" t="s">
        <v>1109</v>
      </c>
      <c r="L711" s="7">
        <f t="shared" si="34"/>
        <v>0</v>
      </c>
      <c r="M711" s="6" t="str">
        <f t="shared" si="35"/>
        <v>Silencioso</v>
      </c>
      <c r="N711" s="6" t="str">
        <f>VLOOKUP($B711,LIRAa!$1:$1048576,3,FALSE)</f>
        <v>Sem Informação</v>
      </c>
      <c r="O711" s="6" t="str">
        <f>VLOOKUP($B711,LIRAa!$1:$1048576,4,FALSE)</f>
        <v>Sem Informação</v>
      </c>
      <c r="P711" s="6" t="str">
        <f>VLOOKUP($B711,LIRAa!$1:$1048576,5,FALSE)</f>
        <v>Sem Informação</v>
      </c>
      <c r="S711" s="37"/>
    </row>
    <row r="712" spans="1:21" ht="15.75" x14ac:dyDescent="0.25">
      <c r="A712" s="41">
        <v>707</v>
      </c>
      <c r="B712" s="6">
        <v>316070</v>
      </c>
      <c r="C712" s="16" t="str">
        <f>VLOOKUP(B712,'Tabela de Macros'!$1:$1048576,2,FALSE)</f>
        <v>Sudeste</v>
      </c>
      <c r="D712" s="35" t="str">
        <f>VLOOKUP(B712,'Tabela de Macros'!$1:$1048576,3,FALSE)</f>
        <v>Juiz de Fora</v>
      </c>
      <c r="E712" s="35" t="s">
        <v>717</v>
      </c>
      <c r="F712" s="11">
        <f>VLOOKUP(A712,Dengue!$1:$1048576,10,FALSE)</f>
        <v>0</v>
      </c>
      <c r="G712" s="11">
        <f>VLOOKUP($A712,Chik!$1:$1048576,10,FALSE)</f>
        <v>0</v>
      </c>
      <c r="H712" s="11">
        <f>VLOOKUP($A712,zika!$1:$1048576,10,FALSE)</f>
        <v>0</v>
      </c>
      <c r="I712" s="11">
        <f t="shared" si="33"/>
        <v>0</v>
      </c>
      <c r="J712" s="10">
        <v>46555</v>
      </c>
      <c r="K712" s="57" t="s">
        <v>1110</v>
      </c>
      <c r="L712" s="7">
        <f t="shared" si="34"/>
        <v>0</v>
      </c>
      <c r="M712" s="6" t="str">
        <f t="shared" si="35"/>
        <v>Silencioso</v>
      </c>
      <c r="N712" s="6">
        <f>VLOOKUP($B712,LIRAa!$1:$1048576,3,FALSE)</f>
        <v>0</v>
      </c>
      <c r="O712" s="6">
        <f>VLOOKUP($B712,LIRAa!$1:$1048576,4,FALSE)</f>
        <v>1</v>
      </c>
      <c r="P712" s="6">
        <f>VLOOKUP($B712,LIRAa!$1:$1048576,5,FALSE)</f>
        <v>1</v>
      </c>
      <c r="S712" s="76"/>
      <c r="T712" s="76"/>
      <c r="U712" s="76"/>
    </row>
    <row r="713" spans="1:21" ht="15.75" x14ac:dyDescent="0.25">
      <c r="A713" s="41">
        <v>708</v>
      </c>
      <c r="B713" s="6">
        <v>316080</v>
      </c>
      <c r="C713" s="16" t="str">
        <f>VLOOKUP(B713,'Tabela de Macros'!$1:$1048576,2,FALSE)</f>
        <v>Sul</v>
      </c>
      <c r="D713" s="35" t="str">
        <f>VLOOKUP(B713,'Tabela de Macros'!$1:$1048576,3,FALSE)</f>
        <v>Varginha</v>
      </c>
      <c r="E713" s="35" t="s">
        <v>718</v>
      </c>
      <c r="F713" s="11">
        <f>VLOOKUP(A713,Dengue!$1:$1048576,10,FALSE)</f>
        <v>0</v>
      </c>
      <c r="G713" s="11">
        <f>VLOOKUP($A713,Chik!$1:$1048576,10,FALSE)</f>
        <v>0</v>
      </c>
      <c r="H713" s="11">
        <f>VLOOKUP($A713,zika!$1:$1048576,10,FALSE)</f>
        <v>0</v>
      </c>
      <c r="I713" s="11">
        <f t="shared" si="33"/>
        <v>0</v>
      </c>
      <c r="J713" s="10">
        <v>5220</v>
      </c>
      <c r="K713" s="57" t="s">
        <v>1109</v>
      </c>
      <c r="L713" s="7">
        <f t="shared" si="34"/>
        <v>0</v>
      </c>
      <c r="M713" s="6" t="str">
        <f t="shared" si="35"/>
        <v>Silencioso</v>
      </c>
      <c r="N713" s="6" t="str">
        <f>VLOOKUP($B713,LIRAa!$1:$1048576,3,FALSE)</f>
        <v>Sem Informação</v>
      </c>
      <c r="O713" s="6" t="str">
        <f>VLOOKUP($B713,LIRAa!$1:$1048576,4,FALSE)</f>
        <v>Sem Informação</v>
      </c>
      <c r="P713" s="6" t="str">
        <f>VLOOKUP($B713,LIRAa!$1:$1048576,5,FALSE)</f>
        <v>Sem Informação</v>
      </c>
      <c r="S713" s="37"/>
    </row>
    <row r="714" spans="1:21" ht="15.75" x14ac:dyDescent="0.25">
      <c r="A714" s="41">
        <v>709</v>
      </c>
      <c r="B714" s="6">
        <v>316090</v>
      </c>
      <c r="C714" s="16" t="str">
        <f>VLOOKUP(B714,'Tabela de Macros'!$1:$1048576,2,FALSE)</f>
        <v>Centro Sul</v>
      </c>
      <c r="D714" s="35" t="str">
        <f>VLOOKUP(B714,'Tabela de Macros'!$1:$1048576,3,FALSE)</f>
        <v>Barbacena</v>
      </c>
      <c r="E714" s="35" t="s">
        <v>719</v>
      </c>
      <c r="F714" s="11">
        <f>VLOOKUP(A714,Dengue!$1:$1048576,10,FALSE)</f>
        <v>0</v>
      </c>
      <c r="G714" s="11">
        <f>VLOOKUP($A714,Chik!$1:$1048576,10,FALSE)</f>
        <v>0</v>
      </c>
      <c r="H714" s="11">
        <f>VLOOKUP($A714,zika!$1:$1048576,10,FALSE)</f>
        <v>0</v>
      </c>
      <c r="I714" s="11">
        <f t="shared" si="33"/>
        <v>0</v>
      </c>
      <c r="J714" s="10">
        <v>3721</v>
      </c>
      <c r="K714" s="57" t="s">
        <v>1109</v>
      </c>
      <c r="L714" s="7">
        <f t="shared" si="34"/>
        <v>0</v>
      </c>
      <c r="M714" s="6" t="str">
        <f t="shared" si="35"/>
        <v>Silencioso</v>
      </c>
      <c r="N714" s="6" t="str">
        <f>VLOOKUP($B714,LIRAa!$1:$1048576,3,FALSE)</f>
        <v>Sem Informação</v>
      </c>
      <c r="O714" s="6" t="str">
        <f>VLOOKUP($B714,LIRAa!$1:$1048576,4,FALSE)</f>
        <v>Sem Informação</v>
      </c>
      <c r="P714" s="6" t="str">
        <f>VLOOKUP($B714,LIRAa!$1:$1048576,5,FALSE)</f>
        <v>Sem Informação</v>
      </c>
      <c r="S714" s="37"/>
    </row>
    <row r="715" spans="1:21" ht="15.75" x14ac:dyDescent="0.25">
      <c r="A715" s="41">
        <v>710</v>
      </c>
      <c r="B715" s="6">
        <v>316095</v>
      </c>
      <c r="C715" s="16" t="str">
        <f>VLOOKUP(B715,'Tabela de Macros'!$1:$1048576,2,FALSE)</f>
        <v>Vale do Aço</v>
      </c>
      <c r="D715" s="35" t="str">
        <f>VLOOKUP(B715,'Tabela de Macros'!$1:$1048576,3,FALSE)</f>
        <v>Cel. Fabriciano</v>
      </c>
      <c r="E715" s="35" t="s">
        <v>720</v>
      </c>
      <c r="F715" s="11">
        <f>VLOOKUP(A715,Dengue!$1:$1048576,10,FALSE)</f>
        <v>0</v>
      </c>
      <c r="G715" s="11">
        <f>VLOOKUP($A715,Chik!$1:$1048576,10,FALSE)</f>
        <v>0</v>
      </c>
      <c r="H715" s="11">
        <f>VLOOKUP($A715,zika!$1:$1048576,10,FALSE)</f>
        <v>0</v>
      </c>
      <c r="I715" s="11">
        <f t="shared" si="33"/>
        <v>0</v>
      </c>
      <c r="J715" s="10">
        <v>5630</v>
      </c>
      <c r="K715" s="57" t="s">
        <v>1109</v>
      </c>
      <c r="L715" s="7">
        <f t="shared" si="34"/>
        <v>0</v>
      </c>
      <c r="M715" s="6" t="str">
        <f t="shared" si="35"/>
        <v>Silencioso</v>
      </c>
      <c r="N715" s="6" t="str">
        <f>VLOOKUP($B715,LIRAa!$1:$1048576,3,FALSE)</f>
        <v>Sem Informação</v>
      </c>
      <c r="O715" s="6" t="str">
        <f>VLOOKUP($B715,LIRAa!$1:$1048576,4,FALSE)</f>
        <v>Sem Informação</v>
      </c>
      <c r="P715" s="6" t="str">
        <f>VLOOKUP($B715,LIRAa!$1:$1048576,5,FALSE)</f>
        <v>Sem Informação</v>
      </c>
      <c r="S715" s="37"/>
    </row>
    <row r="716" spans="1:21" ht="15.75" x14ac:dyDescent="0.25">
      <c r="A716" s="41">
        <v>711</v>
      </c>
      <c r="B716" s="6">
        <v>316100</v>
      </c>
      <c r="C716" s="16" t="str">
        <f>VLOOKUP(B716,'Tabela de Macros'!$1:$1048576,2,FALSE)</f>
        <v>Centro</v>
      </c>
      <c r="D716" s="35" t="str">
        <f>VLOOKUP(B716,'Tabela de Macros'!$1:$1048576,3,FALSE)</f>
        <v>Itabira</v>
      </c>
      <c r="E716" s="35" t="s">
        <v>721</v>
      </c>
      <c r="F716" s="11">
        <f>VLOOKUP(A716,Dengue!$1:$1048576,10,FALSE)</f>
        <v>0</v>
      </c>
      <c r="G716" s="11">
        <f>VLOOKUP($A716,Chik!$1:$1048576,10,FALSE)</f>
        <v>0</v>
      </c>
      <c r="H716" s="11">
        <f>VLOOKUP($A716,zika!$1:$1048576,10,FALSE)</f>
        <v>0</v>
      </c>
      <c r="I716" s="11">
        <f t="shared" si="33"/>
        <v>0</v>
      </c>
      <c r="J716" s="10">
        <v>17393</v>
      </c>
      <c r="K716" s="57" t="s">
        <v>1109</v>
      </c>
      <c r="L716" s="7">
        <f t="shared" si="34"/>
        <v>0</v>
      </c>
      <c r="M716" s="6" t="str">
        <f t="shared" si="35"/>
        <v>Silencioso</v>
      </c>
      <c r="N716" s="6">
        <f>VLOOKUP($B716,LIRAa!$1:$1048576,3,FALSE)</f>
        <v>1.4</v>
      </c>
      <c r="O716" s="6" t="str">
        <f>VLOOKUP($B716,LIRAa!$1:$1048576,4,FALSE)</f>
        <v>Sem Informação</v>
      </c>
      <c r="P716" s="6" t="str">
        <f>VLOOKUP($B716,LIRAa!$1:$1048576,5,FALSE)</f>
        <v>Sem Informação</v>
      </c>
      <c r="S716" s="37"/>
    </row>
    <row r="717" spans="1:21" ht="15.75" x14ac:dyDescent="0.25">
      <c r="A717" s="41">
        <v>712</v>
      </c>
      <c r="B717" s="6">
        <v>316105</v>
      </c>
      <c r="C717" s="16" t="str">
        <f>VLOOKUP(B717,'Tabela de Macros'!$1:$1048576,2,FALSE)</f>
        <v>Leste</v>
      </c>
      <c r="D717" s="35" t="str">
        <f>VLOOKUP(B717,'Tabela de Macros'!$1:$1048576,3,FALSE)</f>
        <v>Gov. Valadares</v>
      </c>
      <c r="E717" s="35" t="s">
        <v>722</v>
      </c>
      <c r="F717" s="11">
        <f>VLOOKUP(A717,Dengue!$1:$1048576,10,FALSE)</f>
        <v>0</v>
      </c>
      <c r="G717" s="11">
        <f>VLOOKUP($A717,Chik!$1:$1048576,10,FALSE)</f>
        <v>0</v>
      </c>
      <c r="H717" s="11">
        <f>VLOOKUP($A717,zika!$1:$1048576,10,FALSE)</f>
        <v>0</v>
      </c>
      <c r="I717" s="11">
        <f t="shared" si="33"/>
        <v>0</v>
      </c>
      <c r="J717" s="10">
        <v>3377</v>
      </c>
      <c r="K717" s="57" t="s">
        <v>1109</v>
      </c>
      <c r="L717" s="7">
        <f t="shared" si="34"/>
        <v>0</v>
      </c>
      <c r="M717" s="6" t="str">
        <f t="shared" si="35"/>
        <v>Silencioso</v>
      </c>
      <c r="N717" s="6" t="str">
        <f>VLOOKUP($B717,LIRAa!$1:$1048576,3,FALSE)</f>
        <v>Sem Informação</v>
      </c>
      <c r="O717" s="6" t="str">
        <f>VLOOKUP($B717,LIRAa!$1:$1048576,4,FALSE)</f>
        <v>Sem Informação</v>
      </c>
      <c r="P717" s="6" t="str">
        <f>VLOOKUP($B717,LIRAa!$1:$1048576,5,FALSE)</f>
        <v>Sem Informação</v>
      </c>
      <c r="S717" s="37"/>
    </row>
    <row r="718" spans="1:21" ht="15.75" x14ac:dyDescent="0.25">
      <c r="A718" s="41">
        <v>713</v>
      </c>
      <c r="B718" s="6">
        <v>316110</v>
      </c>
      <c r="C718" s="16" t="str">
        <f>VLOOKUP(B718,'Tabela de Macros'!$1:$1048576,2,FALSE)</f>
        <v>Norte</v>
      </c>
      <c r="D718" s="35" t="str">
        <f>VLOOKUP(B718,'Tabela de Macros'!$1:$1048576,3,FALSE)</f>
        <v>Januária</v>
      </c>
      <c r="E718" s="35" t="s">
        <v>723</v>
      </c>
      <c r="F718" s="11">
        <f>VLOOKUP(A718,Dengue!$1:$1048576,10,FALSE)</f>
        <v>4</v>
      </c>
      <c r="G718" s="11">
        <f>VLOOKUP($A718,Chik!$1:$1048576,10,FALSE)</f>
        <v>0</v>
      </c>
      <c r="H718" s="11">
        <f>VLOOKUP($A718,zika!$1:$1048576,10,FALSE)</f>
        <v>0</v>
      </c>
      <c r="I718" s="11">
        <f t="shared" si="33"/>
        <v>4</v>
      </c>
      <c r="J718" s="10">
        <v>56163</v>
      </c>
      <c r="K718" s="57" t="s">
        <v>1110</v>
      </c>
      <c r="L718" s="7">
        <f t="shared" si="34"/>
        <v>7.1221266670227728</v>
      </c>
      <c r="M718" s="6" t="str">
        <f t="shared" si="35"/>
        <v>Baixa</v>
      </c>
      <c r="N718" s="6">
        <f>VLOOKUP($B718,LIRAa!$1:$1048576,3,FALSE)</f>
        <v>0</v>
      </c>
      <c r="O718" s="6">
        <f>VLOOKUP($B718,LIRAa!$1:$1048576,4,FALSE)</f>
        <v>0.8</v>
      </c>
      <c r="P718" s="6">
        <f>VLOOKUP($B718,LIRAa!$1:$1048576,5,FALSE)</f>
        <v>1.5</v>
      </c>
      <c r="S718" s="37"/>
    </row>
    <row r="719" spans="1:21" ht="15.75" x14ac:dyDescent="0.25">
      <c r="A719" s="41">
        <v>714</v>
      </c>
      <c r="B719" s="6">
        <v>316120</v>
      </c>
      <c r="C719" s="16" t="str">
        <f>VLOOKUP(B719,'Tabela de Macros'!$1:$1048576,2,FALSE)</f>
        <v>Oeste</v>
      </c>
      <c r="D719" s="35" t="str">
        <f>VLOOKUP(B719,'Tabela de Macros'!$1:$1048576,3,FALSE)</f>
        <v>Divinópolis</v>
      </c>
      <c r="E719" s="35" t="s">
        <v>724</v>
      </c>
      <c r="F719" s="11">
        <f>VLOOKUP(A719,Dengue!$1:$1048576,10,FALSE)</f>
        <v>0</v>
      </c>
      <c r="G719" s="11">
        <f>VLOOKUP($A719,Chik!$1:$1048576,10,FALSE)</f>
        <v>0</v>
      </c>
      <c r="H719" s="11">
        <f>VLOOKUP($A719,zika!$1:$1048576,10,FALSE)</f>
        <v>0</v>
      </c>
      <c r="I719" s="11">
        <f t="shared" si="33"/>
        <v>0</v>
      </c>
      <c r="J719" s="10">
        <v>6535</v>
      </c>
      <c r="K719" s="57" t="s">
        <v>1109</v>
      </c>
      <c r="L719" s="7">
        <f t="shared" si="34"/>
        <v>0</v>
      </c>
      <c r="M719" s="6" t="str">
        <f t="shared" si="35"/>
        <v>Silencioso</v>
      </c>
      <c r="N719" s="6" t="str">
        <f>VLOOKUP($B719,LIRAa!$1:$1048576,3,FALSE)</f>
        <v>Sem Informação</v>
      </c>
      <c r="O719" s="6" t="str">
        <f>VLOOKUP($B719,LIRAa!$1:$1048576,4,FALSE)</f>
        <v>Sem Informação</v>
      </c>
      <c r="P719" s="6" t="str">
        <f>VLOOKUP($B719,LIRAa!$1:$1048576,5,FALSE)</f>
        <v>Sem Informação</v>
      </c>
      <c r="S719" s="37"/>
    </row>
    <row r="720" spans="1:21" ht="15.75" x14ac:dyDescent="0.25">
      <c r="A720" s="41">
        <v>715</v>
      </c>
      <c r="B720" s="6">
        <v>316130</v>
      </c>
      <c r="C720" s="16" t="str">
        <f>VLOOKUP(B720,'Tabela de Macros'!$1:$1048576,2,FALSE)</f>
        <v>Triângulo do Sul</v>
      </c>
      <c r="D720" s="35" t="str">
        <f>VLOOKUP(B720,'Tabela de Macros'!$1:$1048576,3,FALSE)</f>
        <v>Uberaba</v>
      </c>
      <c r="E720" s="35" t="s">
        <v>725</v>
      </c>
      <c r="F720" s="11">
        <f>VLOOKUP(A720,Dengue!$1:$1048576,10,FALSE)</f>
        <v>3</v>
      </c>
      <c r="G720" s="11">
        <f>VLOOKUP($A720,Chik!$1:$1048576,10,FALSE)</f>
        <v>0</v>
      </c>
      <c r="H720" s="11">
        <f>VLOOKUP($A720,zika!$1:$1048576,10,FALSE)</f>
        <v>0</v>
      </c>
      <c r="I720" s="11">
        <f t="shared" si="33"/>
        <v>3</v>
      </c>
      <c r="J720" s="10">
        <v>6200</v>
      </c>
      <c r="K720" s="57" t="s">
        <v>1109</v>
      </c>
      <c r="L720" s="7">
        <f t="shared" si="34"/>
        <v>48.387096774193552</v>
      </c>
      <c r="M720" s="6" t="str">
        <f t="shared" si="35"/>
        <v>Baixa</v>
      </c>
      <c r="N720" s="6" t="str">
        <f>VLOOKUP($B720,LIRAa!$1:$1048576,3,FALSE)</f>
        <v>Sem Informação</v>
      </c>
      <c r="O720" s="6" t="str">
        <f>VLOOKUP($B720,LIRAa!$1:$1048576,4,FALSE)</f>
        <v>Sem Informação</v>
      </c>
      <c r="P720" s="6" t="str">
        <f>VLOOKUP($B720,LIRAa!$1:$1048576,5,FALSE)</f>
        <v>Sem Informação</v>
      </c>
      <c r="S720" s="37"/>
    </row>
    <row r="721" spans="1:21" ht="15.75" x14ac:dyDescent="0.25">
      <c r="A721" s="41">
        <v>716</v>
      </c>
      <c r="B721" s="6">
        <v>316140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726</v>
      </c>
      <c r="F721" s="11">
        <f>VLOOKUP(A721,Dengue!$1:$1048576,10,FALSE)</f>
        <v>0</v>
      </c>
      <c r="G721" s="11">
        <f>VLOOKUP($A721,Chik!$1:$1048576,10,FALSE)</f>
        <v>0</v>
      </c>
      <c r="H721" s="11">
        <f>VLOOKUP($A721,zika!$1:$1048576,10,FALSE)</f>
        <v>0</v>
      </c>
      <c r="I721" s="11">
        <f t="shared" si="33"/>
        <v>0</v>
      </c>
      <c r="J721" s="10">
        <v>4889</v>
      </c>
      <c r="K721" s="57" t="s">
        <v>1109</v>
      </c>
      <c r="L721" s="7">
        <f t="shared" si="34"/>
        <v>0</v>
      </c>
      <c r="M721" s="6" t="str">
        <f t="shared" si="35"/>
        <v>Silencioso</v>
      </c>
      <c r="N721" s="6" t="str">
        <f>VLOOKUP($B721,LIRAa!$1:$1048576,3,FALSE)</f>
        <v>Sem Informação</v>
      </c>
      <c r="O721" s="6" t="str">
        <f>VLOOKUP($B721,LIRAa!$1:$1048576,4,FALSE)</f>
        <v>Sem Informação</v>
      </c>
      <c r="P721" s="6" t="str">
        <f>VLOOKUP($B721,LIRAa!$1:$1048576,5,FALSE)</f>
        <v>Sem Informação</v>
      </c>
      <c r="S721" s="37"/>
    </row>
    <row r="722" spans="1:21" ht="15.75" x14ac:dyDescent="0.25">
      <c r="A722" s="41">
        <v>717</v>
      </c>
      <c r="B722" s="6">
        <v>316150</v>
      </c>
      <c r="C722" s="16" t="str">
        <f>VLOOKUP(B722,'Tabela de Macros'!$1:$1048576,2,FALSE)</f>
        <v>Sudeste</v>
      </c>
      <c r="D722" s="35" t="str">
        <f>VLOOKUP(B722,'Tabela de Macros'!$1:$1048576,3,FALSE)</f>
        <v>Ubá</v>
      </c>
      <c r="E722" s="35" t="s">
        <v>727</v>
      </c>
      <c r="F722" s="11">
        <f>VLOOKUP(A722,Dengue!$1:$1048576,10,FALSE)</f>
        <v>0</v>
      </c>
      <c r="G722" s="11">
        <f>VLOOKUP($A722,Chik!$1:$1048576,10,FALSE)</f>
        <v>0</v>
      </c>
      <c r="H722" s="11">
        <f>VLOOKUP($A722,zika!$1:$1048576,10,FALSE)</f>
        <v>0</v>
      </c>
      <c r="I722" s="11">
        <f t="shared" si="33"/>
        <v>0</v>
      </c>
      <c r="J722" s="10">
        <v>12164</v>
      </c>
      <c r="K722" s="57" t="s">
        <v>1109</v>
      </c>
      <c r="L722" s="7">
        <f t="shared" si="34"/>
        <v>0</v>
      </c>
      <c r="M722" s="6" t="str">
        <f t="shared" si="35"/>
        <v>Silencioso</v>
      </c>
      <c r="N722" s="6" t="str">
        <f>VLOOKUP($B722,LIRAa!$1:$1048576,3,FALSE)</f>
        <v>Sem Informação</v>
      </c>
      <c r="O722" s="6" t="str">
        <f>VLOOKUP($B722,LIRAa!$1:$1048576,4,FALSE)</f>
        <v>Sem Informação</v>
      </c>
      <c r="P722" s="6" t="str">
        <f>VLOOKUP($B722,LIRAa!$1:$1048576,5,FALSE)</f>
        <v>Sem Informação</v>
      </c>
      <c r="S722" s="76"/>
      <c r="T722" s="76"/>
      <c r="U722" s="76"/>
    </row>
    <row r="723" spans="1:21" ht="15.75" x14ac:dyDescent="0.25">
      <c r="A723" s="41">
        <v>718</v>
      </c>
      <c r="B723" s="6">
        <v>316160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728</v>
      </c>
      <c r="F723" s="11">
        <f>VLOOKUP(A723,Dengue!$1:$1048576,10,FALSE)</f>
        <v>3</v>
      </c>
      <c r="G723" s="11">
        <f>VLOOKUP($A723,Chik!$1:$1048576,10,FALSE)</f>
        <v>0</v>
      </c>
      <c r="H723" s="11">
        <f>VLOOKUP($A723,zika!$1:$1048576,10,FALSE)</f>
        <v>0</v>
      </c>
      <c r="I723" s="11">
        <f t="shared" si="33"/>
        <v>3</v>
      </c>
      <c r="J723" s="10">
        <v>4015</v>
      </c>
      <c r="K723" s="57" t="s">
        <v>1109</v>
      </c>
      <c r="L723" s="7">
        <f t="shared" si="34"/>
        <v>74.719800747198008</v>
      </c>
      <c r="M723" s="6" t="str">
        <f t="shared" si="35"/>
        <v>Baixa</v>
      </c>
      <c r="N723" s="6" t="str">
        <f>VLOOKUP($B723,LIRAa!$1:$1048576,3,FALSE)</f>
        <v>Sem Informação</v>
      </c>
      <c r="O723" s="6" t="str">
        <f>VLOOKUP($B723,LIRAa!$1:$1048576,4,FALSE)</f>
        <v>Sem Informação</v>
      </c>
      <c r="P723" s="6" t="str">
        <f>VLOOKUP($B723,LIRAa!$1:$1048576,5,FALSE)</f>
        <v>Sem Informação</v>
      </c>
      <c r="S723" s="9"/>
      <c r="T723" s="9"/>
      <c r="U723" s="9"/>
    </row>
    <row r="724" spans="1:21" ht="15.75" x14ac:dyDescent="0.25">
      <c r="A724" s="41">
        <v>719</v>
      </c>
      <c r="B724" s="6">
        <v>316165</v>
      </c>
      <c r="C724" s="16" t="str">
        <f>VLOOKUP(B724,'Tabela de Macros'!$1:$1048576,2,FALSE)</f>
        <v>Leste</v>
      </c>
      <c r="D724" s="35" t="str">
        <f>VLOOKUP(B724,'Tabela de Macros'!$1:$1048576,3,FALSE)</f>
        <v>Gov. Valadares</v>
      </c>
      <c r="E724" s="35" t="s">
        <v>729</v>
      </c>
      <c r="F724" s="11">
        <f>VLOOKUP(A724,Dengue!$1:$1048576,10,FALSE)</f>
        <v>0</v>
      </c>
      <c r="G724" s="11">
        <f>VLOOKUP($A724,Chik!$1:$1048576,10,FALSE)</f>
        <v>0</v>
      </c>
      <c r="H724" s="11">
        <f>VLOOKUP($A724,zika!$1:$1048576,10,FALSE)</f>
        <v>0</v>
      </c>
      <c r="I724" s="11">
        <f t="shared" si="33"/>
        <v>0</v>
      </c>
      <c r="J724" s="10">
        <v>3963</v>
      </c>
      <c r="K724" s="57" t="s">
        <v>1109</v>
      </c>
      <c r="L724" s="7">
        <f t="shared" si="34"/>
        <v>0</v>
      </c>
      <c r="M724" s="6" t="str">
        <f t="shared" si="35"/>
        <v>Silencioso</v>
      </c>
      <c r="N724" s="6" t="str">
        <f>VLOOKUP($B724,LIRAa!$1:$1048576,3,FALSE)</f>
        <v>Sem Informação</v>
      </c>
      <c r="O724" s="6" t="str">
        <f>VLOOKUP($B724,LIRAa!$1:$1048576,4,FALSE)</f>
        <v>Sem Informação</v>
      </c>
      <c r="P724" s="6" t="str">
        <f>VLOOKUP($B724,LIRAa!$1:$1048576,5,FALSE)</f>
        <v>Sem Informação</v>
      </c>
      <c r="S724" s="76"/>
      <c r="T724" s="76"/>
      <c r="U724" s="76"/>
    </row>
    <row r="725" spans="1:21" ht="15.75" x14ac:dyDescent="0.25">
      <c r="A725" s="41">
        <v>720</v>
      </c>
      <c r="B725" s="6">
        <v>316170</v>
      </c>
      <c r="C725" s="16" t="str">
        <f>VLOOKUP(B725,'Tabela de Macros'!$1:$1048576,2,FALSE)</f>
        <v>Noroeste</v>
      </c>
      <c r="D725" s="35" t="str">
        <f>VLOOKUP(B725,'Tabela de Macros'!$1:$1048576,3,FALSE)</f>
        <v>Patos de Minas</v>
      </c>
      <c r="E725" s="35" t="s">
        <v>730</v>
      </c>
      <c r="F725" s="11">
        <f>VLOOKUP(A725,Dengue!$1:$1048576,10,FALSE)</f>
        <v>1</v>
      </c>
      <c r="G725" s="11">
        <f>VLOOKUP($A725,Chik!$1:$1048576,10,FALSE)</f>
        <v>0</v>
      </c>
      <c r="H725" s="11">
        <f>VLOOKUP($A725,zika!$1:$1048576,10,FALSE)</f>
        <v>0</v>
      </c>
      <c r="I725" s="11">
        <f t="shared" si="33"/>
        <v>1</v>
      </c>
      <c r="J725" s="10">
        <v>6923</v>
      </c>
      <c r="K725" s="57" t="s">
        <v>1109</v>
      </c>
      <c r="L725" s="7">
        <f t="shared" si="34"/>
        <v>14.444604940054889</v>
      </c>
      <c r="M725" s="6" t="str">
        <f t="shared" si="35"/>
        <v>Baixa</v>
      </c>
      <c r="N725" s="6" t="str">
        <f>VLOOKUP($B725,LIRAa!$1:$1048576,3,FALSE)</f>
        <v>Sem Informação</v>
      </c>
      <c r="O725" s="6" t="str">
        <f>VLOOKUP($B725,LIRAa!$1:$1048576,4,FALSE)</f>
        <v>Sem Informação</v>
      </c>
      <c r="P725" s="6" t="str">
        <f>VLOOKUP($B725,LIRAa!$1:$1048576,5,FALSE)</f>
        <v>Sem Informação</v>
      </c>
      <c r="S725" s="37"/>
    </row>
    <row r="726" spans="1:21" ht="15.75" x14ac:dyDescent="0.25">
      <c r="A726" s="41">
        <v>721</v>
      </c>
      <c r="B726" s="6">
        <v>316180</v>
      </c>
      <c r="C726" s="16" t="str">
        <f>VLOOKUP(B726,'Tabela de Macros'!$1:$1048576,2,FALSE)</f>
        <v>Oeste</v>
      </c>
      <c r="D726" s="35" t="str">
        <f>VLOOKUP(B726,'Tabela de Macros'!$1:$1048576,3,FALSE)</f>
        <v>Divinópolis</v>
      </c>
      <c r="E726" s="35" t="s">
        <v>731</v>
      </c>
      <c r="F726" s="11">
        <f>VLOOKUP(A726,Dengue!$1:$1048576,10,FALSE)</f>
        <v>7</v>
      </c>
      <c r="G726" s="11">
        <f>VLOOKUP($A726,Chik!$1:$1048576,10,FALSE)</f>
        <v>0</v>
      </c>
      <c r="H726" s="11">
        <f>VLOOKUP($A726,zika!$1:$1048576,10,FALSE)</f>
        <v>0</v>
      </c>
      <c r="I726" s="11">
        <f t="shared" si="33"/>
        <v>7</v>
      </c>
      <c r="J726" s="10">
        <v>12218</v>
      </c>
      <c r="K726" s="57" t="s">
        <v>1109</v>
      </c>
      <c r="L726" s="7">
        <f t="shared" si="34"/>
        <v>57.292519233917169</v>
      </c>
      <c r="M726" s="6" t="str">
        <f t="shared" si="35"/>
        <v>Baixa</v>
      </c>
      <c r="N726" s="6" t="str">
        <f>VLOOKUP($B726,LIRAa!$1:$1048576,3,FALSE)</f>
        <v>Sem Informação</v>
      </c>
      <c r="O726" s="6" t="str">
        <f>VLOOKUP($B726,LIRAa!$1:$1048576,4,FALSE)</f>
        <v>Sem Informação</v>
      </c>
      <c r="P726" s="6" t="str">
        <f>VLOOKUP($B726,LIRAa!$1:$1048576,5,FALSE)</f>
        <v>Sem Informação</v>
      </c>
      <c r="S726" s="37"/>
    </row>
    <row r="727" spans="1:21" ht="15.75" x14ac:dyDescent="0.25">
      <c r="A727" s="41">
        <v>722</v>
      </c>
      <c r="B727" s="6">
        <v>316190</v>
      </c>
      <c r="C727" s="16" t="str">
        <f>VLOOKUP(B727,'Tabela de Macros'!$1:$1048576,2,FALSE)</f>
        <v>Centro</v>
      </c>
      <c r="D727" s="35" t="str">
        <f>VLOOKUP(B727,'Tabela de Macros'!$1:$1048576,3,FALSE)</f>
        <v>Itabira</v>
      </c>
      <c r="E727" s="35" t="s">
        <v>732</v>
      </c>
      <c r="F727" s="11">
        <f>VLOOKUP(A727,Dengue!$1:$1048576,10,FALSE)</f>
        <v>0</v>
      </c>
      <c r="G727" s="11">
        <f>VLOOKUP($A727,Chik!$1:$1048576,10,FALSE)</f>
        <v>0</v>
      </c>
      <c r="H727" s="11">
        <f>VLOOKUP($A727,zika!$1:$1048576,10,FALSE)</f>
        <v>0</v>
      </c>
      <c r="I727" s="11">
        <f t="shared" si="33"/>
        <v>0</v>
      </c>
      <c r="J727" s="10">
        <v>10818</v>
      </c>
      <c r="K727" s="57" t="s">
        <v>1109</v>
      </c>
      <c r="L727" s="7">
        <f t="shared" si="34"/>
        <v>0</v>
      </c>
      <c r="M727" s="6" t="str">
        <f t="shared" si="35"/>
        <v>Silencioso</v>
      </c>
      <c r="N727" s="6" t="str">
        <f>VLOOKUP($B727,LIRAa!$1:$1048576,3,FALSE)</f>
        <v>Sem Informação</v>
      </c>
      <c r="O727" s="6" t="str">
        <f>VLOOKUP($B727,LIRAa!$1:$1048576,4,FALSE)</f>
        <v>Sem Informação</v>
      </c>
      <c r="P727" s="6" t="str">
        <f>VLOOKUP($B727,LIRAa!$1:$1048576,5,FALSE)</f>
        <v>Sem Informação</v>
      </c>
      <c r="S727" s="37"/>
    </row>
    <row r="728" spans="1:21" ht="15.75" x14ac:dyDescent="0.25">
      <c r="A728" s="41">
        <v>723</v>
      </c>
      <c r="B728" s="6">
        <v>312550</v>
      </c>
      <c r="C728" s="16" t="str">
        <f>VLOOKUP(B728,'Tabela de Macros'!$1:$1048576,2,FALSE)</f>
        <v>Jequitinhonha</v>
      </c>
      <c r="D728" s="35" t="str">
        <f>VLOOKUP(B728,'Tabela de Macros'!$1:$1048576,3,FALSE)</f>
        <v>Diamantina</v>
      </c>
      <c r="E728" s="35" t="s">
        <v>733</v>
      </c>
      <c r="F728" s="11">
        <f>VLOOKUP(A728,Dengue!$1:$1048576,10,FALSE)</f>
        <v>0</v>
      </c>
      <c r="G728" s="11">
        <f>VLOOKUP($A728,Chik!$1:$1048576,10,FALSE)</f>
        <v>0</v>
      </c>
      <c r="H728" s="11">
        <f>VLOOKUP($A728,zika!$1:$1048576,10,FALSE)</f>
        <v>0</v>
      </c>
      <c r="I728" s="11">
        <f t="shared" si="33"/>
        <v>0</v>
      </c>
      <c r="J728" s="10">
        <v>3161</v>
      </c>
      <c r="K728" s="57" t="s">
        <v>1109</v>
      </c>
      <c r="L728" s="7">
        <f t="shared" si="34"/>
        <v>0</v>
      </c>
      <c r="M728" s="6" t="str">
        <f t="shared" si="35"/>
        <v>Silencioso</v>
      </c>
      <c r="N728" s="6" t="str">
        <f>VLOOKUP($B728,LIRAa!$1:$1048576,3,FALSE)</f>
        <v>Sem Informação</v>
      </c>
      <c r="O728" s="6" t="str">
        <f>VLOOKUP($B728,LIRAa!$1:$1048576,4,FALSE)</f>
        <v>Sem Informação</v>
      </c>
      <c r="P728" s="6" t="str">
        <f>VLOOKUP($B728,LIRAa!$1:$1048576,5,FALSE)</f>
        <v>Sem Informação</v>
      </c>
      <c r="S728" s="37"/>
    </row>
    <row r="729" spans="1:21" ht="15.75" x14ac:dyDescent="0.25">
      <c r="A729" s="41">
        <v>724</v>
      </c>
      <c r="B729" s="6">
        <v>316200</v>
      </c>
      <c r="C729" s="16" t="str">
        <f>VLOOKUP(B729,'Tabela de Macros'!$1:$1048576,2,FALSE)</f>
        <v>Sul</v>
      </c>
      <c r="D729" s="35" t="str">
        <f>VLOOKUP(B729,'Tabela de Macros'!$1:$1048576,3,FALSE)</f>
        <v>Varginha</v>
      </c>
      <c r="E729" s="35" t="s">
        <v>734</v>
      </c>
      <c r="F729" s="11">
        <f>VLOOKUP(A729,Dengue!$1:$1048576,10,FALSE)</f>
        <v>9</v>
      </c>
      <c r="G729" s="11">
        <f>VLOOKUP($A729,Chik!$1:$1048576,10,FALSE)</f>
        <v>1</v>
      </c>
      <c r="H729" s="11">
        <f>VLOOKUP($A729,zika!$1:$1048576,10,FALSE)</f>
        <v>0</v>
      </c>
      <c r="I729" s="11">
        <f t="shared" si="33"/>
        <v>10</v>
      </c>
      <c r="J729" s="10">
        <v>25332</v>
      </c>
      <c r="K729" s="57" t="s">
        <v>1110</v>
      </c>
      <c r="L729" s="7">
        <f t="shared" si="34"/>
        <v>39.475761882204331</v>
      </c>
      <c r="M729" s="6" t="str">
        <f t="shared" si="35"/>
        <v>Baixa</v>
      </c>
      <c r="N729" s="6" t="str">
        <f>VLOOKUP($B729,LIRAa!$1:$1048576,3,FALSE)</f>
        <v>Sem Informação</v>
      </c>
      <c r="O729" s="6" t="str">
        <f>VLOOKUP($B729,LIRAa!$1:$1048576,4,FALSE)</f>
        <v>Sem Informação</v>
      </c>
      <c r="P729" s="6" t="str">
        <f>VLOOKUP($B729,LIRAa!$1:$1048576,5,FALSE)</f>
        <v>Sem Informação</v>
      </c>
      <c r="S729" s="37"/>
    </row>
    <row r="730" spans="1:21" ht="15.75" x14ac:dyDescent="0.25">
      <c r="A730" s="41">
        <v>725</v>
      </c>
      <c r="B730" s="6">
        <v>316210</v>
      </c>
      <c r="C730" s="16" t="str">
        <f>VLOOKUP(B730,'Tabela de Macros'!$1:$1048576,2,FALSE)</f>
        <v>Noroeste</v>
      </c>
      <c r="D730" s="35" t="str">
        <f>VLOOKUP(B730,'Tabela de Macros'!$1:$1048576,3,FALSE)</f>
        <v>Patos de Minas</v>
      </c>
      <c r="E730" s="35" t="s">
        <v>735</v>
      </c>
      <c r="F730" s="11">
        <f>VLOOKUP(A730,Dengue!$1:$1048576,10,FALSE)</f>
        <v>8</v>
      </c>
      <c r="G730" s="11">
        <f>VLOOKUP($A730,Chik!$1:$1048576,10,FALSE)</f>
        <v>0</v>
      </c>
      <c r="H730" s="11">
        <f>VLOOKUP($A730,zika!$1:$1048576,10,FALSE)</f>
        <v>0</v>
      </c>
      <c r="I730" s="11">
        <f t="shared" si="33"/>
        <v>8</v>
      </c>
      <c r="J730" s="10">
        <v>35145</v>
      </c>
      <c r="K730" s="57" t="s">
        <v>1110</v>
      </c>
      <c r="L730" s="7">
        <f t="shared" si="34"/>
        <v>22.762839664248116</v>
      </c>
      <c r="M730" s="6" t="str">
        <f t="shared" si="35"/>
        <v>Baixa</v>
      </c>
      <c r="N730" s="6">
        <f>VLOOKUP($B730,LIRAa!$1:$1048576,3,FALSE)</f>
        <v>2.2000000000000002</v>
      </c>
      <c r="O730" s="6">
        <f>VLOOKUP($B730,LIRAa!$1:$1048576,4,FALSE)</f>
        <v>3.4</v>
      </c>
      <c r="P730" s="6">
        <f>VLOOKUP($B730,LIRAa!$1:$1048576,5,FALSE)</f>
        <v>1.5</v>
      </c>
      <c r="S730" s="76"/>
      <c r="T730" s="76"/>
      <c r="U730" s="76"/>
    </row>
    <row r="731" spans="1:21" ht="15.75" x14ac:dyDescent="0.25">
      <c r="A731" s="41">
        <v>726</v>
      </c>
      <c r="B731" s="6">
        <v>316220</v>
      </c>
      <c r="C731" s="16" t="str">
        <f>VLOOKUP(B731,'Tabela de Macros'!$1:$1048576,2,FALSE)</f>
        <v>Sul</v>
      </c>
      <c r="D731" s="35" t="str">
        <f>VLOOKUP(B731,'Tabela de Macros'!$1:$1048576,3,FALSE)</f>
        <v>Passos</v>
      </c>
      <c r="E731" s="35" t="s">
        <v>736</v>
      </c>
      <c r="F731" s="11">
        <f>VLOOKUP(A731,Dengue!$1:$1048576,10,FALSE)</f>
        <v>9</v>
      </c>
      <c r="G731" s="11">
        <f>VLOOKUP($A731,Chik!$1:$1048576,10,FALSE)</f>
        <v>0</v>
      </c>
      <c r="H731" s="11">
        <f>VLOOKUP($A731,zika!$1:$1048576,10,FALSE)</f>
        <v>0</v>
      </c>
      <c r="I731" s="11">
        <f t="shared" si="33"/>
        <v>9</v>
      </c>
      <c r="J731" s="10">
        <v>7407</v>
      </c>
      <c r="K731" s="57" t="s">
        <v>1109</v>
      </c>
      <c r="L731" s="7">
        <f t="shared" si="34"/>
        <v>121.5066828675577</v>
      </c>
      <c r="M731" s="6" t="str">
        <f t="shared" si="35"/>
        <v>Média</v>
      </c>
      <c r="N731" s="6" t="str">
        <f>VLOOKUP($B731,LIRAa!$1:$1048576,3,FALSE)</f>
        <v>Sem Informação</v>
      </c>
      <c r="O731" s="6" t="str">
        <f>VLOOKUP($B731,LIRAa!$1:$1048576,4,FALSE)</f>
        <v>Sem Informação</v>
      </c>
      <c r="P731" s="6" t="str">
        <f>VLOOKUP($B731,LIRAa!$1:$1048576,5,FALSE)</f>
        <v>Sem Informação</v>
      </c>
      <c r="S731" s="76"/>
      <c r="T731" s="76"/>
      <c r="U731" s="76"/>
    </row>
    <row r="732" spans="1:21" ht="15.75" x14ac:dyDescent="0.25">
      <c r="A732" s="41">
        <v>727</v>
      </c>
      <c r="B732" s="6">
        <v>316225</v>
      </c>
      <c r="C732" s="16" t="str">
        <f>VLOOKUP(B732,'Tabela de Macros'!$1:$1048576,2,FALSE)</f>
        <v>Norte</v>
      </c>
      <c r="D732" s="35" t="str">
        <f>VLOOKUP(B732,'Tabela de Macros'!$1:$1048576,3,FALSE)</f>
        <v>Montes Claros</v>
      </c>
      <c r="E732" s="35" t="s">
        <v>737</v>
      </c>
      <c r="F732" s="11">
        <f>VLOOKUP(A732,Dengue!$1:$1048576,10,FALSE)</f>
        <v>0</v>
      </c>
      <c r="G732" s="11">
        <f>VLOOKUP($A732,Chik!$1:$1048576,10,FALSE)</f>
        <v>0</v>
      </c>
      <c r="H732" s="11">
        <f>VLOOKUP($A732,zika!$1:$1048576,10,FALSE)</f>
        <v>0</v>
      </c>
      <c r="I732" s="11">
        <f t="shared" si="33"/>
        <v>0</v>
      </c>
      <c r="J732" s="10">
        <v>4896</v>
      </c>
      <c r="K732" s="57" t="s">
        <v>1109</v>
      </c>
      <c r="L732" s="7">
        <f t="shared" si="34"/>
        <v>0</v>
      </c>
      <c r="M732" s="6" t="str">
        <f t="shared" si="35"/>
        <v>Silencioso</v>
      </c>
      <c r="N732" s="6" t="str">
        <f>VLOOKUP($B732,LIRAa!$1:$1048576,3,FALSE)</f>
        <v>Sem Informação</v>
      </c>
      <c r="O732" s="6" t="str">
        <f>VLOOKUP($B732,LIRAa!$1:$1048576,4,FALSE)</f>
        <v>Sem Informação</v>
      </c>
      <c r="P732" s="6" t="str">
        <f>VLOOKUP($B732,LIRAa!$1:$1048576,5,FALSE)</f>
        <v>Sem Informação</v>
      </c>
      <c r="S732" s="37"/>
    </row>
    <row r="733" spans="1:21" ht="15.75" x14ac:dyDescent="0.25">
      <c r="A733" s="41">
        <v>728</v>
      </c>
      <c r="B733" s="6">
        <v>316230</v>
      </c>
      <c r="C733" s="16" t="str">
        <f>VLOOKUP(B733,'Tabela de Macros'!$1:$1048576,2,FALSE)</f>
        <v>Sul</v>
      </c>
      <c r="D733" s="35" t="str">
        <f>VLOOKUP(B733,'Tabela de Macros'!$1:$1048576,3,FALSE)</f>
        <v>Pouso Alegre</v>
      </c>
      <c r="E733" s="35" t="s">
        <v>738</v>
      </c>
      <c r="F733" s="11">
        <f>VLOOKUP(A733,Dengue!$1:$1048576,10,FALSE)</f>
        <v>0</v>
      </c>
      <c r="G733" s="11">
        <f>VLOOKUP($A733,Chik!$1:$1048576,10,FALSE)</f>
        <v>0</v>
      </c>
      <c r="H733" s="11">
        <f>VLOOKUP($A733,zika!$1:$1048576,10,FALSE)</f>
        <v>0</v>
      </c>
      <c r="I733" s="11">
        <f t="shared" si="33"/>
        <v>0</v>
      </c>
      <c r="J733" s="10">
        <v>2753</v>
      </c>
      <c r="K733" s="57" t="s">
        <v>1109</v>
      </c>
      <c r="L733" s="7">
        <f t="shared" si="34"/>
        <v>0</v>
      </c>
      <c r="M733" s="6" t="str">
        <f t="shared" si="35"/>
        <v>Silencioso</v>
      </c>
      <c r="N733" s="6" t="str">
        <f>VLOOKUP($B733,LIRAa!$1:$1048576,3,FALSE)</f>
        <v>Sem Informação</v>
      </c>
      <c r="O733" s="6" t="str">
        <f>VLOOKUP($B733,LIRAa!$1:$1048576,4,FALSE)</f>
        <v>Sem Informação</v>
      </c>
      <c r="P733" s="6" t="str">
        <f>VLOOKUP($B733,LIRAa!$1:$1048576,5,FALSE)</f>
        <v>Sem Informação</v>
      </c>
      <c r="S733" s="37"/>
    </row>
    <row r="734" spans="1:21" ht="15.75" x14ac:dyDescent="0.25">
      <c r="A734" s="41">
        <v>729</v>
      </c>
      <c r="B734" s="6">
        <v>316240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739</v>
      </c>
      <c r="F734" s="11">
        <f>VLOOKUP(A734,Dengue!$1:$1048576,10,FALSE)</f>
        <v>0</v>
      </c>
      <c r="G734" s="11">
        <f>VLOOKUP($A734,Chik!$1:$1048576,10,FALSE)</f>
        <v>0</v>
      </c>
      <c r="H734" s="11">
        <f>VLOOKUP($A734,zika!$1:$1048576,10,FALSE)</f>
        <v>0</v>
      </c>
      <c r="I734" s="11">
        <f t="shared" si="33"/>
        <v>0</v>
      </c>
      <c r="J734" s="10">
        <v>25235</v>
      </c>
      <c r="K734" s="57" t="s">
        <v>1110</v>
      </c>
      <c r="L734" s="7">
        <f t="shared" si="34"/>
        <v>0</v>
      </c>
      <c r="M734" s="6" t="str">
        <f t="shared" si="35"/>
        <v>Silencioso</v>
      </c>
      <c r="N734" s="6">
        <f>VLOOKUP($B734,LIRAa!$1:$1048576,3,FALSE)</f>
        <v>1.3</v>
      </c>
      <c r="O734" s="6">
        <f>VLOOKUP($B734,LIRAa!$1:$1048576,4,FALSE)</f>
        <v>1.3</v>
      </c>
      <c r="P734" s="6">
        <f>VLOOKUP($B734,LIRAa!$1:$1048576,5,FALSE)</f>
        <v>4.3</v>
      </c>
      <c r="S734" s="37"/>
    </row>
    <row r="735" spans="1:21" ht="15.75" x14ac:dyDescent="0.25">
      <c r="A735" s="41">
        <v>730</v>
      </c>
      <c r="B735" s="6">
        <v>316245</v>
      </c>
      <c r="C735" s="16" t="str">
        <f>VLOOKUP(B735,'Tabela de Macros'!$1:$1048576,2,FALSE)</f>
        <v>Norte</v>
      </c>
      <c r="D735" s="35" t="str">
        <f>VLOOKUP(B735,'Tabela de Macros'!$1:$1048576,3,FALSE)</f>
        <v>Januária</v>
      </c>
      <c r="E735" s="35" t="s">
        <v>740</v>
      </c>
      <c r="F735" s="11">
        <f>VLOOKUP(A735,Dengue!$1:$1048576,10,FALSE)</f>
        <v>0</v>
      </c>
      <c r="G735" s="11">
        <f>VLOOKUP($A735,Chik!$1:$1048576,10,FALSE)</f>
        <v>0</v>
      </c>
      <c r="H735" s="11">
        <f>VLOOKUP($A735,zika!$1:$1048576,10,FALSE)</f>
        <v>0</v>
      </c>
      <c r="I735" s="11">
        <f t="shared" si="33"/>
        <v>0</v>
      </c>
      <c r="J735" s="10">
        <v>12899</v>
      </c>
      <c r="K735" s="57" t="s">
        <v>1109</v>
      </c>
      <c r="L735" s="7">
        <f t="shared" si="34"/>
        <v>0</v>
      </c>
      <c r="M735" s="6" t="str">
        <f t="shared" si="35"/>
        <v>Silencioso</v>
      </c>
      <c r="N735" s="6" t="str">
        <f>VLOOKUP($B735,LIRAa!$1:$1048576,3,FALSE)</f>
        <v>Sem Informação</v>
      </c>
      <c r="O735" s="6" t="str">
        <f>VLOOKUP($B735,LIRAa!$1:$1048576,4,FALSE)</f>
        <v>Sem Informação</v>
      </c>
      <c r="P735" s="6" t="str">
        <f>VLOOKUP($B735,LIRAa!$1:$1048576,5,FALSE)</f>
        <v>Sem Informação</v>
      </c>
      <c r="S735" s="37"/>
    </row>
    <row r="736" spans="1:21" ht="15.75" x14ac:dyDescent="0.25">
      <c r="A736" s="41">
        <v>731</v>
      </c>
      <c r="B736" s="6">
        <v>316250</v>
      </c>
      <c r="C736" s="16" t="str">
        <f>VLOOKUP(B736,'Tabela de Macros'!$1:$1048576,2,FALSE)</f>
        <v>Centro Sul</v>
      </c>
      <c r="D736" s="35" t="str">
        <f>VLOOKUP(B736,'Tabela de Macros'!$1:$1048576,3,FALSE)</f>
        <v>São João Del Rei</v>
      </c>
      <c r="E736" s="35" t="s">
        <v>741</v>
      </c>
      <c r="F736" s="11">
        <f>VLOOKUP(A736,Dengue!$1:$1048576,10,FALSE)</f>
        <v>14</v>
      </c>
      <c r="G736" s="11">
        <f>VLOOKUP($A736,Chik!$1:$1048576,10,FALSE)</f>
        <v>0</v>
      </c>
      <c r="H736" s="11">
        <f>VLOOKUP($A736,zika!$1:$1048576,10,FALSE)</f>
        <v>0</v>
      </c>
      <c r="I736" s="11">
        <f t="shared" si="33"/>
        <v>14</v>
      </c>
      <c r="J736" s="10">
        <v>89653</v>
      </c>
      <c r="K736" s="57" t="s">
        <v>1111</v>
      </c>
      <c r="L736" s="7">
        <f t="shared" si="34"/>
        <v>15.615762997334167</v>
      </c>
      <c r="M736" s="6" t="str">
        <f t="shared" si="35"/>
        <v>Baixa</v>
      </c>
      <c r="N736" s="6">
        <f>VLOOKUP($B736,LIRAa!$1:$1048576,3,FALSE)</f>
        <v>1.1000000000000001</v>
      </c>
      <c r="O736" s="6">
        <f>VLOOKUP($B736,LIRAa!$1:$1048576,4,FALSE)</f>
        <v>4.7</v>
      </c>
      <c r="P736" s="6">
        <f>VLOOKUP($B736,LIRAa!$1:$1048576,5,FALSE)</f>
        <v>2.7</v>
      </c>
      <c r="S736" s="37"/>
    </row>
    <row r="737" spans="1:21" ht="15.75" x14ac:dyDescent="0.25">
      <c r="A737" s="41">
        <v>732</v>
      </c>
      <c r="B737" s="6">
        <v>316255</v>
      </c>
      <c r="C737" s="16" t="str">
        <f>VLOOKUP(B737,'Tabela de Macros'!$1:$1048576,2,FALSE)</f>
        <v>Leste do Sul</v>
      </c>
      <c r="D737" s="35" t="str">
        <f>VLOOKUP(B737,'Tabela de Macros'!$1:$1048576,3,FALSE)</f>
        <v>Manhuaçu</v>
      </c>
      <c r="E737" s="35" t="s">
        <v>742</v>
      </c>
      <c r="F737" s="11">
        <f>VLOOKUP(A737,Dengue!$1:$1048576,10,FALSE)</f>
        <v>0</v>
      </c>
      <c r="G737" s="11">
        <f>VLOOKUP($A737,Chik!$1:$1048576,10,FALSE)</f>
        <v>0</v>
      </c>
      <c r="H737" s="11">
        <f>VLOOKUP($A737,zika!$1:$1048576,10,FALSE)</f>
        <v>0</v>
      </c>
      <c r="I737" s="11">
        <f t="shared" si="33"/>
        <v>0</v>
      </c>
      <c r="J737" s="10">
        <v>11440</v>
      </c>
      <c r="K737" s="57" t="s">
        <v>1109</v>
      </c>
      <c r="L737" s="7">
        <f t="shared" si="34"/>
        <v>0</v>
      </c>
      <c r="M737" s="6" t="str">
        <f t="shared" si="35"/>
        <v>Silencioso</v>
      </c>
      <c r="N737" s="6" t="str">
        <f>VLOOKUP($B737,LIRAa!$1:$1048576,3,FALSE)</f>
        <v>Sem Informação</v>
      </c>
      <c r="O737" s="6" t="str">
        <f>VLOOKUP($B737,LIRAa!$1:$1048576,4,FALSE)</f>
        <v>Sem Informação</v>
      </c>
      <c r="P737" s="6" t="str">
        <f>VLOOKUP($B737,LIRAa!$1:$1048576,5,FALSE)</f>
        <v>Sem Informação</v>
      </c>
      <c r="S737" s="37"/>
    </row>
    <row r="738" spans="1:21" ht="15.75" x14ac:dyDescent="0.25">
      <c r="A738" s="41">
        <v>733</v>
      </c>
      <c r="B738" s="6">
        <v>316257</v>
      </c>
      <c r="C738" s="16" t="str">
        <f>VLOOKUP(B738,'Tabela de Macros'!$1:$1048576,2,FALSE)</f>
        <v>Leste</v>
      </c>
      <c r="D738" s="35" t="str">
        <f>VLOOKUP(B738,'Tabela de Macros'!$1:$1048576,3,FALSE)</f>
        <v>Gov. Valadares</v>
      </c>
      <c r="E738" s="35" t="s">
        <v>743</v>
      </c>
      <c r="F738" s="11">
        <f>VLOOKUP(A738,Dengue!$1:$1048576,10,FALSE)</f>
        <v>10</v>
      </c>
      <c r="G738" s="11">
        <f>VLOOKUP($A738,Chik!$1:$1048576,10,FALSE)</f>
        <v>0</v>
      </c>
      <c r="H738" s="11">
        <f>VLOOKUP($A738,zika!$1:$1048576,10,FALSE)</f>
        <v>0</v>
      </c>
      <c r="I738" s="11">
        <f t="shared" si="33"/>
        <v>10</v>
      </c>
      <c r="J738" s="10">
        <v>5798</v>
      </c>
      <c r="K738" s="57" t="s">
        <v>1109</v>
      </c>
      <c r="L738" s="7">
        <f t="shared" si="34"/>
        <v>172.47326664367023</v>
      </c>
      <c r="M738" s="6" t="str">
        <f t="shared" si="35"/>
        <v>Média</v>
      </c>
      <c r="N738" s="6" t="str">
        <f>VLOOKUP($B738,LIRAa!$1:$1048576,3,FALSE)</f>
        <v>Sem Informação</v>
      </c>
      <c r="O738" s="6" t="str">
        <f>VLOOKUP($B738,LIRAa!$1:$1048576,4,FALSE)</f>
        <v>Sem Informação</v>
      </c>
      <c r="P738" s="6" t="str">
        <f>VLOOKUP($B738,LIRAa!$1:$1048576,5,FALSE)</f>
        <v>Sem Informação</v>
      </c>
      <c r="S738" s="37"/>
    </row>
    <row r="739" spans="1:21" ht="15.75" x14ac:dyDescent="0.25">
      <c r="A739" s="41">
        <v>734</v>
      </c>
      <c r="B739" s="6">
        <v>316260</v>
      </c>
      <c r="C739" s="16" t="str">
        <f>VLOOKUP(B739,'Tabela de Macros'!$1:$1048576,2,FALSE)</f>
        <v>Vale do Aço</v>
      </c>
      <c r="D739" s="35" t="str">
        <f>VLOOKUP(B739,'Tabela de Macros'!$1:$1048576,3,FALSE)</f>
        <v>Cel. Fabriciano</v>
      </c>
      <c r="E739" s="35" t="s">
        <v>744</v>
      </c>
      <c r="F739" s="11">
        <f>VLOOKUP(A739,Dengue!$1:$1048576,10,FALSE)</f>
        <v>0</v>
      </c>
      <c r="G739" s="11">
        <f>VLOOKUP($A739,Chik!$1:$1048576,10,FALSE)</f>
        <v>0</v>
      </c>
      <c r="H739" s="11">
        <f>VLOOKUP($A739,zika!$1:$1048576,10,FALSE)</f>
        <v>0</v>
      </c>
      <c r="I739" s="11">
        <f t="shared" si="33"/>
        <v>0</v>
      </c>
      <c r="J739" s="10">
        <v>7553</v>
      </c>
      <c r="K739" s="57" t="s">
        <v>1109</v>
      </c>
      <c r="L739" s="7">
        <f t="shared" si="34"/>
        <v>0</v>
      </c>
      <c r="M739" s="6" t="str">
        <f t="shared" si="35"/>
        <v>Silencioso</v>
      </c>
      <c r="N739" s="6" t="str">
        <f>VLOOKUP($B739,LIRAa!$1:$1048576,3,FALSE)</f>
        <v>Sem Informação</v>
      </c>
      <c r="O739" s="6" t="str">
        <f>VLOOKUP($B739,LIRAa!$1:$1048576,4,FALSE)</f>
        <v>Sem Informação</v>
      </c>
      <c r="P739" s="6" t="str">
        <f>VLOOKUP($B739,LIRAa!$1:$1048576,5,FALSE)</f>
        <v>Sem Informação</v>
      </c>
      <c r="S739" s="37"/>
    </row>
    <row r="740" spans="1:21" ht="15.75" x14ac:dyDescent="0.25">
      <c r="A740" s="41">
        <v>735</v>
      </c>
      <c r="B740" s="6">
        <v>316265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745</v>
      </c>
      <c r="F740" s="11">
        <f>VLOOKUP(A740,Dengue!$1:$1048576,10,FALSE)</f>
        <v>5</v>
      </c>
      <c r="G740" s="11">
        <f>VLOOKUP($A740,Chik!$1:$1048576,10,FALSE)</f>
        <v>0</v>
      </c>
      <c r="H740" s="11">
        <f>VLOOKUP($A740,zika!$1:$1048576,10,FALSE)</f>
        <v>0</v>
      </c>
      <c r="I740" s="11">
        <f t="shared" si="33"/>
        <v>5</v>
      </c>
      <c r="J740" s="10">
        <v>4389</v>
      </c>
      <c r="K740" s="57" t="s">
        <v>1109</v>
      </c>
      <c r="L740" s="7">
        <f t="shared" si="34"/>
        <v>113.9211665527455</v>
      </c>
      <c r="M740" s="6" t="str">
        <f t="shared" si="35"/>
        <v>Média</v>
      </c>
      <c r="N740" s="6" t="str">
        <f>VLOOKUP($B740,LIRAa!$1:$1048576,3,FALSE)</f>
        <v>Sem Informação</v>
      </c>
      <c r="O740" s="6" t="str">
        <f>VLOOKUP($B740,LIRAa!$1:$1048576,4,FALSE)</f>
        <v>Sem Informação</v>
      </c>
      <c r="P740" s="6" t="str">
        <f>VLOOKUP($B740,LIRAa!$1:$1048576,5,FALSE)</f>
        <v>Sem Informação</v>
      </c>
      <c r="S740" s="37"/>
    </row>
    <row r="741" spans="1:21" ht="15.75" x14ac:dyDescent="0.25">
      <c r="A741" s="41">
        <v>736</v>
      </c>
      <c r="B741" s="6">
        <v>316270</v>
      </c>
      <c r="C741" s="16" t="str">
        <f>VLOOKUP(B741,'Tabela de Macros'!$1:$1048576,2,FALSE)</f>
        <v>Norte</v>
      </c>
      <c r="D741" s="35" t="str">
        <f>VLOOKUP(B741,'Tabela de Macros'!$1:$1048576,3,FALSE)</f>
        <v>Montes Claros</v>
      </c>
      <c r="E741" s="35" t="s">
        <v>746</v>
      </c>
      <c r="F741" s="11">
        <f>VLOOKUP(A741,Dengue!$1:$1048576,10,FALSE)</f>
        <v>0</v>
      </c>
      <c r="G741" s="11">
        <f>VLOOKUP($A741,Chik!$1:$1048576,10,FALSE)</f>
        <v>0</v>
      </c>
      <c r="H741" s="11">
        <f>VLOOKUP($A741,zika!$1:$1048576,10,FALSE)</f>
        <v>0</v>
      </c>
      <c r="I741" s="11">
        <f t="shared" si="33"/>
        <v>0</v>
      </c>
      <c r="J741" s="10">
        <v>23524</v>
      </c>
      <c r="K741" s="57" t="s">
        <v>1109</v>
      </c>
      <c r="L741" s="7">
        <f t="shared" si="34"/>
        <v>0</v>
      </c>
      <c r="M741" s="6" t="str">
        <f t="shared" si="35"/>
        <v>Silencioso</v>
      </c>
      <c r="N741" s="6" t="str">
        <f>VLOOKUP($B741,LIRAa!$1:$1048576,3,FALSE)</f>
        <v>Sem Informação</v>
      </c>
      <c r="O741" s="6" t="str">
        <f>VLOOKUP($B741,LIRAa!$1:$1048576,4,FALSE)</f>
        <v>Sem Informação</v>
      </c>
      <c r="P741" s="6">
        <f>VLOOKUP($B741,LIRAa!$1:$1048576,5,FALSE)</f>
        <v>3.3</v>
      </c>
      <c r="S741" s="37"/>
    </row>
    <row r="742" spans="1:21" ht="15.75" x14ac:dyDescent="0.25">
      <c r="A742" s="41">
        <v>737</v>
      </c>
      <c r="B742" s="6">
        <v>316280</v>
      </c>
      <c r="C742" s="16" t="str">
        <f>VLOOKUP(B742,'Tabela de Macros'!$1:$1048576,2,FALSE)</f>
        <v>Leste</v>
      </c>
      <c r="D742" s="35" t="str">
        <f>VLOOKUP(B742,'Tabela de Macros'!$1:$1048576,3,FALSE)</f>
        <v>Gov. Valadares</v>
      </c>
      <c r="E742" s="35" t="s">
        <v>747</v>
      </c>
      <c r="F742" s="11">
        <f>VLOOKUP(A742,Dengue!$1:$1048576,10,FALSE)</f>
        <v>0</v>
      </c>
      <c r="G742" s="11">
        <f>VLOOKUP($A742,Chik!$1:$1048576,10,FALSE)</f>
        <v>0</v>
      </c>
      <c r="H742" s="11">
        <f>VLOOKUP($A742,zika!$1:$1048576,10,FALSE)</f>
        <v>0</v>
      </c>
      <c r="I742" s="11">
        <f t="shared" si="33"/>
        <v>0</v>
      </c>
      <c r="J742" s="10">
        <v>15781</v>
      </c>
      <c r="K742" s="57" t="s">
        <v>1109</v>
      </c>
      <c r="L742" s="7">
        <f t="shared" si="34"/>
        <v>0</v>
      </c>
      <c r="M742" s="6" t="str">
        <f t="shared" si="35"/>
        <v>Silencioso</v>
      </c>
      <c r="N742" s="6" t="str">
        <f>VLOOKUP($B742,LIRAa!$1:$1048576,3,FALSE)</f>
        <v>Sem Informação</v>
      </c>
      <c r="O742" s="6" t="str">
        <f>VLOOKUP($B742,LIRAa!$1:$1048576,4,FALSE)</f>
        <v>Sem Informação</v>
      </c>
      <c r="P742" s="6" t="str">
        <f>VLOOKUP($B742,LIRAa!$1:$1048576,5,FALSE)</f>
        <v>Sem Informação</v>
      </c>
      <c r="S742" s="37"/>
    </row>
    <row r="743" spans="1:21" ht="15.75" x14ac:dyDescent="0.25">
      <c r="A743" s="41">
        <v>738</v>
      </c>
      <c r="B743" s="6">
        <v>316290</v>
      </c>
      <c r="C743" s="16" t="str">
        <f>VLOOKUP(B743,'Tabela de Macros'!$1:$1048576,2,FALSE)</f>
        <v>Sudeste</v>
      </c>
      <c r="D743" s="35" t="str">
        <f>VLOOKUP(B743,'Tabela de Macros'!$1:$1048576,3,FALSE)</f>
        <v>Juiz de Fora</v>
      </c>
      <c r="E743" s="35" t="s">
        <v>748</v>
      </c>
      <c r="F743" s="11">
        <f>VLOOKUP(A743,Dengue!$1:$1048576,10,FALSE)</f>
        <v>5</v>
      </c>
      <c r="G743" s="11">
        <f>VLOOKUP($A743,Chik!$1:$1048576,10,FALSE)</f>
        <v>0</v>
      </c>
      <c r="H743" s="11">
        <f>VLOOKUP($A743,zika!$1:$1048576,10,FALSE)</f>
        <v>0</v>
      </c>
      <c r="I743" s="11">
        <f t="shared" si="33"/>
        <v>5</v>
      </c>
      <c r="J743" s="10">
        <v>26272</v>
      </c>
      <c r="K743" s="57" t="s">
        <v>1110</v>
      </c>
      <c r="L743" s="7">
        <f t="shared" si="34"/>
        <v>19.031668696711325</v>
      </c>
      <c r="M743" s="6" t="str">
        <f t="shared" si="35"/>
        <v>Baixa</v>
      </c>
      <c r="N743" s="6">
        <f>VLOOKUP($B743,LIRAa!$1:$1048576,3,FALSE)</f>
        <v>0.8</v>
      </c>
      <c r="O743" s="6">
        <f>VLOOKUP($B743,LIRAa!$1:$1048576,4,FALSE)</f>
        <v>2.1</v>
      </c>
      <c r="P743" s="6">
        <f>VLOOKUP($B743,LIRAa!$1:$1048576,5,FALSE)</f>
        <v>2.1</v>
      </c>
      <c r="S743" s="37"/>
    </row>
    <row r="744" spans="1:21" ht="15.75" x14ac:dyDescent="0.25">
      <c r="A744" s="41">
        <v>739</v>
      </c>
      <c r="B744" s="6">
        <v>316292</v>
      </c>
      <c r="C744" s="16" t="str">
        <f>VLOOKUP(B744,'Tabela de Macros'!$1:$1048576,2,FALSE)</f>
        <v>Centro</v>
      </c>
      <c r="D744" s="35" t="str">
        <f>VLOOKUP(B744,'Tabela de Macros'!$1:$1048576,3,FALSE)</f>
        <v>Belo Horizonte</v>
      </c>
      <c r="E744" s="35" t="s">
        <v>749</v>
      </c>
      <c r="F744" s="11">
        <f>VLOOKUP(A744,Dengue!$1:$1048576,10,FALSE)</f>
        <v>9</v>
      </c>
      <c r="G744" s="11">
        <f>VLOOKUP($A744,Chik!$1:$1048576,10,FALSE)</f>
        <v>0</v>
      </c>
      <c r="H744" s="11">
        <f>VLOOKUP($A744,zika!$1:$1048576,10,FALSE)</f>
        <v>0</v>
      </c>
      <c r="I744" s="11">
        <f t="shared" si="33"/>
        <v>9</v>
      </c>
      <c r="J744" s="10">
        <v>30989</v>
      </c>
      <c r="K744" s="57" t="s">
        <v>1110</v>
      </c>
      <c r="L744" s="7">
        <f t="shared" si="34"/>
        <v>29.042563490270741</v>
      </c>
      <c r="M744" s="6" t="str">
        <f t="shared" si="35"/>
        <v>Baixa</v>
      </c>
      <c r="N744" s="6">
        <f>VLOOKUP($B744,LIRAa!$1:$1048576,3,FALSE)</f>
        <v>0.8</v>
      </c>
      <c r="O744" s="6">
        <f>VLOOKUP($B744,LIRAa!$1:$1048576,4,FALSE)</f>
        <v>1.1000000000000001</v>
      </c>
      <c r="P744" s="6">
        <f>VLOOKUP($B744,LIRAa!$1:$1048576,5,FALSE)</f>
        <v>0.6</v>
      </c>
      <c r="S744" s="37"/>
    </row>
    <row r="745" spans="1:21" ht="15.75" x14ac:dyDescent="0.25">
      <c r="A745" s="41">
        <v>740</v>
      </c>
      <c r="B745" s="6">
        <v>316294</v>
      </c>
      <c r="C745" s="16" t="str">
        <f>VLOOKUP(B745,'Tabela de Macros'!$1:$1048576,2,FALSE)</f>
        <v>Sul</v>
      </c>
      <c r="D745" s="35" t="str">
        <f>VLOOKUP(B745,'Tabela de Macros'!$1:$1048576,3,FALSE)</f>
        <v>Passos</v>
      </c>
      <c r="E745" s="35" t="s">
        <v>750</v>
      </c>
      <c r="F745" s="11">
        <f>VLOOKUP(A745,Dengue!$1:$1048576,10,FALSE)</f>
        <v>1</v>
      </c>
      <c r="G745" s="11">
        <f>VLOOKUP($A745,Chik!$1:$1048576,10,FALSE)</f>
        <v>0</v>
      </c>
      <c r="H745" s="11">
        <f>VLOOKUP($A745,zika!$1:$1048576,10,FALSE)</f>
        <v>0</v>
      </c>
      <c r="I745" s="11">
        <f t="shared" si="33"/>
        <v>1</v>
      </c>
      <c r="J745" s="10">
        <v>7371</v>
      </c>
      <c r="K745" s="57" t="s">
        <v>1109</v>
      </c>
      <c r="L745" s="7">
        <f t="shared" si="34"/>
        <v>13.566680233346901</v>
      </c>
      <c r="M745" s="6" t="str">
        <f t="shared" si="35"/>
        <v>Baixa</v>
      </c>
      <c r="N745" s="6" t="str">
        <f>VLOOKUP($B745,LIRAa!$1:$1048576,3,FALSE)</f>
        <v>Sem Informação</v>
      </c>
      <c r="O745" s="6" t="str">
        <f>VLOOKUP($B745,LIRAa!$1:$1048576,4,FALSE)</f>
        <v>Sem Informação</v>
      </c>
      <c r="P745" s="6" t="str">
        <f>VLOOKUP($B745,LIRAa!$1:$1048576,5,FALSE)</f>
        <v>Sem Informação</v>
      </c>
      <c r="S745" s="37"/>
    </row>
    <row r="746" spans="1:21" ht="15.75" x14ac:dyDescent="0.25">
      <c r="A746" s="41">
        <v>741</v>
      </c>
      <c r="B746" s="6">
        <v>316295</v>
      </c>
      <c r="C746" s="16" t="str">
        <f>VLOOKUP(B746,'Tabela de Macros'!$1:$1048576,2,FALSE)</f>
        <v>Centro</v>
      </c>
      <c r="D746" s="35" t="str">
        <f>VLOOKUP(B746,'Tabela de Macros'!$1:$1048576,3,FALSE)</f>
        <v>Belo Horizonte</v>
      </c>
      <c r="E746" s="35" t="s">
        <v>751</v>
      </c>
      <c r="F746" s="11">
        <f>VLOOKUP(A746,Dengue!$1:$1048576,10,FALSE)</f>
        <v>19</v>
      </c>
      <c r="G746" s="11">
        <f>VLOOKUP($A746,Chik!$1:$1048576,10,FALSE)</f>
        <v>0</v>
      </c>
      <c r="H746" s="11">
        <f>VLOOKUP($A746,zika!$1:$1048576,10,FALSE)</f>
        <v>0</v>
      </c>
      <c r="I746" s="11">
        <f t="shared" si="33"/>
        <v>19</v>
      </c>
      <c r="J746" s="10">
        <v>23385</v>
      </c>
      <c r="K746" s="57" t="s">
        <v>1109</v>
      </c>
      <c r="L746" s="7">
        <f t="shared" si="34"/>
        <v>81.248663673294843</v>
      </c>
      <c r="M746" s="6" t="str">
        <f t="shared" si="35"/>
        <v>Baixa</v>
      </c>
      <c r="N746" s="6" t="str">
        <f>VLOOKUP($B746,LIRAa!$1:$1048576,3,FALSE)</f>
        <v>Sem Informação</v>
      </c>
      <c r="O746" s="6" t="str">
        <f>VLOOKUP($B746,LIRAa!$1:$1048576,4,FALSE)</f>
        <v>Sem Informação</v>
      </c>
      <c r="P746" s="6">
        <f>VLOOKUP($B746,LIRAa!$1:$1048576,5,FALSE)</f>
        <v>2.4</v>
      </c>
      <c r="S746" s="37"/>
    </row>
    <row r="747" spans="1:21" ht="15.75" x14ac:dyDescent="0.25">
      <c r="A747" s="41">
        <v>742</v>
      </c>
      <c r="B747" s="6">
        <v>316300</v>
      </c>
      <c r="C747" s="16" t="str">
        <f>VLOOKUP(B747,'Tabela de Macros'!$1:$1048576,2,FALSE)</f>
        <v>Leste</v>
      </c>
      <c r="D747" s="35" t="str">
        <f>VLOOKUP(B747,'Tabela de Macros'!$1:$1048576,3,FALSE)</f>
        <v>Gov. Valadares</v>
      </c>
      <c r="E747" s="35" t="s">
        <v>752</v>
      </c>
      <c r="F747" s="11">
        <f>VLOOKUP(A747,Dengue!$1:$1048576,10,FALSE)</f>
        <v>0</v>
      </c>
      <c r="G747" s="11">
        <f>VLOOKUP($A747,Chik!$1:$1048576,10,FALSE)</f>
        <v>0</v>
      </c>
      <c r="H747" s="11">
        <f>VLOOKUP($A747,zika!$1:$1048576,10,FALSE)</f>
        <v>0</v>
      </c>
      <c r="I747" s="11">
        <f t="shared" si="33"/>
        <v>0</v>
      </c>
      <c r="J747" s="10">
        <v>4255</v>
      </c>
      <c r="K747" s="57" t="s">
        <v>1109</v>
      </c>
      <c r="L747" s="7">
        <f t="shared" si="34"/>
        <v>0</v>
      </c>
      <c r="M747" s="6" t="str">
        <f t="shared" si="35"/>
        <v>Silencioso</v>
      </c>
      <c r="N747" s="6" t="str">
        <f>VLOOKUP($B747,LIRAa!$1:$1048576,3,FALSE)</f>
        <v>Sem Informação</v>
      </c>
      <c r="O747" s="6" t="str">
        <f>VLOOKUP($B747,LIRAa!$1:$1048576,4,FALSE)</f>
        <v>Sem Informação</v>
      </c>
      <c r="P747" s="6" t="str">
        <f>VLOOKUP($B747,LIRAa!$1:$1048576,5,FALSE)</f>
        <v>Sem Informação</v>
      </c>
      <c r="S747" s="37"/>
    </row>
    <row r="748" spans="1:21" ht="15.75" x14ac:dyDescent="0.25">
      <c r="A748" s="41">
        <v>743</v>
      </c>
      <c r="B748" s="6">
        <v>316310</v>
      </c>
      <c r="C748" s="16" t="str">
        <f>VLOOKUP(B748,'Tabela de Macros'!$1:$1048576,2,FALSE)</f>
        <v>Oeste</v>
      </c>
      <c r="D748" s="35" t="str">
        <f>VLOOKUP(B748,'Tabela de Macros'!$1:$1048576,3,FALSE)</f>
        <v>Divinópolis</v>
      </c>
      <c r="E748" s="35" t="s">
        <v>753</v>
      </c>
      <c r="F748" s="11">
        <f>VLOOKUP(A748,Dengue!$1:$1048576,10,FALSE)</f>
        <v>0</v>
      </c>
      <c r="G748" s="11">
        <f>VLOOKUP($A748,Chik!$1:$1048576,10,FALSE)</f>
        <v>0</v>
      </c>
      <c r="H748" s="11">
        <f>VLOOKUP($A748,zika!$1:$1048576,10,FALSE)</f>
        <v>0</v>
      </c>
      <c r="I748" s="11">
        <f t="shared" si="33"/>
        <v>0</v>
      </c>
      <c r="J748" s="10">
        <v>4927</v>
      </c>
      <c r="K748" s="57" t="s">
        <v>1109</v>
      </c>
      <c r="L748" s="7">
        <f t="shared" si="34"/>
        <v>0</v>
      </c>
      <c r="M748" s="6" t="str">
        <f t="shared" si="35"/>
        <v>Silencioso</v>
      </c>
      <c r="N748" s="6" t="str">
        <f>VLOOKUP($B748,LIRAa!$1:$1048576,3,FALSE)</f>
        <v>Sem Informação</v>
      </c>
      <c r="O748" s="6" t="str">
        <f>VLOOKUP($B748,LIRAa!$1:$1048576,4,FALSE)</f>
        <v>Sem Informação</v>
      </c>
      <c r="P748" s="6" t="str">
        <f>VLOOKUP($B748,LIRAa!$1:$1048576,5,FALSE)</f>
        <v>Sem Informação</v>
      </c>
      <c r="S748" s="9"/>
      <c r="T748" s="9"/>
      <c r="U748" s="9"/>
    </row>
    <row r="749" spans="1:21" ht="15.75" x14ac:dyDescent="0.25">
      <c r="A749" s="41">
        <v>744</v>
      </c>
      <c r="B749" s="6">
        <v>316320</v>
      </c>
      <c r="C749" s="16" t="str">
        <f>VLOOKUP(B749,'Tabela de Macros'!$1:$1048576,2,FALSE)</f>
        <v>Sul</v>
      </c>
      <c r="D749" s="35" t="str">
        <f>VLOOKUP(B749,'Tabela de Macros'!$1:$1048576,3,FALSE)</f>
        <v>Pouso Alegre</v>
      </c>
      <c r="E749" s="35" t="s">
        <v>754</v>
      </c>
      <c r="F749" s="11">
        <f>VLOOKUP(A749,Dengue!$1:$1048576,10,FALSE)</f>
        <v>0</v>
      </c>
      <c r="G749" s="11">
        <f>VLOOKUP($A749,Chik!$1:$1048576,10,FALSE)</f>
        <v>0</v>
      </c>
      <c r="H749" s="11">
        <f>VLOOKUP($A749,zika!$1:$1048576,10,FALSE)</f>
        <v>0</v>
      </c>
      <c r="I749" s="11">
        <f t="shared" si="33"/>
        <v>0</v>
      </c>
      <c r="J749" s="10">
        <v>4183</v>
      </c>
      <c r="K749" s="57" t="s">
        <v>1109</v>
      </c>
      <c r="L749" s="7">
        <f t="shared" si="34"/>
        <v>0</v>
      </c>
      <c r="M749" s="6" t="str">
        <f t="shared" si="35"/>
        <v>Silencioso</v>
      </c>
      <c r="N749" s="6" t="str">
        <f>VLOOKUP($B749,LIRAa!$1:$1048576,3,FALSE)</f>
        <v>Sem Informação</v>
      </c>
      <c r="O749" s="6" t="str">
        <f>VLOOKUP($B749,LIRAa!$1:$1048576,4,FALSE)</f>
        <v>Sem Informação</v>
      </c>
      <c r="P749" s="6" t="str">
        <f>VLOOKUP($B749,LIRAa!$1:$1048576,5,FALSE)</f>
        <v>Sem Informação</v>
      </c>
      <c r="S749" s="37"/>
    </row>
    <row r="750" spans="1:21" ht="15.75" x14ac:dyDescent="0.25">
      <c r="A750" s="41">
        <v>745</v>
      </c>
      <c r="B750" s="6">
        <v>316330</v>
      </c>
      <c r="C750" s="16" t="str">
        <f>VLOOKUP(B750,'Tabela de Macros'!$1:$1048576,2,FALSE)</f>
        <v>Nordeste</v>
      </c>
      <c r="D750" s="35" t="str">
        <f>VLOOKUP(B750,'Tabela de Macros'!$1:$1048576,3,FALSE)</f>
        <v>Teófilo Otoni</v>
      </c>
      <c r="E750" s="35" t="s">
        <v>755</v>
      </c>
      <c r="F750" s="11">
        <f>VLOOKUP(A750,Dengue!$1:$1048576,10,FALSE)</f>
        <v>4</v>
      </c>
      <c r="G750" s="11">
        <f>VLOOKUP($A750,Chik!$1:$1048576,10,FALSE)</f>
        <v>0</v>
      </c>
      <c r="H750" s="11">
        <f>VLOOKUP($A750,zika!$1:$1048576,10,FALSE)</f>
        <v>0</v>
      </c>
      <c r="I750" s="11">
        <f t="shared" si="33"/>
        <v>4</v>
      </c>
      <c r="J750" s="10">
        <v>3865</v>
      </c>
      <c r="K750" s="57" t="s">
        <v>1109</v>
      </c>
      <c r="L750" s="7">
        <f t="shared" si="34"/>
        <v>103.49288486416559</v>
      </c>
      <c r="M750" s="6" t="str">
        <f t="shared" si="35"/>
        <v>Média</v>
      </c>
      <c r="N750" s="6" t="str">
        <f>VLOOKUP($B750,LIRAa!$1:$1048576,3,FALSE)</f>
        <v>Sem Informação</v>
      </c>
      <c r="O750" s="6" t="str">
        <f>VLOOKUP($B750,LIRAa!$1:$1048576,4,FALSE)</f>
        <v>Sem Informação</v>
      </c>
      <c r="P750" s="6" t="str">
        <f>VLOOKUP($B750,LIRAa!$1:$1048576,5,FALSE)</f>
        <v>Sem Informação</v>
      </c>
      <c r="S750" s="37"/>
    </row>
    <row r="751" spans="1:21" ht="15.75" x14ac:dyDescent="0.25">
      <c r="A751" s="41">
        <v>746</v>
      </c>
      <c r="B751" s="6">
        <v>316340</v>
      </c>
      <c r="C751" s="16" t="str">
        <f>VLOOKUP(B751,'Tabela de Macros'!$1:$1048576,2,FALSE)</f>
        <v>Leste do Sul</v>
      </c>
      <c r="D751" s="35" t="str">
        <f>VLOOKUP(B751,'Tabela de Macros'!$1:$1048576,3,FALSE)</f>
        <v>Ponte Nova</v>
      </c>
      <c r="E751" s="35" t="s">
        <v>756</v>
      </c>
      <c r="F751" s="11">
        <f>VLOOKUP(A751,Dengue!$1:$1048576,10,FALSE)</f>
        <v>1</v>
      </c>
      <c r="G751" s="11">
        <f>VLOOKUP($A751,Chik!$1:$1048576,10,FALSE)</f>
        <v>0</v>
      </c>
      <c r="H751" s="11">
        <f>VLOOKUP($A751,zika!$1:$1048576,10,FALSE)</f>
        <v>0</v>
      </c>
      <c r="I751" s="11">
        <f t="shared" si="33"/>
        <v>1</v>
      </c>
      <c r="J751" s="10">
        <v>5454</v>
      </c>
      <c r="K751" s="57" t="s">
        <v>1109</v>
      </c>
      <c r="L751" s="7">
        <f t="shared" si="34"/>
        <v>18.335166850018336</v>
      </c>
      <c r="M751" s="6" t="str">
        <f t="shared" si="35"/>
        <v>Baixa</v>
      </c>
      <c r="N751" s="6" t="str">
        <f>VLOOKUP($B751,LIRAa!$1:$1048576,3,FALSE)</f>
        <v>Sem Informação</v>
      </c>
      <c r="O751" s="6" t="str">
        <f>VLOOKUP($B751,LIRAa!$1:$1048576,4,FALSE)</f>
        <v>Sem Informação</v>
      </c>
      <c r="P751" s="6" t="str">
        <f>VLOOKUP($B751,LIRAa!$1:$1048576,5,FALSE)</f>
        <v>Sem Informação</v>
      </c>
      <c r="S751" s="9"/>
      <c r="T751" s="9"/>
      <c r="U751" s="9"/>
    </row>
    <row r="752" spans="1:21" ht="15.75" x14ac:dyDescent="0.25">
      <c r="A752" s="41">
        <v>747</v>
      </c>
      <c r="B752" s="6">
        <v>316350</v>
      </c>
      <c r="C752" s="16" t="str">
        <f>VLOOKUP(B752,'Tabela de Macros'!$1:$1048576,2,FALSE)</f>
        <v>Leste</v>
      </c>
      <c r="D752" s="35" t="str">
        <f>VLOOKUP(B752,'Tabela de Macros'!$1:$1048576,3,FALSE)</f>
        <v>Gov. Valadares</v>
      </c>
      <c r="E752" s="35" t="s">
        <v>757</v>
      </c>
      <c r="F752" s="11">
        <f>VLOOKUP(A752,Dengue!$1:$1048576,10,FALSE)</f>
        <v>0</v>
      </c>
      <c r="G752" s="11">
        <f>VLOOKUP($A752,Chik!$1:$1048576,10,FALSE)</f>
        <v>0</v>
      </c>
      <c r="H752" s="11">
        <f>VLOOKUP($A752,zika!$1:$1048576,10,FALSE)</f>
        <v>0</v>
      </c>
      <c r="I752" s="11">
        <f t="shared" si="33"/>
        <v>0</v>
      </c>
      <c r="J752" s="10">
        <v>6477</v>
      </c>
      <c r="K752" s="57" t="s">
        <v>1109</v>
      </c>
      <c r="L752" s="7">
        <f t="shared" si="34"/>
        <v>0</v>
      </c>
      <c r="M752" s="6" t="str">
        <f t="shared" si="35"/>
        <v>Silencioso</v>
      </c>
      <c r="N752" s="6" t="str">
        <f>VLOOKUP($B752,LIRAa!$1:$1048576,3,FALSE)</f>
        <v>Sem Informação</v>
      </c>
      <c r="O752" s="6" t="str">
        <f>VLOOKUP($B752,LIRAa!$1:$1048576,4,FALSE)</f>
        <v>Sem Informação</v>
      </c>
      <c r="P752" s="6" t="str">
        <f>VLOOKUP($B752,LIRAa!$1:$1048576,5,FALSE)</f>
        <v>Sem Informação</v>
      </c>
      <c r="S752" s="37"/>
    </row>
    <row r="753" spans="1:21" ht="15.75" x14ac:dyDescent="0.25">
      <c r="A753" s="41">
        <v>748</v>
      </c>
      <c r="B753" s="6">
        <v>316360</v>
      </c>
      <c r="C753" s="16" t="str">
        <f>VLOOKUP(B753,'Tabela de Macros'!$1:$1048576,2,FALSE)</f>
        <v>Leste do Sul</v>
      </c>
      <c r="D753" s="35" t="str">
        <f>VLOOKUP(B753,'Tabela de Macros'!$1:$1048576,3,FALSE)</f>
        <v>Manhuaçu</v>
      </c>
      <c r="E753" s="35" t="s">
        <v>758</v>
      </c>
      <c r="F753" s="11">
        <f>VLOOKUP(A753,Dengue!$1:$1048576,10,FALSE)</f>
        <v>2</v>
      </c>
      <c r="G753" s="11">
        <f>VLOOKUP($A753,Chik!$1:$1048576,10,FALSE)</f>
        <v>0</v>
      </c>
      <c r="H753" s="11">
        <f>VLOOKUP($A753,zika!$1:$1048576,10,FALSE)</f>
        <v>0</v>
      </c>
      <c r="I753" s="11">
        <f t="shared" si="33"/>
        <v>2</v>
      </c>
      <c r="J753" s="10">
        <v>2775</v>
      </c>
      <c r="K753" s="57" t="s">
        <v>1109</v>
      </c>
      <c r="L753" s="7">
        <f t="shared" si="34"/>
        <v>72.072072072072075</v>
      </c>
      <c r="M753" s="6" t="str">
        <f t="shared" si="35"/>
        <v>Baixa</v>
      </c>
      <c r="N753" s="6" t="str">
        <f>VLOOKUP($B753,LIRAa!$1:$1048576,3,FALSE)</f>
        <v>Sem Informação</v>
      </c>
      <c r="O753" s="6" t="str">
        <f>VLOOKUP($B753,LIRAa!$1:$1048576,4,FALSE)</f>
        <v>Sem Informação</v>
      </c>
      <c r="P753" s="6" t="str">
        <f>VLOOKUP($B753,LIRAa!$1:$1048576,5,FALSE)</f>
        <v>Sem Informação</v>
      </c>
      <c r="S753" s="37"/>
    </row>
    <row r="754" spans="1:21" ht="15.75" x14ac:dyDescent="0.25">
      <c r="A754" s="41">
        <v>749</v>
      </c>
      <c r="B754" s="6">
        <v>316370</v>
      </c>
      <c r="C754" s="16" t="str">
        <f>VLOOKUP(B754,'Tabela de Macros'!$1:$1048576,2,FALSE)</f>
        <v>Sul</v>
      </c>
      <c r="D754" s="35" t="str">
        <f>VLOOKUP(B754,'Tabela de Macros'!$1:$1048576,3,FALSE)</f>
        <v>Varginha</v>
      </c>
      <c r="E754" s="35" t="s">
        <v>759</v>
      </c>
      <c r="F754" s="11">
        <f>VLOOKUP(A754,Dengue!$1:$1048576,10,FALSE)</f>
        <v>16</v>
      </c>
      <c r="G754" s="11">
        <f>VLOOKUP($A754,Chik!$1:$1048576,10,FALSE)</f>
        <v>0</v>
      </c>
      <c r="H754" s="11">
        <f>VLOOKUP($A754,zika!$1:$1048576,10,FALSE)</f>
        <v>0</v>
      </c>
      <c r="I754" s="11">
        <f t="shared" si="33"/>
        <v>16</v>
      </c>
      <c r="J754" s="10">
        <v>45488</v>
      </c>
      <c r="K754" s="57" t="s">
        <v>1110</v>
      </c>
      <c r="L754" s="7">
        <f t="shared" si="34"/>
        <v>35.174111853675697</v>
      </c>
      <c r="M754" s="6" t="str">
        <f t="shared" si="35"/>
        <v>Baixa</v>
      </c>
      <c r="N754" s="6">
        <f>VLOOKUP($B754,LIRAa!$1:$1048576,3,FALSE)</f>
        <v>0.4</v>
      </c>
      <c r="O754" s="6">
        <f>VLOOKUP($B754,LIRAa!$1:$1048576,4,FALSE)</f>
        <v>0.5</v>
      </c>
      <c r="P754" s="6" t="str">
        <f>VLOOKUP($B754,LIRAa!$1:$1048576,5,FALSE)</f>
        <v>Sem Informação</v>
      </c>
      <c r="S754" s="76"/>
      <c r="T754" s="76"/>
      <c r="U754" s="76"/>
    </row>
    <row r="755" spans="1:21" ht="15.75" x14ac:dyDescent="0.25">
      <c r="A755" s="41">
        <v>750</v>
      </c>
      <c r="B755" s="6">
        <v>316380</v>
      </c>
      <c r="C755" s="16" t="str">
        <f>VLOOKUP(B755,'Tabela de Macros'!$1:$1048576,2,FALSE)</f>
        <v>Leste do Sul</v>
      </c>
      <c r="D755" s="35" t="str">
        <f>VLOOKUP(B755,'Tabela de Macros'!$1:$1048576,3,FALSE)</f>
        <v>Ponte Nova</v>
      </c>
      <c r="E755" s="35" t="s">
        <v>760</v>
      </c>
      <c r="F755" s="11">
        <f>VLOOKUP(A755,Dengue!$1:$1048576,10,FALSE)</f>
        <v>0</v>
      </c>
      <c r="G755" s="11">
        <f>VLOOKUP($A755,Chik!$1:$1048576,10,FALSE)</f>
        <v>0</v>
      </c>
      <c r="H755" s="11">
        <f>VLOOKUP($A755,zika!$1:$1048576,10,FALSE)</f>
        <v>0</v>
      </c>
      <c r="I755" s="11">
        <f t="shared" si="33"/>
        <v>0</v>
      </c>
      <c r="J755" s="10">
        <v>6933</v>
      </c>
      <c r="K755" s="57" t="s">
        <v>1109</v>
      </c>
      <c r="L755" s="7">
        <f t="shared" si="34"/>
        <v>0</v>
      </c>
      <c r="M755" s="6" t="str">
        <f t="shared" si="35"/>
        <v>Silencioso</v>
      </c>
      <c r="N755" s="6" t="str">
        <f>VLOOKUP($B755,LIRAa!$1:$1048576,3,FALSE)</f>
        <v>Sem Informação</v>
      </c>
      <c r="O755" s="6" t="str">
        <f>VLOOKUP($B755,LIRAa!$1:$1048576,4,FALSE)</f>
        <v>Sem Informação</v>
      </c>
      <c r="P755" s="6" t="str">
        <f>VLOOKUP($B755,LIRAa!$1:$1048576,5,FALSE)</f>
        <v>Sem Informação</v>
      </c>
      <c r="S755" s="37"/>
    </row>
    <row r="756" spans="1:21" ht="15.75" x14ac:dyDescent="0.25">
      <c r="A756" s="41">
        <v>751</v>
      </c>
      <c r="B756" s="6">
        <v>316390</v>
      </c>
      <c r="C756" s="16" t="str">
        <f>VLOOKUP(B756,'Tabela de Macros'!$1:$1048576,2,FALSE)</f>
        <v>Sul</v>
      </c>
      <c r="D756" s="35" t="str">
        <f>VLOOKUP(B756,'Tabela de Macros'!$1:$1048576,3,FALSE)</f>
        <v>Alfenas</v>
      </c>
      <c r="E756" s="35" t="s">
        <v>761</v>
      </c>
      <c r="F756" s="11">
        <f>VLOOKUP(A756,Dengue!$1:$1048576,10,FALSE)</f>
        <v>1</v>
      </c>
      <c r="G756" s="11">
        <f>VLOOKUP($A756,Chik!$1:$1048576,10,FALSE)</f>
        <v>0</v>
      </c>
      <c r="H756" s="11">
        <f>VLOOKUP($A756,zika!$1:$1048576,10,FALSE)</f>
        <v>0</v>
      </c>
      <c r="I756" s="11">
        <f t="shared" si="33"/>
        <v>1</v>
      </c>
      <c r="J756" s="10">
        <v>4709</v>
      </c>
      <c r="K756" s="57" t="s">
        <v>1109</v>
      </c>
      <c r="L756" s="7">
        <f t="shared" si="34"/>
        <v>21.235931195582928</v>
      </c>
      <c r="M756" s="6" t="str">
        <f t="shared" si="35"/>
        <v>Baixa</v>
      </c>
      <c r="N756" s="6" t="str">
        <f>VLOOKUP($B756,LIRAa!$1:$1048576,3,FALSE)</f>
        <v>Sem Informação</v>
      </c>
      <c r="O756" s="6" t="str">
        <f>VLOOKUP($B756,LIRAa!$1:$1048576,4,FALSE)</f>
        <v>Sem Informação</v>
      </c>
      <c r="P756" s="6" t="str">
        <f>VLOOKUP($B756,LIRAa!$1:$1048576,5,FALSE)</f>
        <v>Sem Informação</v>
      </c>
      <c r="S756" s="37"/>
    </row>
    <row r="757" spans="1:21" ht="15.75" x14ac:dyDescent="0.25">
      <c r="A757" s="41">
        <v>752</v>
      </c>
      <c r="B757" s="6">
        <v>316410</v>
      </c>
      <c r="C757" s="16" t="str">
        <f>VLOOKUP(B757,'Tabela de Macros'!$1:$1048576,2,FALSE)</f>
        <v>Leste</v>
      </c>
      <c r="D757" s="35" t="str">
        <f>VLOOKUP(B757,'Tabela de Macros'!$1:$1048576,3,FALSE)</f>
        <v>Gov. Valadares</v>
      </c>
      <c r="E757" s="35" t="s">
        <v>762</v>
      </c>
      <c r="F757" s="11">
        <f>VLOOKUP(A757,Dengue!$1:$1048576,10,FALSE)</f>
        <v>0</v>
      </c>
      <c r="G757" s="11">
        <f>VLOOKUP($A757,Chik!$1:$1048576,10,FALSE)</f>
        <v>0</v>
      </c>
      <c r="H757" s="11">
        <f>VLOOKUP($A757,zika!$1:$1048576,10,FALSE)</f>
        <v>0</v>
      </c>
      <c r="I757" s="11">
        <f t="shared" si="33"/>
        <v>0</v>
      </c>
      <c r="J757" s="10">
        <v>5291</v>
      </c>
      <c r="K757" s="57" t="s">
        <v>1109</v>
      </c>
      <c r="L757" s="7">
        <f t="shared" si="34"/>
        <v>0</v>
      </c>
      <c r="M757" s="6" t="str">
        <f t="shared" si="35"/>
        <v>Silencioso</v>
      </c>
      <c r="N757" s="6" t="str">
        <f>VLOOKUP($B757,LIRAa!$1:$1048576,3,FALSE)</f>
        <v>Sem Informação</v>
      </c>
      <c r="O757" s="6" t="str">
        <f>VLOOKUP($B757,LIRAa!$1:$1048576,4,FALSE)</f>
        <v>Sem Informação</v>
      </c>
      <c r="P757" s="6" t="str">
        <f>VLOOKUP($B757,LIRAa!$1:$1048576,5,FALSE)</f>
        <v>Sem Informação</v>
      </c>
      <c r="S757" s="37"/>
    </row>
    <row r="758" spans="1:21" ht="15.75" x14ac:dyDescent="0.25">
      <c r="A758" s="41">
        <v>753</v>
      </c>
      <c r="B758" s="6">
        <v>316400</v>
      </c>
      <c r="C758" s="16" t="str">
        <f>VLOOKUP(B758,'Tabela de Macros'!$1:$1048576,2,FALSE)</f>
        <v>Leste do Sul</v>
      </c>
      <c r="D758" s="35" t="str">
        <f>VLOOKUP(B758,'Tabela de Macros'!$1:$1048576,3,FALSE)</f>
        <v>Ponte Nova</v>
      </c>
      <c r="E758" s="35" t="s">
        <v>763</v>
      </c>
      <c r="F758" s="11">
        <f>VLOOKUP(A758,Dengue!$1:$1048576,10,FALSE)</f>
        <v>0</v>
      </c>
      <c r="G758" s="11">
        <f>VLOOKUP($A758,Chik!$1:$1048576,10,FALSE)</f>
        <v>0</v>
      </c>
      <c r="H758" s="11">
        <f>VLOOKUP($A758,zika!$1:$1048576,10,FALSE)</f>
        <v>0</v>
      </c>
      <c r="I758" s="11">
        <f t="shared" si="33"/>
        <v>0</v>
      </c>
      <c r="J758" s="10">
        <v>7858</v>
      </c>
      <c r="K758" s="57" t="s">
        <v>1109</v>
      </c>
      <c r="L758" s="7">
        <f t="shared" si="34"/>
        <v>0</v>
      </c>
      <c r="M758" s="6" t="str">
        <f t="shared" si="35"/>
        <v>Silencioso</v>
      </c>
      <c r="N758" s="6" t="str">
        <f>VLOOKUP($B758,LIRAa!$1:$1048576,3,FALSE)</f>
        <v>Sem Informação</v>
      </c>
      <c r="O758" s="6" t="str">
        <f>VLOOKUP($B758,LIRAa!$1:$1048576,4,FALSE)</f>
        <v>Sem Informação</v>
      </c>
      <c r="P758" s="6" t="str">
        <f>VLOOKUP($B758,LIRAa!$1:$1048576,5,FALSE)</f>
        <v>Sem Informação</v>
      </c>
      <c r="S758" s="9"/>
      <c r="T758" s="9"/>
      <c r="U758" s="9"/>
    </row>
    <row r="759" spans="1:21" ht="15.75" x14ac:dyDescent="0.25">
      <c r="A759" s="41">
        <v>754</v>
      </c>
      <c r="B759" s="6">
        <v>316420</v>
      </c>
      <c r="C759" s="16" t="str">
        <f>VLOOKUP(B759,'Tabela de Macros'!$1:$1048576,2,FALSE)</f>
        <v>Norte</v>
      </c>
      <c r="D759" s="35" t="str">
        <f>VLOOKUP(B759,'Tabela de Macros'!$1:$1048576,3,FALSE)</f>
        <v>Januária</v>
      </c>
      <c r="E759" s="35" t="s">
        <v>764</v>
      </c>
      <c r="F759" s="11">
        <f>VLOOKUP(A759,Dengue!$1:$1048576,10,FALSE)</f>
        <v>0</v>
      </c>
      <c r="G759" s="11">
        <f>VLOOKUP($A759,Chik!$1:$1048576,10,FALSE)</f>
        <v>0</v>
      </c>
      <c r="H759" s="11">
        <f>VLOOKUP($A759,zika!$1:$1048576,10,FALSE)</f>
        <v>0</v>
      </c>
      <c r="I759" s="11">
        <f t="shared" si="33"/>
        <v>0</v>
      </c>
      <c r="J759" s="10">
        <v>12139</v>
      </c>
      <c r="K759" s="57" t="s">
        <v>1109</v>
      </c>
      <c r="L759" s="7">
        <f t="shared" si="34"/>
        <v>0</v>
      </c>
      <c r="M759" s="6" t="str">
        <f t="shared" si="35"/>
        <v>Silencioso</v>
      </c>
      <c r="N759" s="6" t="str">
        <f>VLOOKUP($B759,LIRAa!$1:$1048576,3,FALSE)</f>
        <v>Sem Informação</v>
      </c>
      <c r="O759" s="6" t="str">
        <f>VLOOKUP($B759,LIRAa!$1:$1048576,4,FALSE)</f>
        <v>Sem Informação</v>
      </c>
      <c r="P759" s="6" t="str">
        <f>VLOOKUP($B759,LIRAa!$1:$1048576,5,FALSE)</f>
        <v>Sem Informação</v>
      </c>
      <c r="S759" s="37"/>
    </row>
    <row r="760" spans="1:21" ht="15.75" x14ac:dyDescent="0.25">
      <c r="A760" s="41">
        <v>755</v>
      </c>
      <c r="B760" s="6">
        <v>316430</v>
      </c>
      <c r="C760" s="16" t="str">
        <f>VLOOKUP(B760,'Tabela de Macros'!$1:$1048576,2,FALSE)</f>
        <v>Sul</v>
      </c>
      <c r="D760" s="35" t="str">
        <f>VLOOKUP(B760,'Tabela de Macros'!$1:$1048576,3,FALSE)</f>
        <v>Passos</v>
      </c>
      <c r="E760" s="35" t="s">
        <v>765</v>
      </c>
      <c r="F760" s="11">
        <f>VLOOKUP(A760,Dengue!$1:$1048576,10,FALSE)</f>
        <v>0</v>
      </c>
      <c r="G760" s="11">
        <f>VLOOKUP($A760,Chik!$1:$1048576,10,FALSE)</f>
        <v>0</v>
      </c>
      <c r="H760" s="11">
        <f>VLOOKUP($A760,zika!$1:$1048576,10,FALSE)</f>
        <v>0</v>
      </c>
      <c r="I760" s="11">
        <f t="shared" si="33"/>
        <v>0</v>
      </c>
      <c r="J760" s="10">
        <v>7026</v>
      </c>
      <c r="K760" s="57" t="s">
        <v>1109</v>
      </c>
      <c r="L760" s="7">
        <f t="shared" si="34"/>
        <v>0</v>
      </c>
      <c r="M760" s="6" t="str">
        <f t="shared" si="35"/>
        <v>Silencioso</v>
      </c>
      <c r="N760" s="6" t="str">
        <f>VLOOKUP($B760,LIRAa!$1:$1048576,3,FALSE)</f>
        <v>Sem Informação</v>
      </c>
      <c r="O760" s="6" t="str">
        <f>VLOOKUP($B760,LIRAa!$1:$1048576,4,FALSE)</f>
        <v>Sem Informação</v>
      </c>
      <c r="P760" s="6" t="str">
        <f>VLOOKUP($B760,LIRAa!$1:$1048576,5,FALSE)</f>
        <v>Sem Informação</v>
      </c>
      <c r="S760" s="37"/>
    </row>
    <row r="761" spans="1:21" ht="15.75" x14ac:dyDescent="0.25">
      <c r="A761" s="41">
        <v>756</v>
      </c>
      <c r="B761" s="6">
        <v>316440</v>
      </c>
      <c r="C761" s="16" t="str">
        <f>VLOOKUP(B761,'Tabela de Macros'!$1:$1048576,2,FALSE)</f>
        <v>Sul</v>
      </c>
      <c r="D761" s="35" t="str">
        <f>VLOOKUP(B761,'Tabela de Macros'!$1:$1048576,3,FALSE)</f>
        <v>Pouso Alegre</v>
      </c>
      <c r="E761" s="35" t="s">
        <v>766</v>
      </c>
      <c r="F761" s="11">
        <f>VLOOKUP(A761,Dengue!$1:$1048576,10,FALSE)</f>
        <v>0</v>
      </c>
      <c r="G761" s="11">
        <f>VLOOKUP($A761,Chik!$1:$1048576,10,FALSE)</f>
        <v>0</v>
      </c>
      <c r="H761" s="11">
        <f>VLOOKUP($A761,zika!$1:$1048576,10,FALSE)</f>
        <v>0</v>
      </c>
      <c r="I761" s="11">
        <f t="shared" si="33"/>
        <v>0</v>
      </c>
      <c r="J761" s="10">
        <v>5455</v>
      </c>
      <c r="K761" s="57" t="s">
        <v>1109</v>
      </c>
      <c r="L761" s="7">
        <f t="shared" si="34"/>
        <v>0</v>
      </c>
      <c r="M761" s="6" t="str">
        <f t="shared" si="35"/>
        <v>Silencioso</v>
      </c>
      <c r="N761" s="6" t="str">
        <f>VLOOKUP($B761,LIRAa!$1:$1048576,3,FALSE)</f>
        <v>Sem Informação</v>
      </c>
      <c r="O761" s="6" t="str">
        <f>VLOOKUP($B761,LIRAa!$1:$1048576,4,FALSE)</f>
        <v>Sem Informação</v>
      </c>
      <c r="P761" s="6" t="str">
        <f>VLOOKUP($B761,LIRAa!$1:$1048576,5,FALSE)</f>
        <v>Sem Informação</v>
      </c>
      <c r="S761" s="37"/>
    </row>
    <row r="762" spans="1:21" ht="15.75" x14ac:dyDescent="0.25">
      <c r="A762" s="41">
        <v>757</v>
      </c>
      <c r="B762" s="6">
        <v>316443</v>
      </c>
      <c r="C762" s="16" t="str">
        <f>VLOOKUP(B762,'Tabela de Macros'!$1:$1048576,2,FALSE)</f>
        <v>Sudeste</v>
      </c>
      <c r="D762" s="35" t="str">
        <f>VLOOKUP(B762,'Tabela de Macros'!$1:$1048576,3,FALSE)</f>
        <v>Ubá</v>
      </c>
      <c r="E762" s="35" t="s">
        <v>767</v>
      </c>
      <c r="F762" s="11">
        <f>VLOOKUP(A762,Dengue!$1:$1048576,10,FALSE)</f>
        <v>0</v>
      </c>
      <c r="G762" s="11">
        <f>VLOOKUP($A762,Chik!$1:$1048576,10,FALSE)</f>
        <v>0</v>
      </c>
      <c r="H762" s="11">
        <f>VLOOKUP($A762,zika!$1:$1048576,10,FALSE)</f>
        <v>0</v>
      </c>
      <c r="I762" s="11">
        <f t="shared" si="33"/>
        <v>0</v>
      </c>
      <c r="J762" s="10">
        <v>2991</v>
      </c>
      <c r="K762" s="57" t="s">
        <v>1109</v>
      </c>
      <c r="L762" s="7">
        <f t="shared" si="34"/>
        <v>0</v>
      </c>
      <c r="M762" s="6" t="str">
        <f t="shared" si="35"/>
        <v>Silencioso</v>
      </c>
      <c r="N762" s="6" t="str">
        <f>VLOOKUP($B762,LIRAa!$1:$1048576,3,FALSE)</f>
        <v>Sem Informação</v>
      </c>
      <c r="O762" s="6" t="str">
        <f>VLOOKUP($B762,LIRAa!$1:$1048576,4,FALSE)</f>
        <v>Sem Informação</v>
      </c>
      <c r="P762" s="6" t="str">
        <f>VLOOKUP($B762,LIRAa!$1:$1048576,5,FALSE)</f>
        <v>Sem Informação</v>
      </c>
      <c r="S762" s="37"/>
    </row>
    <row r="763" spans="1:21" ht="15.75" x14ac:dyDescent="0.25">
      <c r="A763" s="41">
        <v>758</v>
      </c>
      <c r="B763" s="6">
        <v>316447</v>
      </c>
      <c r="C763" s="16" t="str">
        <f>VLOOKUP(B763,'Tabela de Macros'!$1:$1048576,2,FALSE)</f>
        <v>Vale do Aço</v>
      </c>
      <c r="D763" s="35" t="str">
        <f>VLOOKUP(B763,'Tabela de Macros'!$1:$1048576,3,FALSE)</f>
        <v>Cel. Fabriciano</v>
      </c>
      <c r="E763" s="35" t="s">
        <v>768</v>
      </c>
      <c r="F763" s="11">
        <f>VLOOKUP(A763,Dengue!$1:$1048576,10,FALSE)</f>
        <v>0</v>
      </c>
      <c r="G763" s="11">
        <f>VLOOKUP($A763,Chik!$1:$1048576,10,FALSE)</f>
        <v>0</v>
      </c>
      <c r="H763" s="11">
        <f>VLOOKUP($A763,zika!$1:$1048576,10,FALSE)</f>
        <v>0</v>
      </c>
      <c r="I763" s="11">
        <f t="shared" si="33"/>
        <v>0</v>
      </c>
      <c r="J763" s="10">
        <v>6479</v>
      </c>
      <c r="K763" s="57" t="s">
        <v>1109</v>
      </c>
      <c r="L763" s="7">
        <f t="shared" si="34"/>
        <v>0</v>
      </c>
      <c r="M763" s="6" t="str">
        <f t="shared" si="35"/>
        <v>Silencioso</v>
      </c>
      <c r="N763" s="6" t="str">
        <f>VLOOKUP($B763,LIRAa!$1:$1048576,3,FALSE)</f>
        <v>Sem Informação</v>
      </c>
      <c r="O763" s="6" t="str">
        <f>VLOOKUP($B763,LIRAa!$1:$1048576,4,FALSE)</f>
        <v>Sem Informação</v>
      </c>
      <c r="P763" s="6" t="str">
        <f>VLOOKUP($B763,LIRAa!$1:$1048576,5,FALSE)</f>
        <v>Sem Informação</v>
      </c>
      <c r="S763" s="37"/>
    </row>
    <row r="764" spans="1:21" ht="15.75" x14ac:dyDescent="0.25">
      <c r="A764" s="41">
        <v>759</v>
      </c>
      <c r="B764" s="6">
        <v>316450</v>
      </c>
      <c r="C764" s="16" t="str">
        <f>VLOOKUP(B764,'Tabela de Macros'!$1:$1048576,2,FALSE)</f>
        <v>Leste</v>
      </c>
      <c r="D764" s="35" t="str">
        <f>VLOOKUP(B764,'Tabela de Macros'!$1:$1048576,3,FALSE)</f>
        <v>Gov. Valadares</v>
      </c>
      <c r="E764" s="35" t="s">
        <v>769</v>
      </c>
      <c r="F764" s="11">
        <f>VLOOKUP(A764,Dengue!$1:$1048576,10,FALSE)</f>
        <v>0</v>
      </c>
      <c r="G764" s="11">
        <f>VLOOKUP($A764,Chik!$1:$1048576,10,FALSE)</f>
        <v>0</v>
      </c>
      <c r="H764" s="11">
        <f>VLOOKUP($A764,zika!$1:$1048576,10,FALSE)</f>
        <v>0</v>
      </c>
      <c r="I764" s="11">
        <f t="shared" si="33"/>
        <v>0</v>
      </c>
      <c r="J764" s="10">
        <v>10129</v>
      </c>
      <c r="K764" s="57" t="s">
        <v>1109</v>
      </c>
      <c r="L764" s="7">
        <f t="shared" si="34"/>
        <v>0</v>
      </c>
      <c r="M764" s="6" t="str">
        <f t="shared" si="35"/>
        <v>Silencioso</v>
      </c>
      <c r="N764" s="6" t="str">
        <f>VLOOKUP($B764,LIRAa!$1:$1048576,3,FALSE)</f>
        <v>Sem Informação</v>
      </c>
      <c r="O764" s="6" t="str">
        <f>VLOOKUP($B764,LIRAa!$1:$1048576,4,FALSE)</f>
        <v>Sem Informação</v>
      </c>
      <c r="P764" s="6" t="str">
        <f>VLOOKUP($B764,LIRAa!$1:$1048576,5,FALSE)</f>
        <v>Sem Informação</v>
      </c>
      <c r="S764" s="76"/>
      <c r="T764" s="76"/>
      <c r="U764" s="76"/>
    </row>
    <row r="765" spans="1:21" ht="15.75" x14ac:dyDescent="0.25">
      <c r="A765" s="41">
        <v>760</v>
      </c>
      <c r="B765" s="6">
        <v>316460</v>
      </c>
      <c r="C765" s="16" t="str">
        <f>VLOOKUP(B765,'Tabela de Macros'!$1:$1048576,2,FALSE)</f>
        <v>Oeste</v>
      </c>
      <c r="D765" s="35" t="str">
        <f>VLOOKUP(B765,'Tabela de Macros'!$1:$1048576,3,FALSE)</f>
        <v>Divinópolis</v>
      </c>
      <c r="E765" s="35" t="s">
        <v>770</v>
      </c>
      <c r="F765" s="11">
        <f>VLOOKUP(A765,Dengue!$1:$1048576,10,FALSE)</f>
        <v>14</v>
      </c>
      <c r="G765" s="11">
        <f>VLOOKUP($A765,Chik!$1:$1048576,10,FALSE)</f>
        <v>1</v>
      </c>
      <c r="H765" s="11">
        <f>VLOOKUP($A765,zika!$1:$1048576,10,FALSE)</f>
        <v>0</v>
      </c>
      <c r="I765" s="11">
        <f t="shared" si="33"/>
        <v>15</v>
      </c>
      <c r="J765" s="10">
        <v>6684</v>
      </c>
      <c r="K765" s="57" t="s">
        <v>1109</v>
      </c>
      <c r="L765" s="7">
        <f t="shared" si="34"/>
        <v>224.41651705565531</v>
      </c>
      <c r="M765" s="6" t="str">
        <f t="shared" si="35"/>
        <v>Média</v>
      </c>
      <c r="N765" s="6" t="str">
        <f>VLOOKUP($B765,LIRAa!$1:$1048576,3,FALSE)</f>
        <v>Sem Informação</v>
      </c>
      <c r="O765" s="6" t="str">
        <f>VLOOKUP($B765,LIRAa!$1:$1048576,4,FALSE)</f>
        <v>Sem Informação</v>
      </c>
      <c r="P765" s="6" t="str">
        <f>VLOOKUP($B765,LIRAa!$1:$1048576,5,FALSE)</f>
        <v>Sem Informação</v>
      </c>
      <c r="S765" s="37"/>
    </row>
    <row r="766" spans="1:21" ht="15.75" x14ac:dyDescent="0.25">
      <c r="A766" s="41">
        <v>761</v>
      </c>
      <c r="B766" s="6">
        <v>316470</v>
      </c>
      <c r="C766" s="16" t="str">
        <f>VLOOKUP(B766,'Tabela de Macros'!$1:$1048576,2,FALSE)</f>
        <v>Sul</v>
      </c>
      <c r="D766" s="35" t="str">
        <f>VLOOKUP(B766,'Tabela de Macros'!$1:$1048576,3,FALSE)</f>
        <v>Passos</v>
      </c>
      <c r="E766" s="35" t="s">
        <v>771</v>
      </c>
      <c r="F766" s="11">
        <f>VLOOKUP(A766,Dengue!$1:$1048576,10,FALSE)</f>
        <v>48</v>
      </c>
      <c r="G766" s="11">
        <f>VLOOKUP($A766,Chik!$1:$1048576,10,FALSE)</f>
        <v>0</v>
      </c>
      <c r="H766" s="11">
        <f>VLOOKUP($A766,zika!$1:$1048576,10,FALSE)</f>
        <v>0</v>
      </c>
      <c r="I766" s="11">
        <f t="shared" si="33"/>
        <v>48</v>
      </c>
      <c r="J766" s="10">
        <v>70450</v>
      </c>
      <c r="K766" s="57" t="s">
        <v>1111</v>
      </c>
      <c r="L766" s="7">
        <f t="shared" si="34"/>
        <v>68.133427963094391</v>
      </c>
      <c r="M766" s="6" t="str">
        <f t="shared" si="35"/>
        <v>Baixa</v>
      </c>
      <c r="N766" s="6">
        <f>VLOOKUP($B766,LIRAa!$1:$1048576,3,FALSE)</f>
        <v>2</v>
      </c>
      <c r="O766" s="6">
        <f>VLOOKUP($B766,LIRAa!$1:$1048576,4,FALSE)</f>
        <v>2.1</v>
      </c>
      <c r="P766" s="6">
        <f>VLOOKUP($B766,LIRAa!$1:$1048576,5,FALSE)</f>
        <v>2.1</v>
      </c>
      <c r="S766" s="76"/>
      <c r="T766" s="76"/>
      <c r="U766" s="76"/>
    </row>
    <row r="767" spans="1:21" ht="15.75" x14ac:dyDescent="0.25">
      <c r="A767" s="41">
        <v>762</v>
      </c>
      <c r="B767" s="6">
        <v>316480</v>
      </c>
      <c r="C767" s="16" t="str">
        <f>VLOOKUP(B767,'Tabela de Macros'!$1:$1048576,2,FALSE)</f>
        <v>Centro</v>
      </c>
      <c r="D767" s="35" t="str">
        <f>VLOOKUP(B767,'Tabela de Macros'!$1:$1048576,3,FALSE)</f>
        <v>Itabira</v>
      </c>
      <c r="E767" s="35" t="s">
        <v>772</v>
      </c>
      <c r="F767" s="11">
        <f>VLOOKUP(A767,Dengue!$1:$1048576,10,FALSE)</f>
        <v>0</v>
      </c>
      <c r="G767" s="11">
        <f>VLOOKUP($A767,Chik!$1:$1048576,10,FALSE)</f>
        <v>0</v>
      </c>
      <c r="H767" s="11">
        <f>VLOOKUP($A767,zika!$1:$1048576,10,FALSE)</f>
        <v>0</v>
      </c>
      <c r="I767" s="11">
        <f t="shared" si="33"/>
        <v>0</v>
      </c>
      <c r="J767" s="10">
        <v>1520</v>
      </c>
      <c r="K767" s="57" t="s">
        <v>1109</v>
      </c>
      <c r="L767" s="7">
        <f t="shared" si="34"/>
        <v>0</v>
      </c>
      <c r="M767" s="6" t="str">
        <f t="shared" si="35"/>
        <v>Silencioso</v>
      </c>
      <c r="N767" s="6" t="str">
        <f>VLOOKUP($B767,LIRAa!$1:$1048576,3,FALSE)</f>
        <v>Sem Informação</v>
      </c>
      <c r="O767" s="6" t="str">
        <f>VLOOKUP($B767,LIRAa!$1:$1048576,4,FALSE)</f>
        <v>Sem Informação</v>
      </c>
      <c r="P767" s="6" t="str">
        <f>VLOOKUP($B767,LIRAa!$1:$1048576,5,FALSE)</f>
        <v>Sem Informação</v>
      </c>
      <c r="S767" s="37"/>
    </row>
    <row r="768" spans="1:21" ht="15.75" x14ac:dyDescent="0.25">
      <c r="A768" s="41">
        <v>763</v>
      </c>
      <c r="B768" s="6">
        <v>316490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773</v>
      </c>
      <c r="F768" s="11">
        <f>VLOOKUP(A768,Dengue!$1:$1048576,10,FALSE)</f>
        <v>0</v>
      </c>
      <c r="G768" s="11">
        <f>VLOOKUP($A768,Chik!$1:$1048576,10,FALSE)</f>
        <v>0</v>
      </c>
      <c r="H768" s="11">
        <f>VLOOKUP($A768,zika!$1:$1048576,10,FALSE)</f>
        <v>0</v>
      </c>
      <c r="I768" s="11">
        <f t="shared" si="33"/>
        <v>0</v>
      </c>
      <c r="J768" s="10">
        <v>2231</v>
      </c>
      <c r="K768" s="57" t="s">
        <v>1109</v>
      </c>
      <c r="L768" s="7">
        <f t="shared" si="34"/>
        <v>0</v>
      </c>
      <c r="M768" s="6" t="str">
        <f t="shared" si="35"/>
        <v>Silencioso</v>
      </c>
      <c r="N768" s="6" t="str">
        <f>VLOOKUP($B768,LIRAa!$1:$1048576,3,FALSE)</f>
        <v>Sem Informação</v>
      </c>
      <c r="O768" s="6" t="str">
        <f>VLOOKUP($B768,LIRAa!$1:$1048576,4,FALSE)</f>
        <v>Sem Informação</v>
      </c>
      <c r="P768" s="6" t="str">
        <f>VLOOKUP($B768,LIRAa!$1:$1048576,5,FALSE)</f>
        <v>Sem Informação</v>
      </c>
      <c r="S768" s="37"/>
    </row>
    <row r="769" spans="1:21" ht="15.75" x14ac:dyDescent="0.25">
      <c r="A769" s="41">
        <v>764</v>
      </c>
      <c r="B769" s="6">
        <v>316500</v>
      </c>
      <c r="C769" s="16" t="str">
        <f>VLOOKUP(B769,'Tabela de Macros'!$1:$1048576,2,FALSE)</f>
        <v>Sul</v>
      </c>
      <c r="D769" s="35" t="str">
        <f>VLOOKUP(B769,'Tabela de Macros'!$1:$1048576,3,FALSE)</f>
        <v>Varginha</v>
      </c>
      <c r="E769" s="35" t="s">
        <v>774</v>
      </c>
      <c r="F769" s="11">
        <f>VLOOKUP(A769,Dengue!$1:$1048576,10,FALSE)</f>
        <v>0</v>
      </c>
      <c r="G769" s="11">
        <f>VLOOKUP($A769,Chik!$1:$1048576,10,FALSE)</f>
        <v>0</v>
      </c>
      <c r="H769" s="11">
        <f>VLOOKUP($A769,zika!$1:$1048576,10,FALSE)</f>
        <v>0</v>
      </c>
      <c r="I769" s="11">
        <f t="shared" si="33"/>
        <v>0</v>
      </c>
      <c r="J769" s="10">
        <v>10922</v>
      </c>
      <c r="K769" s="57" t="s">
        <v>1109</v>
      </c>
      <c r="L769" s="7">
        <f t="shared" si="34"/>
        <v>0</v>
      </c>
      <c r="M769" s="6" t="str">
        <f t="shared" si="35"/>
        <v>Silencioso</v>
      </c>
      <c r="N769" s="6" t="str">
        <f>VLOOKUP($B769,LIRAa!$1:$1048576,3,FALSE)</f>
        <v>Sem Informação</v>
      </c>
      <c r="O769" s="6" t="str">
        <f>VLOOKUP($B769,LIRAa!$1:$1048576,4,FALSE)</f>
        <v>Sem Informação</v>
      </c>
      <c r="P769" s="6" t="str">
        <f>VLOOKUP($B769,LIRAa!$1:$1048576,5,FALSE)</f>
        <v>Sem Informação</v>
      </c>
      <c r="S769" s="76"/>
      <c r="T769" s="76"/>
      <c r="U769" s="76"/>
    </row>
    <row r="770" spans="1:21" ht="15.75" x14ac:dyDescent="0.25">
      <c r="A770" s="41">
        <v>765</v>
      </c>
      <c r="B770" s="6">
        <v>316510</v>
      </c>
      <c r="C770" s="16" t="str">
        <f>VLOOKUP(B770,'Tabela de Macros'!$1:$1048576,2,FALSE)</f>
        <v>Centro Sul</v>
      </c>
      <c r="D770" s="35" t="str">
        <f>VLOOKUP(B770,'Tabela de Macros'!$1:$1048576,3,FALSE)</f>
        <v>São João Del Rei</v>
      </c>
      <c r="E770" s="35" t="s">
        <v>775</v>
      </c>
      <c r="F770" s="11">
        <f>VLOOKUP(A770,Dengue!$1:$1048576,10,FALSE)</f>
        <v>1</v>
      </c>
      <c r="G770" s="11">
        <f>VLOOKUP($A770,Chik!$1:$1048576,10,FALSE)</f>
        <v>0</v>
      </c>
      <c r="H770" s="11">
        <f>VLOOKUP($A770,zika!$1:$1048576,10,FALSE)</f>
        <v>0</v>
      </c>
      <c r="I770" s="11">
        <f t="shared" si="33"/>
        <v>1</v>
      </c>
      <c r="J770" s="10">
        <v>7042</v>
      </c>
      <c r="K770" s="57" t="s">
        <v>1109</v>
      </c>
      <c r="L770" s="7">
        <f t="shared" si="34"/>
        <v>14.200511218403863</v>
      </c>
      <c r="M770" s="6" t="str">
        <f t="shared" si="35"/>
        <v>Baixa</v>
      </c>
      <c r="N770" s="6" t="str">
        <f>VLOOKUP($B770,LIRAa!$1:$1048576,3,FALSE)</f>
        <v>Sem Informação</v>
      </c>
      <c r="O770" s="6" t="str">
        <f>VLOOKUP($B770,LIRAa!$1:$1048576,4,FALSE)</f>
        <v>Sem Informação</v>
      </c>
      <c r="P770" s="6" t="str">
        <f>VLOOKUP($B770,LIRAa!$1:$1048576,5,FALSE)</f>
        <v>Sem Informação</v>
      </c>
      <c r="S770" s="37"/>
    </row>
    <row r="771" spans="1:21" ht="15.75" x14ac:dyDescent="0.25">
      <c r="A771" s="41">
        <v>766</v>
      </c>
      <c r="B771" s="6">
        <v>316520</v>
      </c>
      <c r="C771" s="16" t="str">
        <f>VLOOKUP(B771,'Tabela de Macros'!$1:$1048576,2,FALSE)</f>
        <v>Sul</v>
      </c>
      <c r="D771" s="35" t="str">
        <f>VLOOKUP(B771,'Tabela de Macros'!$1:$1048576,3,FALSE)</f>
        <v>Passos</v>
      </c>
      <c r="E771" s="35" t="s">
        <v>865</v>
      </c>
      <c r="F771" s="11">
        <f>VLOOKUP(A771,Dengue!$1:$1048576,10,FALSE)</f>
        <v>0</v>
      </c>
      <c r="G771" s="11">
        <f>VLOOKUP($A771,Chik!$1:$1048576,10,FALSE)</f>
        <v>0</v>
      </c>
      <c r="H771" s="11">
        <f>VLOOKUP($A771,zika!$1:$1048576,10,FALSE)</f>
        <v>0</v>
      </c>
      <c r="I771" s="11">
        <f t="shared" si="33"/>
        <v>0</v>
      </c>
      <c r="J771" s="10">
        <v>7056</v>
      </c>
      <c r="K771" s="57" t="s">
        <v>1109</v>
      </c>
      <c r="L771" s="7">
        <f t="shared" si="34"/>
        <v>0</v>
      </c>
      <c r="M771" s="6" t="str">
        <f t="shared" si="35"/>
        <v>Silencioso</v>
      </c>
      <c r="N771" s="6" t="str">
        <f>VLOOKUP($B771,LIRAa!$1:$1048576,3,FALSE)</f>
        <v>Sem Informação</v>
      </c>
      <c r="O771" s="6" t="str">
        <f>VLOOKUP($B771,LIRAa!$1:$1048576,4,FALSE)</f>
        <v>Sem Informação</v>
      </c>
      <c r="P771" s="6" t="str">
        <f>VLOOKUP($B771,LIRAa!$1:$1048576,5,FALSE)</f>
        <v>Sem Informação</v>
      </c>
      <c r="S771" s="37"/>
    </row>
    <row r="772" spans="1:21" ht="15.75" x14ac:dyDescent="0.25">
      <c r="A772" s="41">
        <v>767</v>
      </c>
      <c r="B772" s="6">
        <v>316530</v>
      </c>
      <c r="C772" s="16" t="str">
        <f>VLOOKUP(B772,'Tabela de Macros'!$1:$1048576,2,FALSE)</f>
        <v>Centro Sul</v>
      </c>
      <c r="D772" s="35" t="str">
        <f>VLOOKUP(B772,'Tabela de Macros'!$1:$1048576,3,FALSE)</f>
        <v>São João Del Rei</v>
      </c>
      <c r="E772" s="35" t="s">
        <v>776</v>
      </c>
      <c r="F772" s="11">
        <f>VLOOKUP(A772,Dengue!$1:$1048576,10,FALSE)</f>
        <v>0</v>
      </c>
      <c r="G772" s="11">
        <f>VLOOKUP($A772,Chik!$1:$1048576,10,FALSE)</f>
        <v>0</v>
      </c>
      <c r="H772" s="11">
        <f>VLOOKUP($A772,zika!$1:$1048576,10,FALSE)</f>
        <v>0</v>
      </c>
      <c r="I772" s="11">
        <f t="shared" si="33"/>
        <v>0</v>
      </c>
      <c r="J772" s="10">
        <v>7687</v>
      </c>
      <c r="K772" s="57" t="s">
        <v>1109</v>
      </c>
      <c r="L772" s="7">
        <f t="shared" si="34"/>
        <v>0</v>
      </c>
      <c r="M772" s="6" t="str">
        <f t="shared" si="35"/>
        <v>Silencioso</v>
      </c>
      <c r="N772" s="6" t="str">
        <f>VLOOKUP($B772,LIRAa!$1:$1048576,3,FALSE)</f>
        <v>Sem Informação</v>
      </c>
      <c r="O772" s="6" t="str">
        <f>VLOOKUP($B772,LIRAa!$1:$1048576,4,FALSE)</f>
        <v>Sem Informação</v>
      </c>
      <c r="P772" s="6" t="str">
        <f>VLOOKUP($B772,LIRAa!$1:$1048576,5,FALSE)</f>
        <v>Sem Informação</v>
      </c>
      <c r="S772" s="37"/>
    </row>
    <row r="773" spans="1:21" ht="15.75" x14ac:dyDescent="0.25">
      <c r="A773" s="41">
        <v>768</v>
      </c>
      <c r="B773" s="6">
        <v>316540</v>
      </c>
      <c r="C773" s="16" t="str">
        <f>VLOOKUP(B773,'Tabela de Macros'!$1:$1048576,2,FALSE)</f>
        <v>Sul</v>
      </c>
      <c r="D773" s="35" t="str">
        <f>VLOOKUP(B773,'Tabela de Macros'!$1:$1048576,3,FALSE)</f>
        <v>Pouso Alegre</v>
      </c>
      <c r="E773" s="35" t="s">
        <v>777</v>
      </c>
      <c r="F773" s="11">
        <f>VLOOKUP(A773,Dengue!$1:$1048576,10,FALSE)</f>
        <v>0</v>
      </c>
      <c r="G773" s="11">
        <f>VLOOKUP($A773,Chik!$1:$1048576,10,FALSE)</f>
        <v>0</v>
      </c>
      <c r="H773" s="11">
        <f>VLOOKUP($A773,zika!$1:$1048576,10,FALSE)</f>
        <v>0</v>
      </c>
      <c r="I773" s="11">
        <f t="shared" si="33"/>
        <v>0</v>
      </c>
      <c r="J773" s="10">
        <v>6869</v>
      </c>
      <c r="K773" s="57" t="s">
        <v>1109</v>
      </c>
      <c r="L773" s="7">
        <f t="shared" si="34"/>
        <v>0</v>
      </c>
      <c r="M773" s="6" t="str">
        <f t="shared" si="35"/>
        <v>Silencioso</v>
      </c>
      <c r="N773" s="6" t="str">
        <f>VLOOKUP($B773,LIRAa!$1:$1048576,3,FALSE)</f>
        <v>Sem Informação</v>
      </c>
      <c r="O773" s="6" t="str">
        <f>VLOOKUP($B773,LIRAa!$1:$1048576,4,FALSE)</f>
        <v>Sem Informação</v>
      </c>
      <c r="P773" s="6" t="str">
        <f>VLOOKUP($B773,LIRAa!$1:$1048576,5,FALSE)</f>
        <v>Sem Informação</v>
      </c>
      <c r="S773" s="37"/>
    </row>
    <row r="774" spans="1:21" ht="15.75" x14ac:dyDescent="0.25">
      <c r="A774" s="41">
        <v>769</v>
      </c>
      <c r="B774" s="6">
        <v>316550</v>
      </c>
      <c r="C774" s="16" t="str">
        <f>VLOOKUP(B774,'Tabela de Macros'!$1:$1048576,2,FALSE)</f>
        <v>Leste</v>
      </c>
      <c r="D774" s="35" t="str">
        <f>VLOOKUP(B774,'Tabela de Macros'!$1:$1048576,3,FALSE)</f>
        <v>Gov. Valadares</v>
      </c>
      <c r="E774" s="35" t="s">
        <v>778</v>
      </c>
      <c r="F774" s="11">
        <f>VLOOKUP(A774,Dengue!$1:$1048576,10,FALSE)</f>
        <v>0</v>
      </c>
      <c r="G774" s="11">
        <f>VLOOKUP($A774,Chik!$1:$1048576,10,FALSE)</f>
        <v>0</v>
      </c>
      <c r="H774" s="11">
        <f>VLOOKUP($A774,zika!$1:$1048576,10,FALSE)</f>
        <v>0</v>
      </c>
      <c r="I774" s="11">
        <f t="shared" ref="I774:I837" si="36">H774+F774+G774</f>
        <v>0</v>
      </c>
      <c r="J774" s="10">
        <v>6236</v>
      </c>
      <c r="K774" s="57" t="s">
        <v>1109</v>
      </c>
      <c r="L774" s="7">
        <f t="shared" ref="L774:L837" si="37">I774/J774*100000</f>
        <v>0</v>
      </c>
      <c r="M774" s="6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6" t="str">
        <f>VLOOKUP($B774,LIRAa!$1:$1048576,3,FALSE)</f>
        <v>Sem Informação</v>
      </c>
      <c r="O774" s="6" t="str">
        <f>VLOOKUP($B774,LIRAa!$1:$1048576,4,FALSE)</f>
        <v>Sem Informação</v>
      </c>
      <c r="P774" s="6" t="str">
        <f>VLOOKUP($B774,LIRAa!$1:$1048576,5,FALSE)</f>
        <v>Sem Informação</v>
      </c>
      <c r="S774" s="76"/>
      <c r="T774" s="76"/>
      <c r="U774" s="76"/>
    </row>
    <row r="775" spans="1:21" ht="15.75" x14ac:dyDescent="0.25">
      <c r="A775" s="41">
        <v>770</v>
      </c>
      <c r="B775" s="6">
        <v>316553</v>
      </c>
      <c r="C775" s="16" t="str">
        <f>VLOOKUP(B775,'Tabela de Macros'!$1:$1048576,2,FALSE)</f>
        <v>Centro</v>
      </c>
      <c r="D775" s="35" t="str">
        <f>VLOOKUP(B775,'Tabela de Macros'!$1:$1048576,3,FALSE)</f>
        <v>Belo Horizonte</v>
      </c>
      <c r="E775" s="35" t="s">
        <v>779</v>
      </c>
      <c r="F775" s="11">
        <f>VLOOKUP(A775,Dengue!$1:$1048576,10,FALSE)</f>
        <v>20</v>
      </c>
      <c r="G775" s="11">
        <f>VLOOKUP($A775,Chik!$1:$1048576,10,FALSE)</f>
        <v>1</v>
      </c>
      <c r="H775" s="11">
        <f>VLOOKUP($A775,zika!$1:$1048576,10,FALSE)</f>
        <v>0</v>
      </c>
      <c r="I775" s="11">
        <f t="shared" si="36"/>
        <v>21</v>
      </c>
      <c r="J775" s="10">
        <v>32069</v>
      </c>
      <c r="K775" s="57" t="s">
        <v>1110</v>
      </c>
      <c r="L775" s="7">
        <f t="shared" si="37"/>
        <v>65.483800555053165</v>
      </c>
      <c r="M775" s="6" t="str">
        <f t="shared" si="38"/>
        <v>Baixa</v>
      </c>
      <c r="N775" s="6">
        <f>VLOOKUP($B775,LIRAa!$1:$1048576,3,FALSE)</f>
        <v>0.7</v>
      </c>
      <c r="O775" s="6">
        <f>VLOOKUP($B775,LIRAa!$1:$1048576,4,FALSE)</f>
        <v>1.3</v>
      </c>
      <c r="P775" s="6">
        <f>VLOOKUP($B775,LIRAa!$1:$1048576,5,FALSE)</f>
        <v>2.6</v>
      </c>
      <c r="S775" s="37"/>
    </row>
    <row r="776" spans="1:21" ht="15.75" x14ac:dyDescent="0.25">
      <c r="A776" s="41">
        <v>771</v>
      </c>
      <c r="B776" s="6">
        <v>316556</v>
      </c>
      <c r="C776" s="16" t="str">
        <f>VLOOKUP(B776,'Tabela de Macros'!$1:$1048576,2,FALSE)</f>
        <v>Leste do Sul</v>
      </c>
      <c r="D776" s="35" t="str">
        <f>VLOOKUP(B776,'Tabela de Macros'!$1:$1048576,3,FALSE)</f>
        <v>Ponte Nova</v>
      </c>
      <c r="E776" s="35" t="s">
        <v>780</v>
      </c>
      <c r="F776" s="11">
        <f>VLOOKUP(A776,Dengue!$1:$1048576,10,FALSE)</f>
        <v>0</v>
      </c>
      <c r="G776" s="11">
        <f>VLOOKUP($A776,Chik!$1:$1048576,10,FALSE)</f>
        <v>0</v>
      </c>
      <c r="H776" s="11">
        <f>VLOOKUP($A776,zika!$1:$1048576,10,FALSE)</f>
        <v>0</v>
      </c>
      <c r="I776" s="11">
        <f t="shared" si="36"/>
        <v>0</v>
      </c>
      <c r="J776" s="10">
        <v>2661</v>
      </c>
      <c r="K776" s="57" t="s">
        <v>1109</v>
      </c>
      <c r="L776" s="7">
        <f t="shared" si="37"/>
        <v>0</v>
      </c>
      <c r="M776" s="6" t="str">
        <f t="shared" si="38"/>
        <v>Silencioso</v>
      </c>
      <c r="N776" s="6" t="str">
        <f>VLOOKUP($B776,LIRAa!$1:$1048576,3,FALSE)</f>
        <v>Sem Informação</v>
      </c>
      <c r="O776" s="6" t="str">
        <f>VLOOKUP($B776,LIRAa!$1:$1048576,4,FALSE)</f>
        <v>Sem Informação</v>
      </c>
      <c r="P776" s="6" t="str">
        <f>VLOOKUP($B776,LIRAa!$1:$1048576,5,FALSE)</f>
        <v>Sem Informação</v>
      </c>
      <c r="S776" s="37"/>
    </row>
    <row r="777" spans="1:21" ht="15.75" x14ac:dyDescent="0.25">
      <c r="A777" s="41">
        <v>772</v>
      </c>
      <c r="B777" s="6">
        <v>316557</v>
      </c>
      <c r="C777" s="16" t="str">
        <f>VLOOKUP(B777,'Tabela de Macros'!$1:$1048576,2,FALSE)</f>
        <v>Sul</v>
      </c>
      <c r="D777" s="35" t="str">
        <f>VLOOKUP(B777,'Tabela de Macros'!$1:$1048576,3,FALSE)</f>
        <v>Pouso Alegre</v>
      </c>
      <c r="E777" s="35" t="s">
        <v>781</v>
      </c>
      <c r="F777" s="11">
        <f>VLOOKUP(A777,Dengue!$1:$1048576,10,FALSE)</f>
        <v>0</v>
      </c>
      <c r="G777" s="11">
        <f>VLOOKUP($A777,Chik!$1:$1048576,10,FALSE)</f>
        <v>0</v>
      </c>
      <c r="H777" s="11">
        <f>VLOOKUP($A777,zika!$1:$1048576,10,FALSE)</f>
        <v>0</v>
      </c>
      <c r="I777" s="11">
        <f t="shared" si="36"/>
        <v>0</v>
      </c>
      <c r="J777" s="10">
        <v>5352</v>
      </c>
      <c r="K777" s="57" t="s">
        <v>1109</v>
      </c>
      <c r="L777" s="7">
        <f t="shared" si="37"/>
        <v>0</v>
      </c>
      <c r="M777" s="6" t="str">
        <f t="shared" si="38"/>
        <v>Silencioso</v>
      </c>
      <c r="N777" s="6" t="str">
        <f>VLOOKUP($B777,LIRAa!$1:$1048576,3,FALSE)</f>
        <v>Sem Informação</v>
      </c>
      <c r="O777" s="6" t="str">
        <f>VLOOKUP($B777,LIRAa!$1:$1048576,4,FALSE)</f>
        <v>Sem Informação</v>
      </c>
      <c r="P777" s="6" t="str">
        <f>VLOOKUP($B777,LIRAa!$1:$1048576,5,FALSE)</f>
        <v>Sem Informação</v>
      </c>
      <c r="S777" s="37"/>
    </row>
    <row r="778" spans="1:21" ht="15.75" x14ac:dyDescent="0.25">
      <c r="A778" s="41">
        <v>773</v>
      </c>
      <c r="B778" s="6">
        <v>316560</v>
      </c>
      <c r="C778" s="16" t="str">
        <f>VLOOKUP(B778,'Tabela de Macros'!$1:$1048576,2,FALSE)</f>
        <v>Sudeste</v>
      </c>
      <c r="D778" s="35" t="str">
        <f>VLOOKUP(B778,'Tabela de Macros'!$1:$1048576,3,FALSE)</f>
        <v>Juiz de Fora</v>
      </c>
      <c r="E778" s="35" t="s">
        <v>782</v>
      </c>
      <c r="F778" s="11">
        <f>VLOOKUP(A778,Dengue!$1:$1048576,10,FALSE)</f>
        <v>0</v>
      </c>
      <c r="G778" s="11">
        <f>VLOOKUP($A778,Chik!$1:$1048576,10,FALSE)</f>
        <v>0</v>
      </c>
      <c r="H778" s="11">
        <f>VLOOKUP($A778,zika!$1:$1048576,10,FALSE)</f>
        <v>0</v>
      </c>
      <c r="I778" s="11">
        <f t="shared" si="36"/>
        <v>0</v>
      </c>
      <c r="J778" s="10">
        <v>2007</v>
      </c>
      <c r="K778" s="57" t="s">
        <v>1109</v>
      </c>
      <c r="L778" s="7">
        <f t="shared" si="37"/>
        <v>0</v>
      </c>
      <c r="M778" s="6" t="str">
        <f t="shared" si="38"/>
        <v>Silencioso</v>
      </c>
      <c r="N778" s="6" t="str">
        <f>VLOOKUP($B778,LIRAa!$1:$1048576,3,FALSE)</f>
        <v>Sem Informação</v>
      </c>
      <c r="O778" s="6" t="str">
        <f>VLOOKUP($B778,LIRAa!$1:$1048576,4,FALSE)</f>
        <v>Sem Informação</v>
      </c>
      <c r="P778" s="6" t="str">
        <f>VLOOKUP($B778,LIRAa!$1:$1048576,5,FALSE)</f>
        <v>Sem Informação</v>
      </c>
      <c r="S778" s="37"/>
    </row>
    <row r="779" spans="1:21" ht="15.75" x14ac:dyDescent="0.25">
      <c r="A779" s="41">
        <v>774</v>
      </c>
      <c r="B779" s="6">
        <v>316570</v>
      </c>
      <c r="C779" s="16" t="str">
        <f>VLOOKUP(B779,'Tabela de Macros'!$1:$1048576,2,FALSE)</f>
        <v>Sudeste</v>
      </c>
      <c r="D779" s="35" t="str">
        <f>VLOOKUP(B779,'Tabela de Macros'!$1:$1048576,3,FALSE)</f>
        <v>Ubá</v>
      </c>
      <c r="E779" s="35" t="s">
        <v>783</v>
      </c>
      <c r="F779" s="11">
        <f>VLOOKUP(A779,Dengue!$1:$1048576,10,FALSE)</f>
        <v>1</v>
      </c>
      <c r="G779" s="11">
        <f>VLOOKUP($A779,Chik!$1:$1048576,10,FALSE)</f>
        <v>0</v>
      </c>
      <c r="H779" s="11">
        <f>VLOOKUP($A779,zika!$1:$1048576,10,FALSE)</f>
        <v>0</v>
      </c>
      <c r="I779" s="11">
        <f t="shared" si="36"/>
        <v>1</v>
      </c>
      <c r="J779" s="10">
        <v>7764</v>
      </c>
      <c r="K779" s="57" t="s">
        <v>1109</v>
      </c>
      <c r="L779" s="7">
        <f t="shared" si="37"/>
        <v>12.879958784131892</v>
      </c>
      <c r="M779" s="6" t="str">
        <f t="shared" si="38"/>
        <v>Baixa</v>
      </c>
      <c r="N779" s="6" t="str">
        <f>VLOOKUP($B779,LIRAa!$1:$1048576,3,FALSE)</f>
        <v>Sem Informação</v>
      </c>
      <c r="O779" s="6" t="str">
        <f>VLOOKUP($B779,LIRAa!$1:$1048576,4,FALSE)</f>
        <v>Sem Informação</v>
      </c>
      <c r="P779" s="6" t="str">
        <f>VLOOKUP($B779,LIRAa!$1:$1048576,5,FALSE)</f>
        <v>Sem Informação</v>
      </c>
      <c r="S779" s="37"/>
    </row>
    <row r="780" spans="1:21" ht="15.75" x14ac:dyDescent="0.25">
      <c r="A780" s="41">
        <v>775</v>
      </c>
      <c r="B780" s="6">
        <v>316580</v>
      </c>
      <c r="C780" s="16" t="str">
        <f>VLOOKUP(B780,'Tabela de Macros'!$1:$1048576,2,FALSE)</f>
        <v>Sul</v>
      </c>
      <c r="D780" s="35" t="str">
        <f>VLOOKUP(B780,'Tabela de Macros'!$1:$1048576,3,FALSE)</f>
        <v>Pouso Alegre</v>
      </c>
      <c r="E780" s="35" t="s">
        <v>784</v>
      </c>
      <c r="F780" s="11">
        <f>VLOOKUP(A780,Dengue!$1:$1048576,10,FALSE)</f>
        <v>0</v>
      </c>
      <c r="G780" s="11">
        <f>VLOOKUP($A780,Chik!$1:$1048576,10,FALSE)</f>
        <v>0</v>
      </c>
      <c r="H780" s="11">
        <f>VLOOKUP($A780,zika!$1:$1048576,10,FALSE)</f>
        <v>0</v>
      </c>
      <c r="I780" s="11">
        <f t="shared" si="36"/>
        <v>0</v>
      </c>
      <c r="J780" s="10">
        <v>1545</v>
      </c>
      <c r="K780" s="57" t="s">
        <v>1109</v>
      </c>
      <c r="L780" s="7">
        <f t="shared" si="37"/>
        <v>0</v>
      </c>
      <c r="M780" s="6" t="str">
        <f t="shared" si="38"/>
        <v>Silencioso</v>
      </c>
      <c r="N780" s="6" t="str">
        <f>VLOOKUP($B780,LIRAa!$1:$1048576,3,FALSE)</f>
        <v>Sem Informação</v>
      </c>
      <c r="O780" s="6" t="str">
        <f>VLOOKUP($B780,LIRAa!$1:$1048576,4,FALSE)</f>
        <v>Sem Informação</v>
      </c>
      <c r="P780" s="6" t="str">
        <f>VLOOKUP($B780,LIRAa!$1:$1048576,5,FALSE)</f>
        <v>Sem Informação</v>
      </c>
      <c r="S780" s="76"/>
      <c r="T780" s="76"/>
      <c r="U780" s="76"/>
    </row>
    <row r="781" spans="1:21" ht="15.75" x14ac:dyDescent="0.25">
      <c r="A781" s="41">
        <v>776</v>
      </c>
      <c r="B781" s="6">
        <v>316590</v>
      </c>
      <c r="C781" s="16" t="str">
        <f>VLOOKUP(B781,'Tabela de Macros'!$1:$1048576,2,FALSE)</f>
        <v>Jequitinhonha</v>
      </c>
      <c r="D781" s="35" t="str">
        <f>VLOOKUP(B781,'Tabela de Macros'!$1:$1048576,3,FALSE)</f>
        <v>Diamantina</v>
      </c>
      <c r="E781" s="35" t="s">
        <v>785</v>
      </c>
      <c r="F781" s="11">
        <f>VLOOKUP(A781,Dengue!$1:$1048576,10,FALSE)</f>
        <v>5</v>
      </c>
      <c r="G781" s="11">
        <f>VLOOKUP($A781,Chik!$1:$1048576,10,FALSE)</f>
        <v>0</v>
      </c>
      <c r="H781" s="11">
        <f>VLOOKUP($A781,zika!$1:$1048576,10,FALSE)</f>
        <v>0</v>
      </c>
      <c r="I781" s="11">
        <f t="shared" si="36"/>
        <v>5</v>
      </c>
      <c r="J781" s="10">
        <v>4209</v>
      </c>
      <c r="K781" s="57" t="s">
        <v>1109</v>
      </c>
      <c r="L781" s="7">
        <f t="shared" si="37"/>
        <v>118.79306248515087</v>
      </c>
      <c r="M781" s="6" t="str">
        <f t="shared" si="38"/>
        <v>Média</v>
      </c>
      <c r="N781" s="6" t="str">
        <f>VLOOKUP($B781,LIRAa!$1:$1048576,3,FALSE)</f>
        <v>Sem Informação</v>
      </c>
      <c r="O781" s="6" t="str">
        <f>VLOOKUP($B781,LIRAa!$1:$1048576,4,FALSE)</f>
        <v>Sem Informação</v>
      </c>
      <c r="P781" s="6" t="str">
        <f>VLOOKUP($B781,LIRAa!$1:$1048576,5,FALSE)</f>
        <v>Sem Informação</v>
      </c>
      <c r="S781" s="37"/>
    </row>
    <row r="782" spans="1:21" ht="15.75" x14ac:dyDescent="0.25">
      <c r="A782" s="41">
        <v>777</v>
      </c>
      <c r="B782" s="6">
        <v>316600</v>
      </c>
      <c r="C782" s="16" t="str">
        <f>VLOOKUP(B782,'Tabela de Macros'!$1:$1048576,2,FALSE)</f>
        <v>Centro Sul</v>
      </c>
      <c r="D782" s="35" t="str">
        <f>VLOOKUP(B782,'Tabela de Macros'!$1:$1048576,3,FALSE)</f>
        <v>Barbacena</v>
      </c>
      <c r="E782" s="35" t="s">
        <v>786</v>
      </c>
      <c r="F782" s="11">
        <f>VLOOKUP(A782,Dengue!$1:$1048576,10,FALSE)</f>
        <v>0</v>
      </c>
      <c r="G782" s="11">
        <f>VLOOKUP($A782,Chik!$1:$1048576,10,FALSE)</f>
        <v>0</v>
      </c>
      <c r="H782" s="11">
        <f>VLOOKUP($A782,zika!$1:$1048576,10,FALSE)</f>
        <v>0</v>
      </c>
      <c r="I782" s="11">
        <f t="shared" si="36"/>
        <v>0</v>
      </c>
      <c r="J782" s="10">
        <v>5786</v>
      </c>
      <c r="K782" s="57" t="s">
        <v>1109</v>
      </c>
      <c r="L782" s="7">
        <f t="shared" si="37"/>
        <v>0</v>
      </c>
      <c r="M782" s="6" t="str">
        <f t="shared" si="38"/>
        <v>Silencioso</v>
      </c>
      <c r="N782" s="6" t="str">
        <f>VLOOKUP($B782,LIRAa!$1:$1048576,3,FALSE)</f>
        <v>Sem Informação</v>
      </c>
      <c r="O782" s="6" t="str">
        <f>VLOOKUP($B782,LIRAa!$1:$1048576,4,FALSE)</f>
        <v>Sem Informação</v>
      </c>
      <c r="P782" s="6" t="str">
        <f>VLOOKUP($B782,LIRAa!$1:$1048576,5,FALSE)</f>
        <v>Sem Informação</v>
      </c>
      <c r="S782" s="37"/>
    </row>
    <row r="783" spans="1:21" ht="15.75" x14ac:dyDescent="0.25">
      <c r="A783" s="41">
        <v>778</v>
      </c>
      <c r="B783" s="6">
        <v>316610</v>
      </c>
      <c r="C783" s="16" t="str">
        <f>VLOOKUP(B783,'Tabela de Macros'!$1:$1048576,2,FALSE)</f>
        <v>Centro</v>
      </c>
      <c r="D783" s="35" t="str">
        <f>VLOOKUP(B783,'Tabela de Macros'!$1:$1048576,3,FALSE)</f>
        <v>Itabira</v>
      </c>
      <c r="E783" s="35" t="s">
        <v>787</v>
      </c>
      <c r="F783" s="11">
        <f>VLOOKUP(A783,Dengue!$1:$1048576,10,FALSE)</f>
        <v>0</v>
      </c>
      <c r="G783" s="11">
        <f>VLOOKUP($A783,Chik!$1:$1048576,10,FALSE)</f>
        <v>0</v>
      </c>
      <c r="H783" s="11">
        <f>VLOOKUP($A783,zika!$1:$1048576,10,FALSE)</f>
        <v>0</v>
      </c>
      <c r="I783" s="11">
        <f t="shared" si="36"/>
        <v>0</v>
      </c>
      <c r="J783" s="10">
        <v>3527</v>
      </c>
      <c r="K783" s="57" t="s">
        <v>1109</v>
      </c>
      <c r="L783" s="7">
        <f t="shared" si="37"/>
        <v>0</v>
      </c>
      <c r="M783" s="6" t="str">
        <f t="shared" si="38"/>
        <v>Silencioso</v>
      </c>
      <c r="N783" s="6" t="str">
        <f>VLOOKUP($B783,LIRAa!$1:$1048576,3,FALSE)</f>
        <v>Sem Informação</v>
      </c>
      <c r="O783" s="6" t="str">
        <f>VLOOKUP($B783,LIRAa!$1:$1048576,4,FALSE)</f>
        <v>Sem Informação</v>
      </c>
      <c r="P783" s="6" t="str">
        <f>VLOOKUP($B783,LIRAa!$1:$1048576,5,FALSE)</f>
        <v>Sem Informação</v>
      </c>
      <c r="S783" s="37"/>
    </row>
    <row r="784" spans="1:21" ht="15.75" x14ac:dyDescent="0.25">
      <c r="A784" s="41">
        <v>779</v>
      </c>
      <c r="B784" s="6">
        <v>316620</v>
      </c>
      <c r="C784" s="16" t="str">
        <f>VLOOKUP(B784,'Tabela de Macros'!$1:$1048576,2,FALSE)</f>
        <v>Centro Sul</v>
      </c>
      <c r="D784" s="35" t="str">
        <f>VLOOKUP(B784,'Tabela de Macros'!$1:$1048576,3,FALSE)</f>
        <v>Barbacena</v>
      </c>
      <c r="E784" s="35" t="s">
        <v>788</v>
      </c>
      <c r="F784" s="11">
        <f>VLOOKUP(A784,Dengue!$1:$1048576,10,FALSE)</f>
        <v>1</v>
      </c>
      <c r="G784" s="11">
        <f>VLOOKUP($A784,Chik!$1:$1048576,10,FALSE)</f>
        <v>0</v>
      </c>
      <c r="H784" s="11">
        <f>VLOOKUP($A784,zika!$1:$1048576,10,FALSE)</f>
        <v>0</v>
      </c>
      <c r="I784" s="11">
        <f t="shared" si="36"/>
        <v>1</v>
      </c>
      <c r="J784" s="10">
        <v>10451</v>
      </c>
      <c r="K784" s="57" t="s">
        <v>1109</v>
      </c>
      <c r="L784" s="7">
        <f t="shared" si="37"/>
        <v>9.5684623481006597</v>
      </c>
      <c r="M784" s="6" t="str">
        <f t="shared" si="38"/>
        <v>Baixa</v>
      </c>
      <c r="N784" s="6" t="str">
        <f>VLOOKUP($B784,LIRAa!$1:$1048576,3,FALSE)</f>
        <v>Sem Informação</v>
      </c>
      <c r="O784" s="6" t="str">
        <f>VLOOKUP($B784,LIRAa!$1:$1048576,4,FALSE)</f>
        <v>Sem Informação</v>
      </c>
      <c r="P784" s="6" t="str">
        <f>VLOOKUP($B784,LIRAa!$1:$1048576,5,FALSE)</f>
        <v>Sem Informação</v>
      </c>
      <c r="S784" s="37"/>
    </row>
    <row r="785" spans="1:21" ht="15.75" x14ac:dyDescent="0.25">
      <c r="A785" s="41">
        <v>780</v>
      </c>
      <c r="B785" s="6">
        <v>316630</v>
      </c>
      <c r="C785" s="16" t="str">
        <f>VLOOKUP(B785,'Tabela de Macros'!$1:$1048576,2,FALSE)</f>
        <v>Leste do Sul</v>
      </c>
      <c r="D785" s="35" t="str">
        <f>VLOOKUP(B785,'Tabela de Macros'!$1:$1048576,3,FALSE)</f>
        <v>Ponte Nova</v>
      </c>
      <c r="E785" s="35" t="s">
        <v>789</v>
      </c>
      <c r="F785" s="11">
        <f>VLOOKUP(A785,Dengue!$1:$1048576,10,FALSE)</f>
        <v>0</v>
      </c>
      <c r="G785" s="11">
        <f>VLOOKUP($A785,Chik!$1:$1048576,10,FALSE)</f>
        <v>0</v>
      </c>
      <c r="H785" s="11">
        <f>VLOOKUP($A785,zika!$1:$1048576,10,FALSE)</f>
        <v>0</v>
      </c>
      <c r="I785" s="11">
        <f t="shared" si="36"/>
        <v>0</v>
      </c>
      <c r="J785" s="10">
        <v>7319</v>
      </c>
      <c r="K785" s="57" t="s">
        <v>1109</v>
      </c>
      <c r="L785" s="7">
        <f t="shared" si="37"/>
        <v>0</v>
      </c>
      <c r="M785" s="6" t="str">
        <f t="shared" si="38"/>
        <v>Silencioso</v>
      </c>
      <c r="N785" s="6" t="str">
        <f>VLOOKUP($B785,LIRAa!$1:$1048576,3,FALSE)</f>
        <v>Sem Informação</v>
      </c>
      <c r="O785" s="6" t="str">
        <f>VLOOKUP($B785,LIRAa!$1:$1048576,4,FALSE)</f>
        <v>Sem Informação</v>
      </c>
      <c r="P785" s="6" t="str">
        <f>VLOOKUP($B785,LIRAa!$1:$1048576,5,FALSE)</f>
        <v>Sem Informação</v>
      </c>
      <c r="S785" s="37"/>
    </row>
    <row r="786" spans="1:21" ht="15.75" x14ac:dyDescent="0.25">
      <c r="A786" s="41">
        <v>781</v>
      </c>
      <c r="B786" s="6">
        <v>316640</v>
      </c>
      <c r="C786" s="16" t="str">
        <f>VLOOKUP(B786,'Tabela de Macros'!$1:$1048576,2,FALSE)</f>
        <v>Sul</v>
      </c>
      <c r="D786" s="35" t="str">
        <f>VLOOKUP(B786,'Tabela de Macros'!$1:$1048576,3,FALSE)</f>
        <v>Varginha</v>
      </c>
      <c r="E786" s="35" t="s">
        <v>790</v>
      </c>
      <c r="F786" s="11">
        <f>VLOOKUP(A786,Dengue!$1:$1048576,10,FALSE)</f>
        <v>0</v>
      </c>
      <c r="G786" s="11">
        <f>VLOOKUP($A786,Chik!$1:$1048576,10,FALSE)</f>
        <v>0</v>
      </c>
      <c r="H786" s="11">
        <f>VLOOKUP($A786,zika!$1:$1048576,10,FALSE)</f>
        <v>0</v>
      </c>
      <c r="I786" s="11">
        <f t="shared" si="36"/>
        <v>0</v>
      </c>
      <c r="J786" s="10">
        <v>1848</v>
      </c>
      <c r="K786" s="57" t="s">
        <v>1109</v>
      </c>
      <c r="L786" s="7">
        <f t="shared" si="37"/>
        <v>0</v>
      </c>
      <c r="M786" s="6" t="str">
        <f t="shared" si="38"/>
        <v>Silencioso</v>
      </c>
      <c r="N786" s="6" t="str">
        <f>VLOOKUP($B786,LIRAa!$1:$1048576,3,FALSE)</f>
        <v>Sem Informação</v>
      </c>
      <c r="O786" s="6" t="str">
        <f>VLOOKUP($B786,LIRAa!$1:$1048576,4,FALSE)</f>
        <v>Sem Informação</v>
      </c>
      <c r="P786" s="6" t="str">
        <f>VLOOKUP($B786,LIRAa!$1:$1048576,5,FALSE)</f>
        <v>Sem Informação</v>
      </c>
      <c r="S786" s="76"/>
      <c r="T786" s="76"/>
      <c r="U786" s="76"/>
    </row>
    <row r="787" spans="1:21" ht="15.75" x14ac:dyDescent="0.25">
      <c r="A787" s="41">
        <v>782</v>
      </c>
      <c r="B787" s="6">
        <v>316650</v>
      </c>
      <c r="C787" s="16" t="str">
        <f>VLOOKUP(B787,'Tabela de Macros'!$1:$1048576,2,FALSE)</f>
        <v>Jequitinhonha</v>
      </c>
      <c r="D787" s="35" t="str">
        <f>VLOOKUP(B787,'Tabela de Macros'!$1:$1048576,3,FALSE)</f>
        <v>Diamantina</v>
      </c>
      <c r="E787" s="35" t="s">
        <v>791</v>
      </c>
      <c r="F787" s="11">
        <f>VLOOKUP(A787,Dengue!$1:$1048576,10,FALSE)</f>
        <v>0</v>
      </c>
      <c r="G787" s="11">
        <f>VLOOKUP($A787,Chik!$1:$1048576,10,FALSE)</f>
        <v>0</v>
      </c>
      <c r="H787" s="11">
        <f>VLOOKUP($A787,zika!$1:$1048576,10,FALSE)</f>
        <v>0</v>
      </c>
      <c r="I787" s="11">
        <f t="shared" si="36"/>
        <v>0</v>
      </c>
      <c r="J787" s="10">
        <v>4293</v>
      </c>
      <c r="K787" s="57" t="s">
        <v>1109</v>
      </c>
      <c r="L787" s="7">
        <f t="shared" si="37"/>
        <v>0</v>
      </c>
      <c r="M787" s="6" t="str">
        <f t="shared" si="38"/>
        <v>Silencioso</v>
      </c>
      <c r="N787" s="6" t="str">
        <f>VLOOKUP($B787,LIRAa!$1:$1048576,3,FALSE)</f>
        <v>Sem Informação</v>
      </c>
      <c r="O787" s="6" t="str">
        <f>VLOOKUP($B787,LIRAa!$1:$1048576,4,FALSE)</f>
        <v>Sem Informação</v>
      </c>
      <c r="P787" s="6" t="str">
        <f>VLOOKUP($B787,LIRAa!$1:$1048576,5,FALSE)</f>
        <v>Sem Informação</v>
      </c>
      <c r="S787" s="76"/>
      <c r="T787" s="76"/>
      <c r="U787" s="76"/>
    </row>
    <row r="788" spans="1:21" ht="15.75" x14ac:dyDescent="0.25">
      <c r="A788" s="41">
        <v>783</v>
      </c>
      <c r="B788" s="6">
        <v>316660</v>
      </c>
      <c r="C788" s="16" t="str">
        <f>VLOOKUP(B788,'Tabela de Macros'!$1:$1048576,2,FALSE)</f>
        <v>Oeste</v>
      </c>
      <c r="D788" s="35" t="str">
        <f>VLOOKUP(B788,'Tabela de Macros'!$1:$1048576,3,FALSE)</f>
        <v>Divinópolis</v>
      </c>
      <c r="E788" s="35" t="s">
        <v>792</v>
      </c>
      <c r="F788" s="11">
        <f>VLOOKUP(A788,Dengue!$1:$1048576,10,FALSE)</f>
        <v>0</v>
      </c>
      <c r="G788" s="11">
        <f>VLOOKUP($A788,Chik!$1:$1048576,10,FALSE)</f>
        <v>0</v>
      </c>
      <c r="H788" s="11">
        <f>VLOOKUP($A788,zika!$1:$1048576,10,FALSE)</f>
        <v>0</v>
      </c>
      <c r="I788" s="11">
        <f t="shared" si="36"/>
        <v>0</v>
      </c>
      <c r="J788" s="10">
        <v>786</v>
      </c>
      <c r="K788" s="57" t="s">
        <v>1109</v>
      </c>
      <c r="L788" s="7">
        <f t="shared" si="37"/>
        <v>0</v>
      </c>
      <c r="M788" s="6" t="str">
        <f t="shared" si="38"/>
        <v>Silencioso</v>
      </c>
      <c r="N788" s="6" t="str">
        <f>VLOOKUP($B788,LIRAa!$1:$1048576,3,FALSE)</f>
        <v>Sem Informação</v>
      </c>
      <c r="O788" s="6" t="str">
        <f>VLOOKUP($B788,LIRAa!$1:$1048576,4,FALSE)</f>
        <v>Sem Informação</v>
      </c>
      <c r="P788" s="6" t="str">
        <f>VLOOKUP($B788,LIRAa!$1:$1048576,5,FALSE)</f>
        <v>Sem Informação</v>
      </c>
      <c r="S788" s="37"/>
    </row>
    <row r="789" spans="1:21" ht="15.75" x14ac:dyDescent="0.25">
      <c r="A789" s="41">
        <v>784</v>
      </c>
      <c r="B789" s="6">
        <v>316680</v>
      </c>
      <c r="C789" s="16" t="str">
        <f>VLOOKUP(B789,'Tabela de Macros'!$1:$1048576,2,FALSE)</f>
        <v>Noroeste</v>
      </c>
      <c r="D789" s="35" t="str">
        <f>VLOOKUP(B789,'Tabela de Macros'!$1:$1048576,3,FALSE)</f>
        <v>Patos de Minas</v>
      </c>
      <c r="E789" s="35" t="s">
        <v>793</v>
      </c>
      <c r="F789" s="11">
        <f>VLOOKUP(A789,Dengue!$1:$1048576,10,FALSE)</f>
        <v>4</v>
      </c>
      <c r="G789" s="11">
        <f>VLOOKUP($A789,Chik!$1:$1048576,10,FALSE)</f>
        <v>0</v>
      </c>
      <c r="H789" s="11">
        <f>VLOOKUP($A789,zika!$1:$1048576,10,FALSE)</f>
        <v>0</v>
      </c>
      <c r="I789" s="11">
        <f t="shared" si="36"/>
        <v>4</v>
      </c>
      <c r="J789" s="10">
        <v>11493</v>
      </c>
      <c r="K789" s="57" t="s">
        <v>1109</v>
      </c>
      <c r="L789" s="7">
        <f t="shared" si="37"/>
        <v>34.803793613503871</v>
      </c>
      <c r="M789" s="6" t="str">
        <f t="shared" si="38"/>
        <v>Baixa</v>
      </c>
      <c r="N789" s="6" t="str">
        <f>VLOOKUP($B789,LIRAa!$1:$1048576,3,FALSE)</f>
        <v>Sem Informação</v>
      </c>
      <c r="O789" s="6" t="str">
        <f>VLOOKUP($B789,LIRAa!$1:$1048576,4,FALSE)</f>
        <v>Sem Informação</v>
      </c>
      <c r="P789" s="6" t="str">
        <f>VLOOKUP($B789,LIRAa!$1:$1048576,5,FALSE)</f>
        <v>Sem Informação</v>
      </c>
      <c r="S789" s="37"/>
    </row>
    <row r="790" spans="1:21" ht="15.75" x14ac:dyDescent="0.25">
      <c r="A790" s="41">
        <v>785</v>
      </c>
      <c r="B790" s="6">
        <v>316670</v>
      </c>
      <c r="C790" s="16" t="str">
        <f>VLOOKUP(B790,'Tabela de Macros'!$1:$1048576,2,FALSE)</f>
        <v>Nordeste</v>
      </c>
      <c r="D790" s="35" t="str">
        <f>VLOOKUP(B790,'Tabela de Macros'!$1:$1048576,3,FALSE)</f>
        <v>Teófilo Otoni</v>
      </c>
      <c r="E790" s="35" t="s">
        <v>794</v>
      </c>
      <c r="F790" s="11">
        <f>VLOOKUP(A790,Dengue!$1:$1048576,10,FALSE)</f>
        <v>8</v>
      </c>
      <c r="G790" s="11">
        <f>VLOOKUP($A790,Chik!$1:$1048576,10,FALSE)</f>
        <v>0</v>
      </c>
      <c r="H790" s="11">
        <f>VLOOKUP($A790,zika!$1:$1048576,10,FALSE)</f>
        <v>0</v>
      </c>
      <c r="I790" s="11">
        <f t="shared" si="36"/>
        <v>8</v>
      </c>
      <c r="J790" s="10">
        <v>8685</v>
      </c>
      <c r="K790" s="57" t="s">
        <v>1109</v>
      </c>
      <c r="L790" s="7">
        <f t="shared" si="37"/>
        <v>92.112838226827861</v>
      </c>
      <c r="M790" s="6" t="str">
        <f t="shared" si="38"/>
        <v>Baixa</v>
      </c>
      <c r="N790" s="6" t="str">
        <f>VLOOKUP($B790,LIRAa!$1:$1048576,3,FALSE)</f>
        <v>Sem Informação</v>
      </c>
      <c r="O790" s="6" t="str">
        <f>VLOOKUP($B790,LIRAa!$1:$1048576,4,FALSE)</f>
        <v>Sem Informação</v>
      </c>
      <c r="P790" s="6" t="str">
        <f>VLOOKUP($B790,LIRAa!$1:$1048576,5,FALSE)</f>
        <v>Sem Informação</v>
      </c>
      <c r="S790" s="76"/>
      <c r="T790" s="76"/>
      <c r="U790" s="76"/>
    </row>
    <row r="791" spans="1:21" ht="15.75" x14ac:dyDescent="0.25">
      <c r="A791" s="41">
        <v>786</v>
      </c>
      <c r="B791" s="6">
        <v>316690</v>
      </c>
      <c r="C791" s="16" t="str">
        <f>VLOOKUP(B791,'Tabela de Macros'!$1:$1048576,2,FALSE)</f>
        <v>Sul</v>
      </c>
      <c r="D791" s="35" t="str">
        <f>VLOOKUP(B791,'Tabela de Macros'!$1:$1048576,3,FALSE)</f>
        <v>Alfenas</v>
      </c>
      <c r="E791" s="35" t="s">
        <v>795</v>
      </c>
      <c r="F791" s="11">
        <f>VLOOKUP(A791,Dengue!$1:$1048576,10,FALSE)</f>
        <v>3</v>
      </c>
      <c r="G791" s="11">
        <f>VLOOKUP($A791,Chik!$1:$1048576,10,FALSE)</f>
        <v>0</v>
      </c>
      <c r="H791" s="11">
        <f>VLOOKUP($A791,zika!$1:$1048576,10,FALSE)</f>
        <v>0</v>
      </c>
      <c r="I791" s="11">
        <f t="shared" si="36"/>
        <v>3</v>
      </c>
      <c r="J791" s="10">
        <v>7670</v>
      </c>
      <c r="K791" s="57" t="s">
        <v>1109</v>
      </c>
      <c r="L791" s="7">
        <f t="shared" si="37"/>
        <v>39.113428943937414</v>
      </c>
      <c r="M791" s="6" t="str">
        <f t="shared" si="38"/>
        <v>Baixa</v>
      </c>
      <c r="N791" s="6" t="str">
        <f>VLOOKUP($B791,LIRAa!$1:$1048576,3,FALSE)</f>
        <v>Sem Informação</v>
      </c>
      <c r="O791" s="6" t="str">
        <f>VLOOKUP($B791,LIRAa!$1:$1048576,4,FALSE)</f>
        <v>Sem Informação</v>
      </c>
      <c r="P791" s="6" t="str">
        <f>VLOOKUP($B791,LIRAa!$1:$1048576,5,FALSE)</f>
        <v>Sem Informação</v>
      </c>
      <c r="S791" s="37"/>
    </row>
    <row r="792" spans="1:21" ht="15.75" x14ac:dyDescent="0.25">
      <c r="A792" s="41">
        <v>787</v>
      </c>
      <c r="B792" s="6">
        <v>316695</v>
      </c>
      <c r="C792" s="16" t="str">
        <f>VLOOKUP(B792,'Tabela de Macros'!$1:$1048576,2,FALSE)</f>
        <v>Norte</v>
      </c>
      <c r="D792" s="35" t="str">
        <f>VLOOKUP(B792,'Tabela de Macros'!$1:$1048576,3,FALSE)</f>
        <v>Montes Claros</v>
      </c>
      <c r="E792" s="35" t="s">
        <v>796</v>
      </c>
      <c r="F792" s="11">
        <f>VLOOKUP(A792,Dengue!$1:$1048576,10,FALSE)</f>
        <v>0</v>
      </c>
      <c r="G792" s="11">
        <f>VLOOKUP($A792,Chik!$1:$1048576,10,FALSE)</f>
        <v>0</v>
      </c>
      <c r="H792" s="11">
        <f>VLOOKUP($A792,zika!$1:$1048576,10,FALSE)</f>
        <v>0</v>
      </c>
      <c r="I792" s="11">
        <f t="shared" si="36"/>
        <v>0</v>
      </c>
      <c r="J792" s="10">
        <v>4752</v>
      </c>
      <c r="K792" s="57" t="s">
        <v>1109</v>
      </c>
      <c r="L792" s="7">
        <f t="shared" si="37"/>
        <v>0</v>
      </c>
      <c r="M792" s="6" t="str">
        <f t="shared" si="38"/>
        <v>Silencioso</v>
      </c>
      <c r="N792" s="6" t="str">
        <f>VLOOKUP($B792,LIRAa!$1:$1048576,3,FALSE)</f>
        <v>Sem Informação</v>
      </c>
      <c r="O792" s="6" t="str">
        <f>VLOOKUP($B792,LIRAa!$1:$1048576,4,FALSE)</f>
        <v>Sem Informação</v>
      </c>
      <c r="P792" s="6" t="str">
        <f>VLOOKUP($B792,LIRAa!$1:$1048576,5,FALSE)</f>
        <v>Sem Informação</v>
      </c>
      <c r="S792" s="37"/>
    </row>
    <row r="793" spans="1:21" ht="15.75" x14ac:dyDescent="0.25">
      <c r="A793" s="41">
        <v>788</v>
      </c>
      <c r="B793" s="6">
        <v>316700</v>
      </c>
      <c r="C793" s="16" t="str">
        <f>VLOOKUP(B793,'Tabela de Macros'!$1:$1048576,2,FALSE)</f>
        <v>Sul</v>
      </c>
      <c r="D793" s="35" t="str">
        <f>VLOOKUP(B793,'Tabela de Macros'!$1:$1048576,3,FALSE)</f>
        <v>Varginha</v>
      </c>
      <c r="E793" s="35" t="s">
        <v>797</v>
      </c>
      <c r="F793" s="11">
        <f>VLOOKUP(A793,Dengue!$1:$1048576,10,FALSE)</f>
        <v>0</v>
      </c>
      <c r="G793" s="11">
        <f>VLOOKUP($A793,Chik!$1:$1048576,10,FALSE)</f>
        <v>0</v>
      </c>
      <c r="H793" s="11">
        <f>VLOOKUP($A793,zika!$1:$1048576,10,FALSE)</f>
        <v>0</v>
      </c>
      <c r="I793" s="11">
        <f t="shared" si="36"/>
        <v>0</v>
      </c>
      <c r="J793" s="10">
        <v>1970</v>
      </c>
      <c r="K793" s="57" t="s">
        <v>1109</v>
      </c>
      <c r="L793" s="7">
        <f t="shared" si="37"/>
        <v>0</v>
      </c>
      <c r="M793" s="6" t="str">
        <f t="shared" si="38"/>
        <v>Silencioso</v>
      </c>
      <c r="N793" s="6" t="str">
        <f>VLOOKUP($B793,LIRAa!$1:$1048576,3,FALSE)</f>
        <v>Sem Informação</v>
      </c>
      <c r="O793" s="6" t="str">
        <f>VLOOKUP($B793,LIRAa!$1:$1048576,4,FALSE)</f>
        <v>Sem Informação</v>
      </c>
      <c r="P793" s="6" t="str">
        <f>VLOOKUP($B793,LIRAa!$1:$1048576,5,FALSE)</f>
        <v>Sem Informação</v>
      </c>
      <c r="S793" s="37"/>
    </row>
    <row r="794" spans="1:21" ht="15.75" x14ac:dyDescent="0.25">
      <c r="A794" s="41">
        <v>789</v>
      </c>
      <c r="B794" s="6">
        <v>316710</v>
      </c>
      <c r="C794" s="16" t="str">
        <f>VLOOKUP(B794,'Tabela de Macros'!$1:$1048576,2,FALSE)</f>
        <v>Jequitinhonha</v>
      </c>
      <c r="D794" s="35" t="str">
        <f>VLOOKUP(B794,'Tabela de Macros'!$1:$1048576,3,FALSE)</f>
        <v>Diamantina</v>
      </c>
      <c r="E794" s="35" t="s">
        <v>798</v>
      </c>
      <c r="F794" s="11">
        <f>VLOOKUP(A794,Dengue!$1:$1048576,10,FALSE)</f>
        <v>7</v>
      </c>
      <c r="G794" s="11">
        <f>VLOOKUP($A794,Chik!$1:$1048576,10,FALSE)</f>
        <v>0</v>
      </c>
      <c r="H794" s="11">
        <f>VLOOKUP($A794,zika!$1:$1048576,10,FALSE)</f>
        <v>0</v>
      </c>
      <c r="I794" s="11">
        <f t="shared" si="36"/>
        <v>7</v>
      </c>
      <c r="J794" s="10">
        <v>20993</v>
      </c>
      <c r="K794" s="57" t="s">
        <v>1109</v>
      </c>
      <c r="L794" s="7">
        <f t="shared" si="37"/>
        <v>33.344448149383126</v>
      </c>
      <c r="M794" s="6" t="str">
        <f t="shared" si="38"/>
        <v>Baixa</v>
      </c>
      <c r="N794" s="6" t="str">
        <f>VLOOKUP($B794,LIRAa!$1:$1048576,3,FALSE)</f>
        <v>Sem Informação</v>
      </c>
      <c r="O794" s="6" t="str">
        <f>VLOOKUP($B794,LIRAa!$1:$1048576,4,FALSE)</f>
        <v>Sem Informação</v>
      </c>
      <c r="P794" s="6" t="str">
        <f>VLOOKUP($B794,LIRAa!$1:$1048576,5,FALSE)</f>
        <v>Sem Informação</v>
      </c>
      <c r="S794" s="37"/>
    </row>
    <row r="795" spans="1:21" ht="15.75" x14ac:dyDescent="0.25">
      <c r="A795" s="41">
        <v>790</v>
      </c>
      <c r="B795" s="6">
        <v>316720</v>
      </c>
      <c r="C795" s="16" t="str">
        <f>VLOOKUP(B795,'Tabela de Macros'!$1:$1048576,2,FALSE)</f>
        <v>Centro</v>
      </c>
      <c r="D795" s="35" t="str">
        <f>VLOOKUP(B795,'Tabela de Macros'!$1:$1048576,3,FALSE)</f>
        <v>Sete Lagoas</v>
      </c>
      <c r="E795" s="35" t="s">
        <v>11</v>
      </c>
      <c r="F795" s="11">
        <f>VLOOKUP(A795,Dengue!$1:$1048576,10,FALSE)</f>
        <v>91</v>
      </c>
      <c r="G795" s="11">
        <f>VLOOKUP($A795,Chik!$1:$1048576,10,FALSE)</f>
        <v>0</v>
      </c>
      <c r="H795" s="11">
        <f>VLOOKUP($A795,zika!$1:$1048576,10,FALSE)</f>
        <v>0</v>
      </c>
      <c r="I795" s="11">
        <f t="shared" si="36"/>
        <v>91</v>
      </c>
      <c r="J795" s="10">
        <v>237286</v>
      </c>
      <c r="K795" s="57" t="s">
        <v>1112</v>
      </c>
      <c r="L795" s="7">
        <f t="shared" si="37"/>
        <v>38.350345153106375</v>
      </c>
      <c r="M795" s="6" t="str">
        <f t="shared" si="38"/>
        <v>Baixa</v>
      </c>
      <c r="N795" s="6">
        <f>VLOOKUP($B795,LIRAa!$1:$1048576,3,FALSE)</f>
        <v>2.4</v>
      </c>
      <c r="O795" s="6">
        <f>VLOOKUP($B795,LIRAa!$1:$1048576,4,FALSE)</f>
        <v>3.1</v>
      </c>
      <c r="P795" s="6">
        <f>VLOOKUP($B795,LIRAa!$1:$1048576,5,FALSE)</f>
        <v>3.7</v>
      </c>
      <c r="S795" s="37"/>
    </row>
    <row r="796" spans="1:21" ht="15.75" x14ac:dyDescent="0.25">
      <c r="A796" s="41">
        <v>791</v>
      </c>
      <c r="B796" s="6">
        <v>316555</v>
      </c>
      <c r="C796" s="16" t="str">
        <f>VLOOKUP(B796,'Tabela de Macros'!$1:$1048576,2,FALSE)</f>
        <v>Nordeste</v>
      </c>
      <c r="D796" s="35" t="str">
        <f>VLOOKUP(B796,'Tabela de Macros'!$1:$1048576,3,FALSE)</f>
        <v>Teófilo Otoni</v>
      </c>
      <c r="E796" s="35" t="s">
        <v>799</v>
      </c>
      <c r="F796" s="11">
        <f>VLOOKUP(A796,Dengue!$1:$1048576,10,FALSE)</f>
        <v>5</v>
      </c>
      <c r="G796" s="11">
        <f>VLOOKUP($A796,Chik!$1:$1048576,10,FALSE)</f>
        <v>0</v>
      </c>
      <c r="H796" s="11">
        <f>VLOOKUP($A796,zika!$1:$1048576,10,FALSE)</f>
        <v>0</v>
      </c>
      <c r="I796" s="11">
        <f t="shared" si="36"/>
        <v>5</v>
      </c>
      <c r="J796" s="10">
        <v>12134</v>
      </c>
      <c r="K796" s="57" t="s">
        <v>1109</v>
      </c>
      <c r="L796" s="7">
        <f t="shared" si="37"/>
        <v>41.206527113894843</v>
      </c>
      <c r="M796" s="6" t="str">
        <f t="shared" si="38"/>
        <v>Baixa</v>
      </c>
      <c r="N796" s="6" t="str">
        <f>VLOOKUP($B796,LIRAa!$1:$1048576,3,FALSE)</f>
        <v>Sem Informação</v>
      </c>
      <c r="O796" s="6" t="str">
        <f>VLOOKUP($B796,LIRAa!$1:$1048576,4,FALSE)</f>
        <v>Sem Informação</v>
      </c>
      <c r="P796" s="6" t="str">
        <f>VLOOKUP($B796,LIRAa!$1:$1048576,5,FALSE)</f>
        <v>Sem Informação</v>
      </c>
      <c r="S796" s="37"/>
    </row>
    <row r="797" spans="1:21" ht="15.75" x14ac:dyDescent="0.25">
      <c r="A797" s="41">
        <v>792</v>
      </c>
      <c r="B797" s="6">
        <v>316730</v>
      </c>
      <c r="C797" s="16" t="str">
        <f>VLOOKUP(B797,'Tabela de Macros'!$1:$1048576,2,FALSE)</f>
        <v>Sudeste</v>
      </c>
      <c r="D797" s="35" t="str">
        <f>VLOOKUP(B797,'Tabela de Macros'!$1:$1048576,3,FALSE)</f>
        <v>Ubá</v>
      </c>
      <c r="E797" s="35" t="s">
        <v>800</v>
      </c>
      <c r="F797" s="11">
        <f>VLOOKUP(A797,Dengue!$1:$1048576,10,FALSE)</f>
        <v>0</v>
      </c>
      <c r="G797" s="11">
        <f>VLOOKUP($A797,Chik!$1:$1048576,10,FALSE)</f>
        <v>0</v>
      </c>
      <c r="H797" s="11">
        <f>VLOOKUP($A797,zika!$1:$1048576,10,FALSE)</f>
        <v>0</v>
      </c>
      <c r="I797" s="11">
        <f t="shared" si="36"/>
        <v>0</v>
      </c>
      <c r="J797" s="10">
        <v>2258</v>
      </c>
      <c r="K797" s="57" t="s">
        <v>1109</v>
      </c>
      <c r="L797" s="7">
        <f t="shared" si="37"/>
        <v>0</v>
      </c>
      <c r="M797" s="6" t="str">
        <f t="shared" si="38"/>
        <v>Silencioso</v>
      </c>
      <c r="N797" s="6" t="str">
        <f>VLOOKUP($B797,LIRAa!$1:$1048576,3,FALSE)</f>
        <v>Sem Informação</v>
      </c>
      <c r="O797" s="6" t="str">
        <f>VLOOKUP($B797,LIRAa!$1:$1048576,4,FALSE)</f>
        <v>Sem Informação</v>
      </c>
      <c r="P797" s="6" t="str">
        <f>VLOOKUP($B797,LIRAa!$1:$1048576,5,FALSE)</f>
        <v>Sem Informação</v>
      </c>
      <c r="S797" s="37"/>
    </row>
    <row r="798" spans="1:21" ht="15.75" x14ac:dyDescent="0.25">
      <c r="A798" s="41">
        <v>793</v>
      </c>
      <c r="B798" s="6">
        <v>316740</v>
      </c>
      <c r="C798" s="16" t="str">
        <f>VLOOKUP(B798,'Tabela de Macros'!$1:$1048576,2,FALSE)</f>
        <v>Sul</v>
      </c>
      <c r="D798" s="35" t="str">
        <f>VLOOKUP(B798,'Tabela de Macros'!$1:$1048576,3,FALSE)</f>
        <v>Pouso Alegre</v>
      </c>
      <c r="E798" s="35" t="s">
        <v>801</v>
      </c>
      <c r="F798" s="11">
        <f>VLOOKUP(A798,Dengue!$1:$1048576,10,FALSE)</f>
        <v>1</v>
      </c>
      <c r="G798" s="11">
        <f>VLOOKUP($A798,Chik!$1:$1048576,10,FALSE)</f>
        <v>0</v>
      </c>
      <c r="H798" s="11">
        <f>VLOOKUP($A798,zika!$1:$1048576,10,FALSE)</f>
        <v>0</v>
      </c>
      <c r="I798" s="11">
        <f t="shared" si="36"/>
        <v>1</v>
      </c>
      <c r="J798" s="10">
        <v>6227</v>
      </c>
      <c r="K798" s="57" t="s">
        <v>1109</v>
      </c>
      <c r="L798" s="7">
        <f t="shared" si="37"/>
        <v>16.059097478721696</v>
      </c>
      <c r="M798" s="6" t="str">
        <f t="shared" si="38"/>
        <v>Baixa</v>
      </c>
      <c r="N798" s="6" t="str">
        <f>VLOOKUP($B798,LIRAa!$1:$1048576,3,FALSE)</f>
        <v>Sem Informação</v>
      </c>
      <c r="O798" s="6" t="str">
        <f>VLOOKUP($B798,LIRAa!$1:$1048576,4,FALSE)</f>
        <v>Sem Informação</v>
      </c>
      <c r="P798" s="6" t="str">
        <f>VLOOKUP($B798,LIRAa!$1:$1048576,5,FALSE)</f>
        <v>Sem Informação</v>
      </c>
      <c r="S798" s="37"/>
    </row>
    <row r="799" spans="1:21" ht="15.75" x14ac:dyDescent="0.25">
      <c r="A799" s="41">
        <v>794</v>
      </c>
      <c r="B799" s="6">
        <v>316750</v>
      </c>
      <c r="C799" s="16" t="str">
        <f>VLOOKUP(B799,'Tabela de Macros'!$1:$1048576,2,FALSE)</f>
        <v>Sudeste</v>
      </c>
      <c r="D799" s="35" t="str">
        <f>VLOOKUP(B799,'Tabela de Macros'!$1:$1048576,3,FALSE)</f>
        <v>Juiz de Fora</v>
      </c>
      <c r="E799" s="35" t="s">
        <v>802</v>
      </c>
      <c r="F799" s="11">
        <f>VLOOKUP(A799,Dengue!$1:$1048576,10,FALSE)</f>
        <v>0</v>
      </c>
      <c r="G799" s="11">
        <f>VLOOKUP($A799,Chik!$1:$1048576,10,FALSE)</f>
        <v>0</v>
      </c>
      <c r="H799" s="11">
        <f>VLOOKUP($A799,zika!$1:$1048576,10,FALSE)</f>
        <v>0</v>
      </c>
      <c r="I799" s="11">
        <f t="shared" si="36"/>
        <v>0</v>
      </c>
      <c r="J799" s="10">
        <v>2612</v>
      </c>
      <c r="K799" s="57" t="s">
        <v>1109</v>
      </c>
      <c r="L799" s="7">
        <f t="shared" si="37"/>
        <v>0</v>
      </c>
      <c r="M799" s="6" t="str">
        <f t="shared" si="38"/>
        <v>Silencioso</v>
      </c>
      <c r="N799" s="6" t="str">
        <f>VLOOKUP($B799,LIRAa!$1:$1048576,3,FALSE)</f>
        <v>Sem Informação</v>
      </c>
      <c r="O799" s="6" t="str">
        <f>VLOOKUP($B799,LIRAa!$1:$1048576,4,FALSE)</f>
        <v>Sem Informação</v>
      </c>
      <c r="P799" s="6" t="str">
        <f>VLOOKUP($B799,LIRAa!$1:$1048576,5,FALSE)</f>
        <v>Sem Informação</v>
      </c>
      <c r="S799" s="37"/>
    </row>
    <row r="800" spans="1:21" ht="15.75" x14ac:dyDescent="0.25">
      <c r="A800" s="41">
        <v>795</v>
      </c>
      <c r="B800" s="6">
        <v>316760</v>
      </c>
      <c r="C800" s="16" t="str">
        <f>VLOOKUP(B800,'Tabela de Macros'!$1:$1048576,2,FALSE)</f>
        <v>Leste do Sul</v>
      </c>
      <c r="D800" s="35" t="str">
        <f>VLOOKUP(B800,'Tabela de Macros'!$1:$1048576,3,FALSE)</f>
        <v>Manhuaçu</v>
      </c>
      <c r="E800" s="35" t="s">
        <v>803</v>
      </c>
      <c r="F800" s="11">
        <f>VLOOKUP(A800,Dengue!$1:$1048576,10,FALSE)</f>
        <v>1</v>
      </c>
      <c r="G800" s="11">
        <f>VLOOKUP($A800,Chik!$1:$1048576,10,FALSE)</f>
        <v>0</v>
      </c>
      <c r="H800" s="11">
        <f>VLOOKUP($A800,zika!$1:$1048576,10,FALSE)</f>
        <v>0</v>
      </c>
      <c r="I800" s="11">
        <f t="shared" si="36"/>
        <v>1</v>
      </c>
      <c r="J800" s="10">
        <v>19528</v>
      </c>
      <c r="K800" s="57" t="s">
        <v>1109</v>
      </c>
      <c r="L800" s="7">
        <f t="shared" si="37"/>
        <v>5.1208521097910698</v>
      </c>
      <c r="M800" s="6" t="str">
        <f t="shared" si="38"/>
        <v>Baixa</v>
      </c>
      <c r="N800" s="6" t="str">
        <f>VLOOKUP($B800,LIRAa!$1:$1048576,3,FALSE)</f>
        <v>Sem Informação</v>
      </c>
      <c r="O800" s="6" t="str">
        <f>VLOOKUP($B800,LIRAa!$1:$1048576,4,FALSE)</f>
        <v>Sem Informação</v>
      </c>
      <c r="P800" s="6" t="str">
        <f>VLOOKUP($B800,LIRAa!$1:$1048576,5,FALSE)</f>
        <v>Sem Informação</v>
      </c>
      <c r="S800" s="37"/>
    </row>
    <row r="801" spans="1:21" ht="15.75" x14ac:dyDescent="0.25">
      <c r="A801" s="41">
        <v>796</v>
      </c>
      <c r="B801" s="6">
        <v>316770</v>
      </c>
      <c r="C801" s="16" t="str">
        <f>VLOOKUP(B801,'Tabela de Macros'!$1:$1048576,2,FALSE)</f>
        <v>Leste</v>
      </c>
      <c r="D801" s="35" t="str">
        <f>VLOOKUP(B801,'Tabela de Macros'!$1:$1048576,3,FALSE)</f>
        <v>Gov. Valadares</v>
      </c>
      <c r="E801" s="35" t="s">
        <v>804</v>
      </c>
      <c r="F801" s="11">
        <f>VLOOKUP(A801,Dengue!$1:$1048576,10,FALSE)</f>
        <v>1</v>
      </c>
      <c r="G801" s="11">
        <f>VLOOKUP($A801,Chik!$1:$1048576,10,FALSE)</f>
        <v>0</v>
      </c>
      <c r="H801" s="11">
        <f>VLOOKUP($A801,zika!$1:$1048576,10,FALSE)</f>
        <v>0</v>
      </c>
      <c r="I801" s="11">
        <f t="shared" si="36"/>
        <v>1</v>
      </c>
      <c r="J801" s="10">
        <v>5594</v>
      </c>
      <c r="K801" s="57" t="s">
        <v>1109</v>
      </c>
      <c r="L801" s="7">
        <f t="shared" si="37"/>
        <v>17.876296031462282</v>
      </c>
      <c r="M801" s="6" t="str">
        <f t="shared" si="38"/>
        <v>Baixa</v>
      </c>
      <c r="N801" s="6" t="str">
        <f>VLOOKUP($B801,LIRAa!$1:$1048576,3,FALSE)</f>
        <v>Sem Informação</v>
      </c>
      <c r="O801" s="6" t="str">
        <f>VLOOKUP($B801,LIRAa!$1:$1048576,4,FALSE)</f>
        <v>Sem Informação</v>
      </c>
      <c r="P801" s="6" t="str">
        <f>VLOOKUP($B801,LIRAa!$1:$1048576,5,FALSE)</f>
        <v>Sem Informação</v>
      </c>
      <c r="S801" s="37"/>
    </row>
    <row r="802" spans="1:21" ht="15.75" x14ac:dyDescent="0.25">
      <c r="A802" s="41">
        <v>797</v>
      </c>
      <c r="B802" s="6">
        <v>316780</v>
      </c>
      <c r="C802" s="16" t="str">
        <f>VLOOKUP(B802,'Tabela de Macros'!$1:$1048576,2,FALSE)</f>
        <v>Sul</v>
      </c>
      <c r="D802" s="35" t="str">
        <f>VLOOKUP(B802,'Tabela de Macros'!$1:$1048576,3,FALSE)</f>
        <v>Varginha</v>
      </c>
      <c r="E802" s="35" t="s">
        <v>805</v>
      </c>
      <c r="F802" s="11">
        <f>VLOOKUP(A802,Dengue!$1:$1048576,10,FALSE)</f>
        <v>2</v>
      </c>
      <c r="G802" s="11">
        <f>VLOOKUP($A802,Chik!$1:$1048576,10,FALSE)</f>
        <v>0</v>
      </c>
      <c r="H802" s="11">
        <f>VLOOKUP($A802,zika!$1:$1048576,10,FALSE)</f>
        <v>0</v>
      </c>
      <c r="I802" s="11">
        <f t="shared" si="36"/>
        <v>2</v>
      </c>
      <c r="J802" s="10">
        <v>6112</v>
      </c>
      <c r="K802" s="57" t="s">
        <v>1109</v>
      </c>
      <c r="L802" s="7">
        <f t="shared" si="37"/>
        <v>32.72251308900524</v>
      </c>
      <c r="M802" s="6" t="str">
        <f t="shared" si="38"/>
        <v>Baixa</v>
      </c>
      <c r="N802" s="6" t="str">
        <f>VLOOKUP($B802,LIRAa!$1:$1048576,3,FALSE)</f>
        <v>Sem Informação</v>
      </c>
      <c r="O802" s="6" t="str">
        <f>VLOOKUP($B802,LIRAa!$1:$1048576,4,FALSE)</f>
        <v>Sem Informação</v>
      </c>
      <c r="P802" s="6" t="str">
        <f>VLOOKUP($B802,LIRAa!$1:$1048576,5,FALSE)</f>
        <v>Sem Informação</v>
      </c>
      <c r="S802" s="37"/>
    </row>
    <row r="803" spans="1:21" ht="15.75" x14ac:dyDescent="0.25">
      <c r="A803" s="41">
        <v>798</v>
      </c>
      <c r="B803" s="6">
        <v>316790</v>
      </c>
      <c r="C803" s="16" t="str">
        <f>VLOOKUP(B803,'Tabela de Macros'!$1:$1048576,2,FALSE)</f>
        <v>Sudeste</v>
      </c>
      <c r="D803" s="35" t="str">
        <f>VLOOKUP(B803,'Tabela de Macros'!$1:$1048576,3,FALSE)</f>
        <v>Ubá</v>
      </c>
      <c r="E803" s="35" t="s">
        <v>806</v>
      </c>
      <c r="F803" s="11">
        <f>VLOOKUP(A803,Dengue!$1:$1048576,10,FALSE)</f>
        <v>0</v>
      </c>
      <c r="G803" s="11">
        <f>VLOOKUP($A803,Chik!$1:$1048576,10,FALSE)</f>
        <v>0</v>
      </c>
      <c r="H803" s="11">
        <f>VLOOKUP($A803,zika!$1:$1048576,10,FALSE)</f>
        <v>0</v>
      </c>
      <c r="I803" s="11">
        <f t="shared" si="36"/>
        <v>0</v>
      </c>
      <c r="J803" s="10">
        <v>3792</v>
      </c>
      <c r="K803" s="57" t="s">
        <v>1109</v>
      </c>
      <c r="L803" s="7">
        <f t="shared" si="37"/>
        <v>0</v>
      </c>
      <c r="M803" s="6" t="str">
        <f t="shared" si="38"/>
        <v>Silencioso</v>
      </c>
      <c r="N803" s="6" t="str">
        <f>VLOOKUP($B803,LIRAa!$1:$1048576,3,FALSE)</f>
        <v>Sem Informação</v>
      </c>
      <c r="O803" s="6" t="str">
        <f>VLOOKUP($B803,LIRAa!$1:$1048576,4,FALSE)</f>
        <v>Sem Informação</v>
      </c>
      <c r="P803" s="6" t="str">
        <f>VLOOKUP($B803,LIRAa!$1:$1048576,5,FALSE)</f>
        <v>Sem Informação</v>
      </c>
      <c r="S803" s="37"/>
    </row>
    <row r="804" spans="1:21" ht="15.75" x14ac:dyDescent="0.25">
      <c r="A804" s="41">
        <v>799</v>
      </c>
      <c r="B804" s="6">
        <v>316800</v>
      </c>
      <c r="C804" s="16" t="str">
        <f>VLOOKUP(B804,'Tabela de Macros'!$1:$1048576,2,FALSE)</f>
        <v>Norte</v>
      </c>
      <c r="D804" s="35" t="str">
        <f>VLOOKUP(B804,'Tabela de Macros'!$1:$1048576,3,FALSE)</f>
        <v>Montes Claros</v>
      </c>
      <c r="E804" s="35" t="s">
        <v>807</v>
      </c>
      <c r="F804" s="11">
        <f>VLOOKUP(A804,Dengue!$1:$1048576,10,FALSE)</f>
        <v>1</v>
      </c>
      <c r="G804" s="11">
        <f>VLOOKUP($A804,Chik!$1:$1048576,10,FALSE)</f>
        <v>1</v>
      </c>
      <c r="H804" s="11">
        <f>VLOOKUP($A804,zika!$1:$1048576,10,FALSE)</f>
        <v>0</v>
      </c>
      <c r="I804" s="11">
        <f t="shared" si="36"/>
        <v>2</v>
      </c>
      <c r="J804" s="10">
        <v>33858</v>
      </c>
      <c r="K804" s="57" t="s">
        <v>1110</v>
      </c>
      <c r="L804" s="7">
        <f t="shared" si="37"/>
        <v>5.9070234508831003</v>
      </c>
      <c r="M804" s="6" t="str">
        <f t="shared" si="38"/>
        <v>Baixa</v>
      </c>
      <c r="N804" s="6">
        <f>VLOOKUP($B804,LIRAa!$1:$1048576,3,FALSE)</f>
        <v>1</v>
      </c>
      <c r="O804" s="6">
        <f>VLOOKUP($B804,LIRAa!$1:$1048576,4,FALSE)</f>
        <v>1.7</v>
      </c>
      <c r="P804" s="6">
        <f>VLOOKUP($B804,LIRAa!$1:$1048576,5,FALSE)</f>
        <v>2.9</v>
      </c>
      <c r="S804" s="37"/>
    </row>
    <row r="805" spans="1:21" ht="15.75" x14ac:dyDescent="0.25">
      <c r="A805" s="41">
        <v>800</v>
      </c>
      <c r="B805" s="6">
        <v>316805</v>
      </c>
      <c r="C805" s="16" t="str">
        <f>VLOOKUP(B805,'Tabela de Macros'!$1:$1048576,2,FALSE)</f>
        <v>Leste do Sul</v>
      </c>
      <c r="D805" s="35" t="str">
        <f>VLOOKUP(B805,'Tabela de Macros'!$1:$1048576,3,FALSE)</f>
        <v>Manhuaçu</v>
      </c>
      <c r="E805" s="35" t="s">
        <v>808</v>
      </c>
      <c r="F805" s="11">
        <f>VLOOKUP(A805,Dengue!$1:$1048576,10,FALSE)</f>
        <v>1</v>
      </c>
      <c r="G805" s="11">
        <f>VLOOKUP($A805,Chik!$1:$1048576,10,FALSE)</f>
        <v>0</v>
      </c>
      <c r="H805" s="11">
        <f>VLOOKUP($A805,zika!$1:$1048576,10,FALSE)</f>
        <v>0</v>
      </c>
      <c r="I805" s="11">
        <f t="shared" si="36"/>
        <v>1</v>
      </c>
      <c r="J805" s="10">
        <v>3119</v>
      </c>
      <c r="K805" s="57" t="s">
        <v>1109</v>
      </c>
      <c r="L805" s="7">
        <f t="shared" si="37"/>
        <v>32.061558191728118</v>
      </c>
      <c r="M805" s="6" t="str">
        <f t="shared" si="38"/>
        <v>Baixa</v>
      </c>
      <c r="N805" s="6" t="str">
        <f>VLOOKUP($B805,LIRAa!$1:$1048576,3,FALSE)</f>
        <v>Sem Informação</v>
      </c>
      <c r="O805" s="6" t="str">
        <f>VLOOKUP($B805,LIRAa!$1:$1048576,4,FALSE)</f>
        <v>Sem Informação</v>
      </c>
      <c r="P805" s="6" t="str">
        <f>VLOOKUP($B805,LIRAa!$1:$1048576,5,FALSE)</f>
        <v>Sem Informação</v>
      </c>
      <c r="S805" s="76"/>
      <c r="T805" s="76"/>
      <c r="U805" s="76"/>
    </row>
    <row r="806" spans="1:21" ht="15.75" x14ac:dyDescent="0.25">
      <c r="A806" s="41">
        <v>801</v>
      </c>
      <c r="B806" s="6">
        <v>316810</v>
      </c>
      <c r="C806" s="16" t="str">
        <f>VLOOKUP(B806,'Tabela de Macros'!$1:$1048576,2,FALSE)</f>
        <v>Triângulo do Sul</v>
      </c>
      <c r="D806" s="35" t="str">
        <f>VLOOKUP(B806,'Tabela de Macros'!$1:$1048576,3,FALSE)</f>
        <v>Uberaba</v>
      </c>
      <c r="E806" s="35" t="s">
        <v>809</v>
      </c>
      <c r="F806" s="11">
        <f>VLOOKUP(A806,Dengue!$1:$1048576,10,FALSE)</f>
        <v>0</v>
      </c>
      <c r="G806" s="11">
        <f>VLOOKUP($A806,Chik!$1:$1048576,10,FALSE)</f>
        <v>0</v>
      </c>
      <c r="H806" s="11">
        <f>VLOOKUP($A806,zika!$1:$1048576,10,FALSE)</f>
        <v>0</v>
      </c>
      <c r="I806" s="11">
        <f t="shared" si="36"/>
        <v>0</v>
      </c>
      <c r="J806" s="10">
        <v>4711</v>
      </c>
      <c r="K806" s="57" t="s">
        <v>1109</v>
      </c>
      <c r="L806" s="7">
        <f t="shared" si="37"/>
        <v>0</v>
      </c>
      <c r="M806" s="6" t="str">
        <f t="shared" si="38"/>
        <v>Silencioso</v>
      </c>
      <c r="N806" s="6" t="str">
        <f>VLOOKUP($B806,LIRAa!$1:$1048576,3,FALSE)</f>
        <v>Sem Informação</v>
      </c>
      <c r="O806" s="6" t="str">
        <f>VLOOKUP($B806,LIRAa!$1:$1048576,4,FALSE)</f>
        <v>Sem Informação</v>
      </c>
      <c r="P806" s="6" t="str">
        <f>VLOOKUP($B806,LIRAa!$1:$1048576,5,FALSE)</f>
        <v>Sem Informação</v>
      </c>
      <c r="S806" s="76"/>
      <c r="T806" s="76"/>
      <c r="U806" s="76"/>
    </row>
    <row r="807" spans="1:21" ht="15.75" x14ac:dyDescent="0.25">
      <c r="A807" s="41">
        <v>802</v>
      </c>
      <c r="B807" s="6">
        <v>316820</v>
      </c>
      <c r="C807" s="16" t="str">
        <f>VLOOKUP(B807,'Tabela de Macros'!$1:$1048576,2,FALSE)</f>
        <v>Oeste</v>
      </c>
      <c r="D807" s="35" t="str">
        <f>VLOOKUP(B807,'Tabela de Macros'!$1:$1048576,3,FALSE)</f>
        <v>Divinópolis</v>
      </c>
      <c r="E807" s="35" t="s">
        <v>810</v>
      </c>
      <c r="F807" s="11">
        <f>VLOOKUP(A807,Dengue!$1:$1048576,10,FALSE)</f>
        <v>0</v>
      </c>
      <c r="G807" s="11">
        <f>VLOOKUP($A807,Chik!$1:$1048576,10,FALSE)</f>
        <v>0</v>
      </c>
      <c r="H807" s="11">
        <f>VLOOKUP($A807,zika!$1:$1048576,10,FALSE)</f>
        <v>0</v>
      </c>
      <c r="I807" s="11">
        <f t="shared" si="36"/>
        <v>0</v>
      </c>
      <c r="J807" s="10">
        <v>1879</v>
      </c>
      <c r="K807" s="57" t="s">
        <v>1109</v>
      </c>
      <c r="L807" s="7">
        <f t="shared" si="37"/>
        <v>0</v>
      </c>
      <c r="M807" s="6" t="str">
        <f t="shared" si="38"/>
        <v>Silencioso</v>
      </c>
      <c r="N807" s="6" t="str">
        <f>VLOOKUP($B807,LIRAa!$1:$1048576,3,FALSE)</f>
        <v>Sem Informação</v>
      </c>
      <c r="O807" s="6" t="str">
        <f>VLOOKUP($B807,LIRAa!$1:$1048576,4,FALSE)</f>
        <v>Sem Informação</v>
      </c>
      <c r="P807" s="6" t="str">
        <f>VLOOKUP($B807,LIRAa!$1:$1048576,5,FALSE)</f>
        <v>Sem Informação</v>
      </c>
      <c r="S807" s="37"/>
    </row>
    <row r="808" spans="1:21" ht="15.75" x14ac:dyDescent="0.25">
      <c r="A808" s="41">
        <v>803</v>
      </c>
      <c r="B808" s="6">
        <v>316830</v>
      </c>
      <c r="C808" s="16" t="str">
        <f>VLOOKUP(B808,'Tabela de Macros'!$1:$1048576,2,FALSE)</f>
        <v>Centro</v>
      </c>
      <c r="D808" s="35" t="str">
        <f>VLOOKUP(B808,'Tabela de Macros'!$1:$1048576,3,FALSE)</f>
        <v>Belo Horizonte</v>
      </c>
      <c r="E808" s="35" t="s">
        <v>811</v>
      </c>
      <c r="F808" s="11">
        <f>VLOOKUP(A808,Dengue!$1:$1048576,10,FALSE)</f>
        <v>0</v>
      </c>
      <c r="G808" s="11">
        <f>VLOOKUP($A808,Chik!$1:$1048576,10,FALSE)</f>
        <v>0</v>
      </c>
      <c r="H808" s="11">
        <f>VLOOKUP($A808,zika!$1:$1048576,10,FALSE)</f>
        <v>0</v>
      </c>
      <c r="I808" s="11">
        <f t="shared" si="36"/>
        <v>0</v>
      </c>
      <c r="J808" s="10">
        <v>4055</v>
      </c>
      <c r="K808" s="57" t="s">
        <v>1109</v>
      </c>
      <c r="L808" s="7">
        <f t="shared" si="37"/>
        <v>0</v>
      </c>
      <c r="M808" s="6" t="str">
        <f t="shared" si="38"/>
        <v>Silencioso</v>
      </c>
      <c r="N808" s="6" t="str">
        <f>VLOOKUP($B808,LIRAa!$1:$1048576,3,FALSE)</f>
        <v>Sem Informação</v>
      </c>
      <c r="O808" s="6" t="str">
        <f>VLOOKUP($B808,LIRAa!$1:$1048576,4,FALSE)</f>
        <v>Sem Informação</v>
      </c>
      <c r="P808" s="6" t="str">
        <f>VLOOKUP($B808,LIRAa!$1:$1048576,5,FALSE)</f>
        <v>Sem Informação</v>
      </c>
      <c r="S808" s="76"/>
      <c r="T808" s="76"/>
      <c r="U808" s="76"/>
    </row>
    <row r="809" spans="1:21" ht="15.75" x14ac:dyDescent="0.25">
      <c r="A809" s="41">
        <v>804</v>
      </c>
      <c r="B809" s="6">
        <v>316840</v>
      </c>
      <c r="C809" s="16" t="str">
        <f>VLOOKUP(B809,'Tabela de Macros'!$1:$1048576,2,FALSE)</f>
        <v>Leste</v>
      </c>
      <c r="D809" s="35" t="str">
        <f>VLOOKUP(B809,'Tabela de Macros'!$1:$1048576,3,FALSE)</f>
        <v>Gov. Valadares</v>
      </c>
      <c r="E809" s="35" t="s">
        <v>812</v>
      </c>
      <c r="F809" s="11">
        <f>VLOOKUP(A809,Dengue!$1:$1048576,10,FALSE)</f>
        <v>16</v>
      </c>
      <c r="G809" s="11">
        <f>VLOOKUP($A809,Chik!$1:$1048576,10,FALSE)</f>
        <v>0</v>
      </c>
      <c r="H809" s="11">
        <f>VLOOKUP($A809,zika!$1:$1048576,10,FALSE)</f>
        <v>0</v>
      </c>
      <c r="I809" s="11">
        <f t="shared" si="36"/>
        <v>16</v>
      </c>
      <c r="J809" s="10">
        <v>14350</v>
      </c>
      <c r="K809" s="57" t="s">
        <v>1109</v>
      </c>
      <c r="L809" s="7">
        <f t="shared" si="37"/>
        <v>111.49825783972125</v>
      </c>
      <c r="M809" s="6" t="str">
        <f t="shared" si="38"/>
        <v>Média</v>
      </c>
      <c r="N809" s="6" t="str">
        <f>VLOOKUP($B809,LIRAa!$1:$1048576,3,FALSE)</f>
        <v>Sem Informação</v>
      </c>
      <c r="O809" s="6" t="str">
        <f>VLOOKUP($B809,LIRAa!$1:$1048576,4,FALSE)</f>
        <v>Sem Informação</v>
      </c>
      <c r="P809" s="6" t="str">
        <f>VLOOKUP($B809,LIRAa!$1:$1048576,5,FALSE)</f>
        <v>Sem Informação</v>
      </c>
      <c r="S809" s="76"/>
      <c r="T809" s="76"/>
      <c r="U809" s="76"/>
    </row>
    <row r="810" spans="1:21" ht="15.75" x14ac:dyDescent="0.25">
      <c r="A810" s="41">
        <v>805</v>
      </c>
      <c r="B810" s="6">
        <v>316850</v>
      </c>
      <c r="C810" s="16" t="str">
        <f>VLOOKUP(B810,'Tabela de Macros'!$1:$1048576,2,FALSE)</f>
        <v>Leste do Sul</v>
      </c>
      <c r="D810" s="35" t="str">
        <f>VLOOKUP(B810,'Tabela de Macros'!$1:$1048576,3,FALSE)</f>
        <v>Ponte Nova</v>
      </c>
      <c r="E810" s="35" t="s">
        <v>813</v>
      </c>
      <c r="F810" s="11">
        <f>VLOOKUP(A810,Dengue!$1:$1048576,10,FALSE)</f>
        <v>1</v>
      </c>
      <c r="G810" s="11">
        <f>VLOOKUP($A810,Chik!$1:$1048576,10,FALSE)</f>
        <v>0</v>
      </c>
      <c r="H810" s="11">
        <f>VLOOKUP($A810,zika!$1:$1048576,10,FALSE)</f>
        <v>0</v>
      </c>
      <c r="I810" s="11">
        <f t="shared" si="36"/>
        <v>1</v>
      </c>
      <c r="J810" s="10">
        <v>11650</v>
      </c>
      <c r="K810" s="57" t="s">
        <v>1109</v>
      </c>
      <c r="L810" s="7">
        <f t="shared" si="37"/>
        <v>8.5836909871244647</v>
      </c>
      <c r="M810" s="6" t="str">
        <f t="shared" si="38"/>
        <v>Baixa</v>
      </c>
      <c r="N810" s="6" t="str">
        <f>VLOOKUP($B810,LIRAa!$1:$1048576,3,FALSE)</f>
        <v>Sem Informação</v>
      </c>
      <c r="O810" s="6" t="str">
        <f>VLOOKUP($B810,LIRAa!$1:$1048576,4,FALSE)</f>
        <v>Sem Informação</v>
      </c>
      <c r="P810" s="6" t="str">
        <f>VLOOKUP($B810,LIRAa!$1:$1048576,5,FALSE)</f>
        <v>Sem Informação</v>
      </c>
      <c r="S810" s="76"/>
      <c r="T810" s="76"/>
      <c r="U810" s="76"/>
    </row>
    <row r="811" spans="1:21" ht="15.75" x14ac:dyDescent="0.25">
      <c r="A811" s="41">
        <v>806</v>
      </c>
      <c r="B811" s="6">
        <v>316860</v>
      </c>
      <c r="C811" s="16" t="str">
        <f>VLOOKUP(B811,'Tabela de Macros'!$1:$1048576,2,FALSE)</f>
        <v>Nordeste</v>
      </c>
      <c r="D811" s="35" t="str">
        <f>VLOOKUP(B811,'Tabela de Macros'!$1:$1048576,3,FALSE)</f>
        <v>Teófilo Otoni</v>
      </c>
      <c r="E811" s="35" t="s">
        <v>28</v>
      </c>
      <c r="F811" s="11">
        <f>VLOOKUP(A811,Dengue!$1:$1048576,10,FALSE)</f>
        <v>317</v>
      </c>
      <c r="G811" s="11">
        <f>VLOOKUP($A811,Chik!$1:$1048576,10,FALSE)</f>
        <v>40</v>
      </c>
      <c r="H811" s="11">
        <f>VLOOKUP($A811,zika!$1:$1048576,10,FALSE)</f>
        <v>4</v>
      </c>
      <c r="I811" s="11">
        <f t="shared" si="36"/>
        <v>361</v>
      </c>
      <c r="J811" s="10">
        <v>140235</v>
      </c>
      <c r="K811" s="57" t="s">
        <v>1112</v>
      </c>
      <c r="L811" s="7">
        <f t="shared" si="37"/>
        <v>257.42503654579815</v>
      </c>
      <c r="M811" s="6" t="str">
        <f t="shared" si="38"/>
        <v>Média</v>
      </c>
      <c r="N811" s="6">
        <f>VLOOKUP($B811,LIRAa!$1:$1048576,3,FALSE)</f>
        <v>1.3</v>
      </c>
      <c r="O811" s="6">
        <f>VLOOKUP($B811,LIRAa!$1:$1048576,4,FALSE)</f>
        <v>2.8</v>
      </c>
      <c r="P811" s="6">
        <f>VLOOKUP($B811,LIRAa!$1:$1048576,5,FALSE)</f>
        <v>1.8</v>
      </c>
      <c r="S811" s="76"/>
      <c r="T811" s="76"/>
      <c r="U811" s="76"/>
    </row>
    <row r="812" spans="1:21" ht="15.75" x14ac:dyDescent="0.25">
      <c r="A812" s="41">
        <v>807</v>
      </c>
      <c r="B812" s="6">
        <v>316870</v>
      </c>
      <c r="C812" s="16" t="str">
        <f>VLOOKUP(B812,'Tabela de Macros'!$1:$1048576,2,FALSE)</f>
        <v>Vale do Aço</v>
      </c>
      <c r="D812" s="35" t="str">
        <f>VLOOKUP(B812,'Tabela de Macros'!$1:$1048576,3,FALSE)</f>
        <v>Cel. Fabriciano</v>
      </c>
      <c r="E812" s="35" t="s">
        <v>814</v>
      </c>
      <c r="F812" s="11">
        <f>VLOOKUP(A812,Dengue!$1:$1048576,10,FALSE)</f>
        <v>31</v>
      </c>
      <c r="G812" s="11">
        <f>VLOOKUP($A812,Chik!$1:$1048576,10,FALSE)</f>
        <v>3</v>
      </c>
      <c r="H812" s="11">
        <f>VLOOKUP($A812,zika!$1:$1048576,10,FALSE)</f>
        <v>1</v>
      </c>
      <c r="I812" s="11">
        <f t="shared" si="36"/>
        <v>35</v>
      </c>
      <c r="J812" s="10">
        <v>89090</v>
      </c>
      <c r="K812" s="57" t="s">
        <v>1111</v>
      </c>
      <c r="L812" s="7">
        <f t="shared" si="37"/>
        <v>39.286115164440453</v>
      </c>
      <c r="M812" s="6" t="str">
        <f t="shared" si="38"/>
        <v>Baixa</v>
      </c>
      <c r="N812" s="6">
        <f>VLOOKUP($B812,LIRAa!$1:$1048576,3,FALSE)</f>
        <v>2.5</v>
      </c>
      <c r="O812" s="6">
        <f>VLOOKUP($B812,LIRAa!$1:$1048576,4,FALSE)</f>
        <v>2.6</v>
      </c>
      <c r="P812" s="6">
        <f>VLOOKUP($B812,LIRAa!$1:$1048576,5,FALSE)</f>
        <v>3</v>
      </c>
      <c r="S812" s="76"/>
      <c r="T812" s="76"/>
      <c r="U812" s="76"/>
    </row>
    <row r="813" spans="1:21" ht="15.75" x14ac:dyDescent="0.25">
      <c r="A813" s="41">
        <v>808</v>
      </c>
      <c r="B813" s="6">
        <v>316880</v>
      </c>
      <c r="C813" s="16" t="str">
        <f>VLOOKUP(B813,'Tabela de Macros'!$1:$1048576,2,FALSE)</f>
        <v>Centro Sul</v>
      </c>
      <c r="D813" s="35" t="str">
        <f>VLOOKUP(B813,'Tabela de Macros'!$1:$1048576,3,FALSE)</f>
        <v>São João Del Rei</v>
      </c>
      <c r="E813" s="35" t="s">
        <v>815</v>
      </c>
      <c r="F813" s="11">
        <f>VLOOKUP(A813,Dengue!$1:$1048576,10,FALSE)</f>
        <v>1</v>
      </c>
      <c r="G813" s="11">
        <f>VLOOKUP($A813,Chik!$1:$1048576,10,FALSE)</f>
        <v>0</v>
      </c>
      <c r="H813" s="11">
        <f>VLOOKUP($A813,zika!$1:$1048576,10,FALSE)</f>
        <v>0</v>
      </c>
      <c r="I813" s="11">
        <f t="shared" si="36"/>
        <v>1</v>
      </c>
      <c r="J813" s="10">
        <v>7886</v>
      </c>
      <c r="K813" s="57" t="s">
        <v>1109</v>
      </c>
      <c r="L813" s="7">
        <f t="shared" si="37"/>
        <v>12.6806999746386</v>
      </c>
      <c r="M813" s="6" t="str">
        <f t="shared" si="38"/>
        <v>Baixa</v>
      </c>
      <c r="N813" s="6" t="str">
        <f>VLOOKUP($B813,LIRAa!$1:$1048576,3,FALSE)</f>
        <v>Sem Informação</v>
      </c>
      <c r="O813" s="6" t="str">
        <f>VLOOKUP($B813,LIRAa!$1:$1048576,4,FALSE)</f>
        <v>Sem Informação</v>
      </c>
      <c r="P813" s="6" t="str">
        <f>VLOOKUP($B813,LIRAa!$1:$1048576,5,FALSE)</f>
        <v>Sem Informação</v>
      </c>
      <c r="S813" s="37"/>
    </row>
    <row r="814" spans="1:21" ht="15.75" x14ac:dyDescent="0.25">
      <c r="A814" s="41">
        <v>809</v>
      </c>
      <c r="B814" s="6">
        <v>316890</v>
      </c>
      <c r="C814" s="16" t="str">
        <f>VLOOKUP(B814,'Tabela de Macros'!$1:$1048576,2,FALSE)</f>
        <v>Noroeste</v>
      </c>
      <c r="D814" s="35" t="str">
        <f>VLOOKUP(B814,'Tabela de Macros'!$1:$1048576,3,FALSE)</f>
        <v>Patos de Minas</v>
      </c>
      <c r="E814" s="35" t="s">
        <v>816</v>
      </c>
      <c r="F814" s="11">
        <f>VLOOKUP(A814,Dengue!$1:$1048576,10,FALSE)</f>
        <v>3</v>
      </c>
      <c r="G814" s="11">
        <f>VLOOKUP($A814,Chik!$1:$1048576,10,FALSE)</f>
        <v>0</v>
      </c>
      <c r="H814" s="11">
        <f>VLOOKUP($A814,zika!$1:$1048576,10,FALSE)</f>
        <v>0</v>
      </c>
      <c r="I814" s="11">
        <f t="shared" si="36"/>
        <v>3</v>
      </c>
      <c r="J814" s="10">
        <v>6539</v>
      </c>
      <c r="K814" s="57" t="s">
        <v>1109</v>
      </c>
      <c r="L814" s="7">
        <f t="shared" si="37"/>
        <v>45.878574705612479</v>
      </c>
      <c r="M814" s="6" t="str">
        <f t="shared" si="38"/>
        <v>Baixa</v>
      </c>
      <c r="N814" s="6" t="str">
        <f>VLOOKUP($B814,LIRAa!$1:$1048576,3,FALSE)</f>
        <v>Sem Informação</v>
      </c>
      <c r="O814" s="6" t="str">
        <f>VLOOKUP($B814,LIRAa!$1:$1048576,4,FALSE)</f>
        <v>Sem Informação</v>
      </c>
      <c r="P814" s="6" t="str">
        <f>VLOOKUP($B814,LIRAa!$1:$1048576,5,FALSE)</f>
        <v>Sem Informação</v>
      </c>
      <c r="S814" s="37"/>
    </row>
    <row r="815" spans="1:21" ht="15.75" x14ac:dyDescent="0.25">
      <c r="A815" s="41">
        <v>810</v>
      </c>
      <c r="B815" s="6">
        <v>316900</v>
      </c>
      <c r="C815" s="16" t="str">
        <f>VLOOKUP(B815,'Tabela de Macros'!$1:$1048576,2,FALSE)</f>
        <v>Sudeste</v>
      </c>
      <c r="D815" s="35" t="str">
        <f>VLOOKUP(B815,'Tabela de Macros'!$1:$1048576,3,FALSE)</f>
        <v>Ubá</v>
      </c>
      <c r="E815" s="35" t="s">
        <v>817</v>
      </c>
      <c r="F815" s="11">
        <f>VLOOKUP(A815,Dengue!$1:$1048576,10,FALSE)</f>
        <v>0</v>
      </c>
      <c r="G815" s="11">
        <f>VLOOKUP($A815,Chik!$1:$1048576,10,FALSE)</f>
        <v>3</v>
      </c>
      <c r="H815" s="11">
        <f>VLOOKUP($A815,zika!$1:$1048576,10,FALSE)</f>
        <v>0</v>
      </c>
      <c r="I815" s="11">
        <f t="shared" si="36"/>
        <v>3</v>
      </c>
      <c r="J815" s="10">
        <v>16602</v>
      </c>
      <c r="K815" s="57" t="s">
        <v>1109</v>
      </c>
      <c r="L815" s="7">
        <f t="shared" si="37"/>
        <v>18.070112034694617</v>
      </c>
      <c r="M815" s="6" t="str">
        <f t="shared" si="38"/>
        <v>Baixa</v>
      </c>
      <c r="N815" s="6" t="str">
        <f>VLOOKUP($B815,LIRAa!$1:$1048576,3,FALSE)</f>
        <v>Sem Informação</v>
      </c>
      <c r="O815" s="6" t="str">
        <f>VLOOKUP($B815,LIRAa!$1:$1048576,4,FALSE)</f>
        <v>Sem Informação</v>
      </c>
      <c r="P815" s="6" t="str">
        <f>VLOOKUP($B815,LIRAa!$1:$1048576,5,FALSE)</f>
        <v>Sem Informação</v>
      </c>
      <c r="S815" s="9"/>
      <c r="T815" s="9"/>
      <c r="U815" s="9"/>
    </row>
    <row r="816" spans="1:21" ht="15.75" x14ac:dyDescent="0.25">
      <c r="A816" s="41">
        <v>811</v>
      </c>
      <c r="B816" s="6">
        <v>316905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818</v>
      </c>
      <c r="F816" s="11">
        <f>VLOOKUP(A816,Dengue!$1:$1048576,10,FALSE)</f>
        <v>0</v>
      </c>
      <c r="G816" s="11">
        <f>VLOOKUP($A816,Chik!$1:$1048576,10,FALSE)</f>
        <v>0</v>
      </c>
      <c r="H816" s="11">
        <f>VLOOKUP($A816,zika!$1:$1048576,10,FALSE)</f>
        <v>0</v>
      </c>
      <c r="I816" s="11">
        <f t="shared" si="36"/>
        <v>0</v>
      </c>
      <c r="J816" s="10">
        <v>4093</v>
      </c>
      <c r="K816" s="57" t="s">
        <v>1109</v>
      </c>
      <c r="L816" s="7">
        <f t="shared" si="37"/>
        <v>0</v>
      </c>
      <c r="M816" s="6" t="str">
        <f t="shared" si="38"/>
        <v>Silencioso</v>
      </c>
      <c r="N816" s="6" t="str">
        <f>VLOOKUP($B816,LIRAa!$1:$1048576,3,FALSE)</f>
        <v>Sem Informação</v>
      </c>
      <c r="O816" s="6" t="str">
        <f>VLOOKUP($B816,LIRAa!$1:$1048576,4,FALSE)</f>
        <v>Sem Informação</v>
      </c>
      <c r="P816" s="6" t="str">
        <f>VLOOKUP($B816,LIRAa!$1:$1048576,5,FALSE)</f>
        <v>Sem Informação</v>
      </c>
      <c r="S816" s="37"/>
    </row>
    <row r="817" spans="1:21" ht="15.75" x14ac:dyDescent="0.25">
      <c r="A817" s="41">
        <v>812</v>
      </c>
      <c r="B817" s="6">
        <v>316910</v>
      </c>
      <c r="C817" s="16" t="str">
        <f>VLOOKUP(B817,'Tabela de Macros'!$1:$1048576,2,FALSE)</f>
        <v>Sul</v>
      </c>
      <c r="D817" s="35" t="str">
        <f>VLOOKUP(B817,'Tabela de Macros'!$1:$1048576,3,FALSE)</f>
        <v>Pouso Alegre</v>
      </c>
      <c r="E817" s="35" t="s">
        <v>819</v>
      </c>
      <c r="F817" s="11">
        <f>VLOOKUP(A817,Dengue!$1:$1048576,10,FALSE)</f>
        <v>0</v>
      </c>
      <c r="G817" s="11">
        <f>VLOOKUP($A817,Chik!$1:$1048576,10,FALSE)</f>
        <v>0</v>
      </c>
      <c r="H817" s="11">
        <f>VLOOKUP($A817,zika!$1:$1048576,10,FALSE)</f>
        <v>0</v>
      </c>
      <c r="I817" s="11">
        <f t="shared" si="36"/>
        <v>0</v>
      </c>
      <c r="J817" s="10">
        <v>6217</v>
      </c>
      <c r="K817" s="57" t="s">
        <v>1109</v>
      </c>
      <c r="L817" s="7">
        <f t="shared" si="37"/>
        <v>0</v>
      </c>
      <c r="M817" s="6" t="str">
        <f t="shared" si="38"/>
        <v>Silencioso</v>
      </c>
      <c r="N817" s="6" t="str">
        <f>VLOOKUP($B817,LIRAa!$1:$1048576,3,FALSE)</f>
        <v>Sem Informação</v>
      </c>
      <c r="O817" s="6" t="str">
        <f>VLOOKUP($B817,LIRAa!$1:$1048576,4,FALSE)</f>
        <v>Sem Informação</v>
      </c>
      <c r="P817" s="6" t="str">
        <f>VLOOKUP($B817,LIRAa!$1:$1048576,5,FALSE)</f>
        <v>Sem Informação</v>
      </c>
      <c r="S817" s="37"/>
    </row>
    <row r="818" spans="1:21" ht="15.75" x14ac:dyDescent="0.25">
      <c r="A818" s="41">
        <v>813</v>
      </c>
      <c r="B818" s="6">
        <v>316920</v>
      </c>
      <c r="C818" s="16" t="str">
        <f>VLOOKUP(B818,'Tabela de Macros'!$1:$1048576,2,FALSE)</f>
        <v>Sudeste</v>
      </c>
      <c r="D818" s="35" t="str">
        <f>VLOOKUP(B818,'Tabela de Macros'!$1:$1048576,3,FALSE)</f>
        <v>Manhuaçu</v>
      </c>
      <c r="E818" s="35" t="s">
        <v>820</v>
      </c>
      <c r="F818" s="11">
        <f>VLOOKUP(A818,Dengue!$1:$1048576,10,FALSE)</f>
        <v>0</v>
      </c>
      <c r="G818" s="11">
        <f>VLOOKUP($A818,Chik!$1:$1048576,10,FALSE)</f>
        <v>0</v>
      </c>
      <c r="H818" s="11">
        <f>VLOOKUP($A818,zika!$1:$1048576,10,FALSE)</f>
        <v>0</v>
      </c>
      <c r="I818" s="11">
        <f t="shared" si="36"/>
        <v>0</v>
      </c>
      <c r="J818" s="10">
        <v>8201</v>
      </c>
      <c r="K818" s="57" t="s">
        <v>1109</v>
      </c>
      <c r="L818" s="7">
        <f t="shared" si="37"/>
        <v>0</v>
      </c>
      <c r="M818" s="6" t="str">
        <f t="shared" si="38"/>
        <v>Silencioso</v>
      </c>
      <c r="N818" s="6" t="str">
        <f>VLOOKUP($B818,LIRAa!$1:$1048576,3,FALSE)</f>
        <v>Sem Informação</v>
      </c>
      <c r="O818" s="6" t="str">
        <f>VLOOKUP($B818,LIRAa!$1:$1048576,4,FALSE)</f>
        <v>Sem Informação</v>
      </c>
      <c r="P818" s="6" t="str">
        <f>VLOOKUP($B818,LIRAa!$1:$1048576,5,FALSE)</f>
        <v>Sem Informação</v>
      </c>
      <c r="S818" s="37"/>
    </row>
    <row r="819" spans="1:21" ht="15.75" x14ac:dyDescent="0.25">
      <c r="A819" s="41">
        <v>814</v>
      </c>
      <c r="B819" s="6">
        <v>316930</v>
      </c>
      <c r="C819" s="16" t="str">
        <f>VLOOKUP(B819,'Tabela de Macros'!$1:$1048576,2,FALSE)</f>
        <v>Sul</v>
      </c>
      <c r="D819" s="35" t="str">
        <f>VLOOKUP(B819,'Tabela de Macros'!$1:$1048576,3,FALSE)</f>
        <v>Varginha</v>
      </c>
      <c r="E819" s="35" t="s">
        <v>821</v>
      </c>
      <c r="F819" s="11">
        <f>VLOOKUP(A819,Dengue!$1:$1048576,10,FALSE)</f>
        <v>7</v>
      </c>
      <c r="G819" s="11">
        <f>VLOOKUP($A819,Chik!$1:$1048576,10,FALSE)</f>
        <v>0</v>
      </c>
      <c r="H819" s="11">
        <f>VLOOKUP($A819,zika!$1:$1048576,10,FALSE)</f>
        <v>0</v>
      </c>
      <c r="I819" s="11">
        <f t="shared" si="36"/>
        <v>7</v>
      </c>
      <c r="J819" s="10">
        <v>78913</v>
      </c>
      <c r="K819" s="57" t="s">
        <v>1111</v>
      </c>
      <c r="L819" s="7">
        <f t="shared" si="37"/>
        <v>8.8705283033213789</v>
      </c>
      <c r="M819" s="6" t="str">
        <f t="shared" si="38"/>
        <v>Baixa</v>
      </c>
      <c r="N819" s="6">
        <f>VLOOKUP($B819,LIRAa!$1:$1048576,3,FALSE)</f>
        <v>0.3</v>
      </c>
      <c r="O819" s="6" t="str">
        <f>VLOOKUP($B819,LIRAa!$1:$1048576,4,FALSE)</f>
        <v>Sem Informação</v>
      </c>
      <c r="P819" s="6" t="str">
        <f>VLOOKUP($B819,LIRAa!$1:$1048576,5,FALSE)</f>
        <v>Sem Informação</v>
      </c>
      <c r="S819" s="37"/>
    </row>
    <row r="820" spans="1:21" ht="15.75" x14ac:dyDescent="0.25">
      <c r="A820" s="41">
        <v>815</v>
      </c>
      <c r="B820" s="6">
        <v>316935</v>
      </c>
      <c r="C820" s="16" t="str">
        <f>VLOOKUP(B820,'Tabela de Macros'!$1:$1048576,2,FALSE)</f>
        <v>Centro</v>
      </c>
      <c r="D820" s="35" t="str">
        <f>VLOOKUP(B820,'Tabela de Macros'!$1:$1048576,3,FALSE)</f>
        <v>Sete Lagoas</v>
      </c>
      <c r="E820" s="35" t="s">
        <v>822</v>
      </c>
      <c r="F820" s="11">
        <f>VLOOKUP(A820,Dengue!$1:$1048576,10,FALSE)</f>
        <v>5</v>
      </c>
      <c r="G820" s="11">
        <f>VLOOKUP($A820,Chik!$1:$1048576,10,FALSE)</f>
        <v>0</v>
      </c>
      <c r="H820" s="11">
        <f>VLOOKUP($A820,zika!$1:$1048576,10,FALSE)</f>
        <v>0</v>
      </c>
      <c r="I820" s="11">
        <f t="shared" si="36"/>
        <v>5</v>
      </c>
      <c r="J820" s="10">
        <v>31984</v>
      </c>
      <c r="K820" s="57" t="s">
        <v>1110</v>
      </c>
      <c r="L820" s="7">
        <f t="shared" si="37"/>
        <v>15.632816408204102</v>
      </c>
      <c r="M820" s="6" t="str">
        <f t="shared" si="38"/>
        <v>Baixa</v>
      </c>
      <c r="N820" s="6">
        <f>VLOOKUP($B820,LIRAa!$1:$1048576,3,FALSE)</f>
        <v>2</v>
      </c>
      <c r="O820" s="6">
        <f>VLOOKUP($B820,LIRAa!$1:$1048576,4,FALSE)</f>
        <v>4.4000000000000004</v>
      </c>
      <c r="P820" s="6">
        <f>VLOOKUP($B820,LIRAa!$1:$1048576,5,FALSE)</f>
        <v>5</v>
      </c>
      <c r="S820" s="76"/>
      <c r="T820" s="76"/>
      <c r="U820" s="76"/>
    </row>
    <row r="821" spans="1:21" ht="15.75" x14ac:dyDescent="0.25">
      <c r="A821" s="41">
        <v>816</v>
      </c>
      <c r="B821" s="6">
        <v>316940</v>
      </c>
      <c r="C821" s="16" t="str">
        <f>VLOOKUP(B821,'Tabela de Macros'!$1:$1048576,2,FALSE)</f>
        <v>Sul</v>
      </c>
      <c r="D821" s="35" t="str">
        <f>VLOOKUP(B821,'Tabela de Macros'!$1:$1048576,3,FALSE)</f>
        <v>Varginha</v>
      </c>
      <c r="E821" s="35" t="s">
        <v>823</v>
      </c>
      <c r="F821" s="11">
        <f>VLOOKUP(A821,Dengue!$1:$1048576,10,FALSE)</f>
        <v>3</v>
      </c>
      <c r="G821" s="11">
        <f>VLOOKUP($A821,Chik!$1:$1048576,10,FALSE)</f>
        <v>0</v>
      </c>
      <c r="H821" s="11">
        <f>VLOOKUP($A821,zika!$1:$1048576,10,FALSE)</f>
        <v>0</v>
      </c>
      <c r="I821" s="11">
        <f t="shared" si="36"/>
        <v>3</v>
      </c>
      <c r="J821" s="10">
        <v>56546</v>
      </c>
      <c r="K821" s="57" t="s">
        <v>1110</v>
      </c>
      <c r="L821" s="7">
        <f t="shared" si="37"/>
        <v>5.3054150603048846</v>
      </c>
      <c r="M821" s="6" t="str">
        <f t="shared" si="38"/>
        <v>Baixa</v>
      </c>
      <c r="N821" s="6">
        <f>VLOOKUP($B821,LIRAa!$1:$1048576,3,FALSE)</f>
        <v>0.6</v>
      </c>
      <c r="O821" s="6">
        <f>VLOOKUP($B821,LIRAa!$1:$1048576,4,FALSE)</f>
        <v>1.6</v>
      </c>
      <c r="P821" s="6" t="str">
        <f>VLOOKUP($B821,LIRAa!$1:$1048576,5,FALSE)</f>
        <v>Sem Informação</v>
      </c>
      <c r="S821" s="37"/>
    </row>
    <row r="822" spans="1:21" ht="15.75" x14ac:dyDescent="0.25">
      <c r="A822" s="41">
        <v>817</v>
      </c>
      <c r="B822" s="6">
        <v>316950</v>
      </c>
      <c r="C822" s="16" t="str">
        <f>VLOOKUP(B822,'Tabela de Macros'!$1:$1048576,2,FALSE)</f>
        <v>Leste</v>
      </c>
      <c r="D822" s="35" t="str">
        <f>VLOOKUP(B822,'Tabela de Macros'!$1:$1048576,3,FALSE)</f>
        <v>Gov. Valadares</v>
      </c>
      <c r="E822" s="35" t="s">
        <v>824</v>
      </c>
      <c r="F822" s="11">
        <f>VLOOKUP(A822,Dengue!$1:$1048576,10,FALSE)</f>
        <v>18</v>
      </c>
      <c r="G822" s="11">
        <f>VLOOKUP($A822,Chik!$1:$1048576,10,FALSE)</f>
        <v>0</v>
      </c>
      <c r="H822" s="11">
        <f>VLOOKUP($A822,zika!$1:$1048576,10,FALSE)</f>
        <v>0</v>
      </c>
      <c r="I822" s="11">
        <f t="shared" si="36"/>
        <v>18</v>
      </c>
      <c r="J822" s="10">
        <v>6698</v>
      </c>
      <c r="K822" s="57" t="s">
        <v>1109</v>
      </c>
      <c r="L822" s="7">
        <f t="shared" si="37"/>
        <v>268.73693639892502</v>
      </c>
      <c r="M822" s="6" t="str">
        <f t="shared" si="38"/>
        <v>Média</v>
      </c>
      <c r="N822" s="6" t="str">
        <f>VLOOKUP($B822,LIRAa!$1:$1048576,3,FALSE)</f>
        <v>Sem Informação</v>
      </c>
      <c r="O822" s="6" t="str">
        <f>VLOOKUP($B822,LIRAa!$1:$1048576,4,FALSE)</f>
        <v>Sem Informação</v>
      </c>
      <c r="P822" s="6" t="str">
        <f>VLOOKUP($B822,LIRAa!$1:$1048576,5,FALSE)</f>
        <v>Sem Informação</v>
      </c>
      <c r="S822" s="9"/>
      <c r="T822" s="9"/>
      <c r="U822" s="9"/>
    </row>
    <row r="823" spans="1:21" ht="15.75" x14ac:dyDescent="0.25">
      <c r="A823" s="41">
        <v>818</v>
      </c>
      <c r="B823" s="6">
        <v>316960</v>
      </c>
      <c r="C823" s="16" t="str">
        <f>VLOOKUP(B823,'Tabela de Macros'!$1:$1048576,2,FALSE)</f>
        <v>Triângulo do Norte</v>
      </c>
      <c r="D823" s="35" t="str">
        <f>VLOOKUP(B823,'Tabela de Macros'!$1:$1048576,3,FALSE)</f>
        <v>Uberlândia</v>
      </c>
      <c r="E823" s="35" t="s">
        <v>825</v>
      </c>
      <c r="F823" s="11">
        <f>VLOOKUP(A823,Dengue!$1:$1048576,10,FALSE)</f>
        <v>5</v>
      </c>
      <c r="G823" s="11">
        <f>VLOOKUP($A823,Chik!$1:$1048576,10,FALSE)</f>
        <v>0</v>
      </c>
      <c r="H823" s="11">
        <f>VLOOKUP($A823,zika!$1:$1048576,10,FALSE)</f>
        <v>0</v>
      </c>
      <c r="I823" s="11">
        <f t="shared" si="36"/>
        <v>5</v>
      </c>
      <c r="J823" s="10">
        <v>25253</v>
      </c>
      <c r="K823" s="57" t="s">
        <v>1110</v>
      </c>
      <c r="L823" s="7">
        <f t="shared" si="37"/>
        <v>19.799627766997983</v>
      </c>
      <c r="M823" s="6" t="str">
        <f t="shared" si="38"/>
        <v>Baixa</v>
      </c>
      <c r="N823" s="6" t="str">
        <f>VLOOKUP($B823,LIRAa!$1:$1048576,3,FALSE)</f>
        <v>Sem Informação</v>
      </c>
      <c r="O823" s="6">
        <f>VLOOKUP($B823,LIRAa!$1:$1048576,4,FALSE)</f>
        <v>3.5</v>
      </c>
      <c r="P823" s="6">
        <f>VLOOKUP($B823,LIRAa!$1:$1048576,5,FALSE)</f>
        <v>0</v>
      </c>
      <c r="S823" s="37"/>
    </row>
    <row r="824" spans="1:21" ht="15.75" x14ac:dyDescent="0.25">
      <c r="A824" s="41">
        <v>819</v>
      </c>
      <c r="B824" s="6">
        <v>316970</v>
      </c>
      <c r="C824" s="16" t="str">
        <f>VLOOKUP(B824,'Tabela de Macros'!$1:$1048576,2,FALSE)</f>
        <v>Jequitinhonha</v>
      </c>
      <c r="D824" s="35" t="str">
        <f>VLOOKUP(B824,'Tabela de Macros'!$1:$1048576,3,FALSE)</f>
        <v>Diamantina</v>
      </c>
      <c r="E824" s="35" t="s">
        <v>826</v>
      </c>
      <c r="F824" s="11">
        <f>VLOOKUP(A824,Dengue!$1:$1048576,10,FALSE)</f>
        <v>38</v>
      </c>
      <c r="G824" s="11">
        <f>VLOOKUP($A824,Chik!$1:$1048576,10,FALSE)</f>
        <v>0</v>
      </c>
      <c r="H824" s="11">
        <f>VLOOKUP($A824,zika!$1:$1048576,10,FALSE)</f>
        <v>0</v>
      </c>
      <c r="I824" s="11">
        <f t="shared" si="36"/>
        <v>38</v>
      </c>
      <c r="J824" s="10">
        <v>19797</v>
      </c>
      <c r="K824" s="57" t="s">
        <v>1109</v>
      </c>
      <c r="L824" s="7">
        <f t="shared" si="37"/>
        <v>191.94827499116028</v>
      </c>
      <c r="M824" s="6" t="str">
        <f t="shared" si="38"/>
        <v>Média</v>
      </c>
      <c r="N824" s="6" t="str">
        <f>VLOOKUP($B824,LIRAa!$1:$1048576,3,FALSE)</f>
        <v>Sem Informação</v>
      </c>
      <c r="O824" s="6" t="str">
        <f>VLOOKUP($B824,LIRAa!$1:$1048576,4,FALSE)</f>
        <v>Sem Informação</v>
      </c>
      <c r="P824" s="6" t="str">
        <f>VLOOKUP($B824,LIRAa!$1:$1048576,5,FALSE)</f>
        <v>Sem Informação</v>
      </c>
      <c r="S824" s="37"/>
    </row>
    <row r="825" spans="1:21" ht="15.75" x14ac:dyDescent="0.25">
      <c r="A825" s="41">
        <v>820</v>
      </c>
      <c r="B825" s="6">
        <v>316980</v>
      </c>
      <c r="C825" s="16" t="str">
        <f>VLOOKUP(B825,'Tabela de Macros'!$1:$1048576,2,FALSE)</f>
        <v>Sul</v>
      </c>
      <c r="D825" s="35" t="str">
        <f>VLOOKUP(B825,'Tabela de Macros'!$1:$1048576,3,FALSE)</f>
        <v>Pouso Alegre</v>
      </c>
      <c r="E825" s="35" t="s">
        <v>827</v>
      </c>
      <c r="F825" s="11">
        <f>VLOOKUP(A825,Dengue!$1:$1048576,10,FALSE)</f>
        <v>0</v>
      </c>
      <c r="G825" s="11">
        <f>VLOOKUP($A825,Chik!$1:$1048576,10,FALSE)</f>
        <v>0</v>
      </c>
      <c r="H825" s="11">
        <f>VLOOKUP($A825,zika!$1:$1048576,10,FALSE)</f>
        <v>0</v>
      </c>
      <c r="I825" s="11">
        <f t="shared" si="36"/>
        <v>0</v>
      </c>
      <c r="J825" s="10">
        <v>5008</v>
      </c>
      <c r="K825" s="57" t="s">
        <v>1109</v>
      </c>
      <c r="L825" s="7">
        <f t="shared" si="37"/>
        <v>0</v>
      </c>
      <c r="M825" s="6" t="str">
        <f t="shared" si="38"/>
        <v>Silencioso</v>
      </c>
      <c r="N825" s="6" t="str">
        <f>VLOOKUP($B825,LIRAa!$1:$1048576,3,FALSE)</f>
        <v>Sem Informação</v>
      </c>
      <c r="O825" s="6" t="str">
        <f>VLOOKUP($B825,LIRAa!$1:$1048576,4,FALSE)</f>
        <v>Sem Informação</v>
      </c>
      <c r="P825" s="6" t="str">
        <f>VLOOKUP($B825,LIRAa!$1:$1048576,5,FALSE)</f>
        <v>Sem Informação</v>
      </c>
      <c r="S825" s="37"/>
    </row>
    <row r="826" spans="1:21" ht="15.75" x14ac:dyDescent="0.25">
      <c r="A826" s="41">
        <v>821</v>
      </c>
      <c r="B826" s="6">
        <v>316990</v>
      </c>
      <c r="C826" s="16" t="str">
        <f>VLOOKUP(B826,'Tabela de Macros'!$1:$1048576,2,FALSE)</f>
        <v>Sudeste</v>
      </c>
      <c r="D826" s="35" t="str">
        <f>VLOOKUP(B826,'Tabela de Macros'!$1:$1048576,3,FALSE)</f>
        <v>Ubá</v>
      </c>
      <c r="E826" s="45" t="s">
        <v>62</v>
      </c>
      <c r="F826" s="11">
        <f>VLOOKUP(A826,Dengue!$1:$1048576,10,FALSE)</f>
        <v>96</v>
      </c>
      <c r="G826" s="11">
        <f>VLOOKUP($A826,Chik!$1:$1048576,10,FALSE)</f>
        <v>10</v>
      </c>
      <c r="H826" s="11">
        <f>VLOOKUP($A826,zika!$1:$1048576,10,FALSE)</f>
        <v>0</v>
      </c>
      <c r="I826" s="11">
        <f t="shared" si="36"/>
        <v>106</v>
      </c>
      <c r="J826" s="10">
        <v>114265</v>
      </c>
      <c r="K826" s="57" t="s">
        <v>1112</v>
      </c>
      <c r="L826" s="7">
        <f t="shared" si="37"/>
        <v>92.766813985034787</v>
      </c>
      <c r="M826" s="6" t="str">
        <f t="shared" si="38"/>
        <v>Baixa</v>
      </c>
      <c r="N826" s="6">
        <f>VLOOKUP($B826,LIRAa!$1:$1048576,3,FALSE)</f>
        <v>3.8</v>
      </c>
      <c r="O826" s="6">
        <f>VLOOKUP($B826,LIRAa!$1:$1048576,4,FALSE)</f>
        <v>4.9000000000000004</v>
      </c>
      <c r="P826" s="6">
        <f>VLOOKUP($B826,LIRAa!$1:$1048576,5,FALSE)</f>
        <v>5.0999999999999996</v>
      </c>
      <c r="S826" s="37"/>
    </row>
    <row r="827" spans="1:21" ht="15.75" x14ac:dyDescent="0.25">
      <c r="A827" s="41">
        <v>822</v>
      </c>
      <c r="B827" s="6">
        <v>317000</v>
      </c>
      <c r="C827" s="16" t="str">
        <f>VLOOKUP(B827,'Tabela de Macros'!$1:$1048576,2,FALSE)</f>
        <v>Norte</v>
      </c>
      <c r="D827" s="35" t="str">
        <f>VLOOKUP(B827,'Tabela de Macros'!$1:$1048576,3,FALSE)</f>
        <v>Januária</v>
      </c>
      <c r="E827" s="35" t="s">
        <v>828</v>
      </c>
      <c r="F827" s="11">
        <f>VLOOKUP(A827,Dengue!$1:$1048576,10,FALSE)</f>
        <v>1</v>
      </c>
      <c r="G827" s="11">
        <f>VLOOKUP($A827,Chik!$1:$1048576,10,FALSE)</f>
        <v>0</v>
      </c>
      <c r="H827" s="11">
        <f>VLOOKUP($A827,zika!$1:$1048576,10,FALSE)</f>
        <v>0</v>
      </c>
      <c r="I827" s="11">
        <f t="shared" si="36"/>
        <v>1</v>
      </c>
      <c r="J827" s="10">
        <v>12466</v>
      </c>
      <c r="K827" s="57" t="s">
        <v>1109</v>
      </c>
      <c r="L827" s="7">
        <f t="shared" si="37"/>
        <v>8.0218193486282683</v>
      </c>
      <c r="M827" s="6" t="str">
        <f t="shared" si="38"/>
        <v>Baixa</v>
      </c>
      <c r="N827" s="6" t="str">
        <f>VLOOKUP($B827,LIRAa!$1:$1048576,3,FALSE)</f>
        <v>Sem Informação</v>
      </c>
      <c r="O827" s="6" t="str">
        <f>VLOOKUP($B827,LIRAa!$1:$1048576,4,FALSE)</f>
        <v>Sem Informação</v>
      </c>
      <c r="P827" s="6" t="str">
        <f>VLOOKUP($B827,LIRAa!$1:$1048576,5,FALSE)</f>
        <v>Sem Informação</v>
      </c>
      <c r="S827" s="37"/>
    </row>
    <row r="828" spans="1:21" ht="15.75" x14ac:dyDescent="0.25">
      <c r="A828" s="41">
        <v>823</v>
      </c>
      <c r="B828" s="6">
        <v>317005</v>
      </c>
      <c r="C828" s="16" t="str">
        <f>VLOOKUP(B828,'Tabela de Macros'!$1:$1048576,2,FALSE)</f>
        <v>Vale do Aço</v>
      </c>
      <c r="D828" s="35" t="str">
        <f>VLOOKUP(B828,'Tabela de Macros'!$1:$1048576,3,FALSE)</f>
        <v>Cel. Fabriciano</v>
      </c>
      <c r="E828" s="35" t="s">
        <v>829</v>
      </c>
      <c r="F828" s="11">
        <f>VLOOKUP(A828,Dengue!$1:$1048576,10,FALSE)</f>
        <v>15</v>
      </c>
      <c r="G828" s="11">
        <f>VLOOKUP($A828,Chik!$1:$1048576,10,FALSE)</f>
        <v>0</v>
      </c>
      <c r="H828" s="11">
        <f>VLOOKUP($A828,zika!$1:$1048576,10,FALSE)</f>
        <v>0</v>
      </c>
      <c r="I828" s="11">
        <f t="shared" si="36"/>
        <v>15</v>
      </c>
      <c r="J828" s="10">
        <v>12449</v>
      </c>
      <c r="K828" s="57" t="s">
        <v>1109</v>
      </c>
      <c r="L828" s="7">
        <f t="shared" si="37"/>
        <v>120.49160575146598</v>
      </c>
      <c r="M828" s="6" t="str">
        <f t="shared" si="38"/>
        <v>Média</v>
      </c>
      <c r="N828" s="6" t="str">
        <f>VLOOKUP($B828,LIRAa!$1:$1048576,3,FALSE)</f>
        <v>Sem Informação</v>
      </c>
      <c r="O828" s="6" t="str">
        <f>VLOOKUP($B828,LIRAa!$1:$1048576,4,FALSE)</f>
        <v>Sem Informação</v>
      </c>
      <c r="P828" s="6" t="str">
        <f>VLOOKUP($B828,LIRAa!$1:$1048576,5,FALSE)</f>
        <v>Sem Informação</v>
      </c>
      <c r="S828" s="37"/>
    </row>
    <row r="829" spans="1:21" ht="15.75" x14ac:dyDescent="0.25">
      <c r="A829" s="41">
        <v>824</v>
      </c>
      <c r="B829" s="6">
        <v>317010</v>
      </c>
      <c r="C829" s="16" t="str">
        <f>VLOOKUP(B829,'Tabela de Macros'!$1:$1048576,2,FALSE)</f>
        <v>Triângulo do Sul</v>
      </c>
      <c r="D829" s="35" t="str">
        <f>VLOOKUP(B829,'Tabela de Macros'!$1:$1048576,3,FALSE)</f>
        <v>Uberaba</v>
      </c>
      <c r="E829" s="35" t="s">
        <v>24</v>
      </c>
      <c r="F829" s="11">
        <f>VLOOKUP(A829,Dengue!$1:$1048576,10,FALSE)</f>
        <v>230</v>
      </c>
      <c r="G829" s="11">
        <f>VLOOKUP($A829,Chik!$1:$1048576,10,FALSE)</f>
        <v>2</v>
      </c>
      <c r="H829" s="11">
        <f>VLOOKUP($A829,zika!$1:$1048576,10,FALSE)</f>
        <v>1</v>
      </c>
      <c r="I829" s="11">
        <f t="shared" si="36"/>
        <v>233</v>
      </c>
      <c r="J829" s="10">
        <v>330361</v>
      </c>
      <c r="K829" s="57" t="s">
        <v>1112</v>
      </c>
      <c r="L829" s="7">
        <f t="shared" si="37"/>
        <v>70.528906257094505</v>
      </c>
      <c r="M829" s="6" t="str">
        <f t="shared" si="38"/>
        <v>Baixa</v>
      </c>
      <c r="N829" s="6">
        <f>VLOOKUP($B829,LIRAa!$1:$1048576,3,FALSE)</f>
        <v>1.6</v>
      </c>
      <c r="O829" s="6">
        <f>VLOOKUP($B829,LIRAa!$1:$1048576,4,FALSE)</f>
        <v>2.4</v>
      </c>
      <c r="P829" s="6">
        <f>VLOOKUP($B829,LIRAa!$1:$1048576,5,FALSE)</f>
        <v>3</v>
      </c>
      <c r="S829" s="37"/>
    </row>
    <row r="830" spans="1:21" ht="15.75" x14ac:dyDescent="0.25">
      <c r="A830" s="41">
        <v>825</v>
      </c>
      <c r="B830" s="6">
        <v>317020</v>
      </c>
      <c r="C830" s="16" t="str">
        <f>VLOOKUP(B830,'Tabela de Macros'!$1:$1048576,2,FALSE)</f>
        <v>Triângulo do Norte</v>
      </c>
      <c r="D830" s="35" t="str">
        <f>VLOOKUP(B830,'Tabela de Macros'!$1:$1048576,3,FALSE)</f>
        <v>Uberlândia</v>
      </c>
      <c r="E830" s="35" t="s">
        <v>8</v>
      </c>
      <c r="F830" s="11">
        <f>VLOOKUP(A830,Dengue!$1:$1048576,10,FALSE)</f>
        <v>134</v>
      </c>
      <c r="G830" s="11">
        <f>VLOOKUP($A830,Chik!$1:$1048576,10,FALSE)</f>
        <v>2</v>
      </c>
      <c r="H830" s="11">
        <f>VLOOKUP($A830,zika!$1:$1048576,10,FALSE)</f>
        <v>0</v>
      </c>
      <c r="I830" s="11">
        <f t="shared" si="36"/>
        <v>136</v>
      </c>
      <c r="J830" s="10">
        <v>683247</v>
      </c>
      <c r="K830" s="57" t="s">
        <v>1113</v>
      </c>
      <c r="L830" s="7">
        <f t="shared" si="37"/>
        <v>19.90495384538827</v>
      </c>
      <c r="M830" s="6" t="str">
        <f t="shared" si="38"/>
        <v>Baixa</v>
      </c>
      <c r="N830" s="6">
        <f>VLOOKUP($B830,LIRAa!$1:$1048576,3,FALSE)</f>
        <v>2.1</v>
      </c>
      <c r="O830" s="6" t="str">
        <f>VLOOKUP($B830,LIRAa!$1:$1048576,4,FALSE)</f>
        <v>Sem Informação</v>
      </c>
      <c r="P830" s="6">
        <f>VLOOKUP($B830,LIRAa!$1:$1048576,5,FALSE)</f>
        <v>3.5</v>
      </c>
      <c r="S830" s="37"/>
    </row>
    <row r="831" spans="1:21" ht="15.75" x14ac:dyDescent="0.25">
      <c r="A831" s="41">
        <v>826</v>
      </c>
      <c r="B831" s="6">
        <v>317030</v>
      </c>
      <c r="C831" s="16" t="str">
        <f>VLOOKUP(B831,'Tabela de Macros'!$1:$1048576,2,FALSE)</f>
        <v>Nordeste</v>
      </c>
      <c r="D831" s="35" t="str">
        <f>VLOOKUP(B831,'Tabela de Macros'!$1:$1048576,3,FALSE)</f>
        <v>Teófilo Otoni</v>
      </c>
      <c r="E831" s="35" t="s">
        <v>830</v>
      </c>
      <c r="F831" s="11">
        <f>VLOOKUP(A831,Dengue!$1:$1048576,10,FALSE)</f>
        <v>6</v>
      </c>
      <c r="G831" s="11">
        <f>VLOOKUP($A831,Chik!$1:$1048576,10,FALSE)</f>
        <v>0</v>
      </c>
      <c r="H831" s="11">
        <f>VLOOKUP($A831,zika!$1:$1048576,10,FALSE)</f>
        <v>0</v>
      </c>
      <c r="I831" s="11">
        <f t="shared" si="36"/>
        <v>6</v>
      </c>
      <c r="J831" s="10">
        <v>2626</v>
      </c>
      <c r="K831" s="57" t="s">
        <v>1109</v>
      </c>
      <c r="L831" s="7">
        <f t="shared" si="37"/>
        <v>228.48438690022851</v>
      </c>
      <c r="M831" s="6" t="str">
        <f t="shared" si="38"/>
        <v>Média</v>
      </c>
      <c r="N831" s="6" t="str">
        <f>VLOOKUP($B831,LIRAa!$1:$1048576,3,FALSE)</f>
        <v>Sem Informação</v>
      </c>
      <c r="O831" s="6" t="str">
        <f>VLOOKUP($B831,LIRAa!$1:$1048576,4,FALSE)</f>
        <v>Sem Informação</v>
      </c>
      <c r="P831" s="6" t="str">
        <f>VLOOKUP($B831,LIRAa!$1:$1048576,5,FALSE)</f>
        <v>Sem Informação</v>
      </c>
      <c r="S831" s="37"/>
    </row>
    <row r="832" spans="1:21" ht="15.75" x14ac:dyDescent="0.25">
      <c r="A832" s="41">
        <v>827</v>
      </c>
      <c r="B832" s="6">
        <v>317040</v>
      </c>
      <c r="C832" s="16" t="str">
        <f>VLOOKUP(B832,'Tabela de Macros'!$1:$1048576,2,FALSE)</f>
        <v>Noroeste</v>
      </c>
      <c r="D832" s="35" t="str">
        <f>VLOOKUP(B832,'Tabela de Macros'!$1:$1048576,3,FALSE)</f>
        <v>Unaí</v>
      </c>
      <c r="E832" s="35" t="s">
        <v>80</v>
      </c>
      <c r="F832" s="11">
        <f>VLOOKUP(A832,Dengue!$1:$1048576,10,FALSE)</f>
        <v>197</v>
      </c>
      <c r="G832" s="11">
        <f>VLOOKUP($A832,Chik!$1:$1048576,10,FALSE)</f>
        <v>0</v>
      </c>
      <c r="H832" s="11">
        <f>VLOOKUP($A832,zika!$1:$1048576,10,FALSE)</f>
        <v>0</v>
      </c>
      <c r="I832" s="11">
        <f t="shared" si="36"/>
        <v>197</v>
      </c>
      <c r="J832" s="10">
        <v>83808</v>
      </c>
      <c r="K832" s="57" t="s">
        <v>1111</v>
      </c>
      <c r="L832" s="7">
        <f t="shared" si="37"/>
        <v>235.06109201985493</v>
      </c>
      <c r="M832" s="6" t="str">
        <f t="shared" si="38"/>
        <v>Média</v>
      </c>
      <c r="N832" s="6">
        <f>VLOOKUP($B832,LIRAa!$1:$1048576,3,FALSE)</f>
        <v>1.3</v>
      </c>
      <c r="O832" s="6">
        <f>VLOOKUP($B832,LIRAa!$1:$1048576,4,FALSE)</f>
        <v>3.2</v>
      </c>
      <c r="P832" s="6">
        <f>VLOOKUP($B832,LIRAa!$1:$1048576,5,FALSE)</f>
        <v>3.1</v>
      </c>
      <c r="S832" s="37"/>
    </row>
    <row r="833" spans="1:21" ht="15.75" x14ac:dyDescent="0.25">
      <c r="A833" s="41">
        <v>828</v>
      </c>
      <c r="B833" s="6">
        <v>317043</v>
      </c>
      <c r="C833" s="16" t="str">
        <f>VLOOKUP(B833,'Tabela de Macros'!$1:$1048576,2,FALSE)</f>
        <v>Triângulo do Sul</v>
      </c>
      <c r="D833" s="35" t="str">
        <f>VLOOKUP(B833,'Tabela de Macros'!$1:$1048576,3,FALSE)</f>
        <v>Uberaba</v>
      </c>
      <c r="E833" s="35" t="s">
        <v>831</v>
      </c>
      <c r="F833" s="11">
        <f>VLOOKUP(A833,Dengue!$1:$1048576,10,FALSE)</f>
        <v>13</v>
      </c>
      <c r="G833" s="11">
        <f>VLOOKUP($A833,Chik!$1:$1048576,10,FALSE)</f>
        <v>0</v>
      </c>
      <c r="H833" s="11">
        <f>VLOOKUP($A833,zika!$1:$1048576,10,FALSE)</f>
        <v>0</v>
      </c>
      <c r="I833" s="11">
        <f t="shared" si="36"/>
        <v>13</v>
      </c>
      <c r="J833" s="10">
        <v>4325</v>
      </c>
      <c r="K833" s="57" t="s">
        <v>1109</v>
      </c>
      <c r="L833" s="7">
        <f t="shared" si="37"/>
        <v>300.5780346820809</v>
      </c>
      <c r="M833" s="6" t="str">
        <f t="shared" si="38"/>
        <v>Alta</v>
      </c>
      <c r="N833" s="6" t="str">
        <f>VLOOKUP($B833,LIRAa!$1:$1048576,3,FALSE)</f>
        <v>Sem Informação</v>
      </c>
      <c r="O833" s="6" t="str">
        <f>VLOOKUP($B833,LIRAa!$1:$1048576,4,FALSE)</f>
        <v>Sem Informação</v>
      </c>
      <c r="P833" s="6" t="str">
        <f>VLOOKUP($B833,LIRAa!$1:$1048576,5,FALSE)</f>
        <v>Sem Informação</v>
      </c>
      <c r="S833" s="37"/>
    </row>
    <row r="834" spans="1:21" ht="15.75" x14ac:dyDescent="0.25">
      <c r="A834" s="41">
        <v>829</v>
      </c>
      <c r="B834" s="6">
        <v>317047</v>
      </c>
      <c r="C834" s="16" t="str">
        <f>VLOOKUP(B834,'Tabela de Macros'!$1:$1048576,2,FALSE)</f>
        <v>Noroeste</v>
      </c>
      <c r="D834" s="35" t="str">
        <f>VLOOKUP(B834,'Tabela de Macros'!$1:$1048576,3,FALSE)</f>
        <v>Unaí</v>
      </c>
      <c r="E834" s="35" t="s">
        <v>832</v>
      </c>
      <c r="F834" s="11">
        <f>VLOOKUP(A834,Dengue!$1:$1048576,10,FALSE)</f>
        <v>1</v>
      </c>
      <c r="G834" s="11">
        <f>VLOOKUP($A834,Chik!$1:$1048576,10,FALSE)</f>
        <v>0</v>
      </c>
      <c r="H834" s="11">
        <f>VLOOKUP($A834,zika!$1:$1048576,10,FALSE)</f>
        <v>0</v>
      </c>
      <c r="I834" s="11">
        <f t="shared" si="36"/>
        <v>1</v>
      </c>
      <c r="J834" s="10">
        <v>3267</v>
      </c>
      <c r="K834" s="57" t="s">
        <v>1109</v>
      </c>
      <c r="L834" s="7">
        <f t="shared" si="37"/>
        <v>30.609121518212426</v>
      </c>
      <c r="M834" s="6" t="str">
        <f t="shared" si="38"/>
        <v>Baixa</v>
      </c>
      <c r="N834" s="6" t="str">
        <f>VLOOKUP($B834,LIRAa!$1:$1048576,3,FALSE)</f>
        <v>Sem Informação</v>
      </c>
      <c r="O834" s="6" t="str">
        <f>VLOOKUP($B834,LIRAa!$1:$1048576,4,FALSE)</f>
        <v>Sem Informação</v>
      </c>
      <c r="P834" s="6" t="str">
        <f>VLOOKUP($B834,LIRAa!$1:$1048576,5,FALSE)</f>
        <v>Sem Informação</v>
      </c>
      <c r="S834" s="37"/>
    </row>
    <row r="835" spans="1:21" ht="15.75" x14ac:dyDescent="0.25">
      <c r="A835" s="41">
        <v>830</v>
      </c>
      <c r="B835" s="6">
        <v>317050</v>
      </c>
      <c r="C835" s="16" t="str">
        <f>VLOOKUP(B835,'Tabela de Macros'!$1:$1048576,2,FALSE)</f>
        <v>Leste do Sul</v>
      </c>
      <c r="D835" s="35" t="str">
        <f>VLOOKUP(B835,'Tabela de Macros'!$1:$1048576,3,FALSE)</f>
        <v>Ponte Nova</v>
      </c>
      <c r="E835" s="35" t="s">
        <v>833</v>
      </c>
      <c r="F835" s="11">
        <f>VLOOKUP(A835,Dengue!$1:$1048576,10,FALSE)</f>
        <v>0</v>
      </c>
      <c r="G835" s="11">
        <f>VLOOKUP($A835,Chik!$1:$1048576,10,FALSE)</f>
        <v>0</v>
      </c>
      <c r="H835" s="11">
        <f>VLOOKUP($A835,zika!$1:$1048576,10,FALSE)</f>
        <v>0</v>
      </c>
      <c r="I835" s="11">
        <f t="shared" si="36"/>
        <v>0</v>
      </c>
      <c r="J835" s="10">
        <v>10371</v>
      </c>
      <c r="K835" s="57" t="s">
        <v>1109</v>
      </c>
      <c r="L835" s="7">
        <f t="shared" si="37"/>
        <v>0</v>
      </c>
      <c r="M835" s="6" t="str">
        <f t="shared" si="38"/>
        <v>Silencioso</v>
      </c>
      <c r="N835" s="6" t="str">
        <f>VLOOKUP($B835,LIRAa!$1:$1048576,3,FALSE)</f>
        <v>Sem Informação</v>
      </c>
      <c r="O835" s="6" t="str">
        <f>VLOOKUP($B835,LIRAa!$1:$1048576,4,FALSE)</f>
        <v>Sem Informação</v>
      </c>
      <c r="P835" s="6" t="str">
        <f>VLOOKUP($B835,LIRAa!$1:$1048576,5,FALSE)</f>
        <v>Sem Informação</v>
      </c>
      <c r="S835" s="37"/>
    </row>
    <row r="836" spans="1:21" ht="15.75" x14ac:dyDescent="0.25">
      <c r="A836" s="41">
        <v>831</v>
      </c>
      <c r="B836" s="6">
        <v>317052</v>
      </c>
      <c r="C836" s="16" t="str">
        <f>VLOOKUP(B836,'Tabela de Macros'!$1:$1048576,2,FALSE)</f>
        <v>Norte</v>
      </c>
      <c r="D836" s="35" t="str">
        <f>VLOOKUP(B836,'Tabela de Macros'!$1:$1048576,3,FALSE)</f>
        <v>Januária</v>
      </c>
      <c r="E836" s="35" t="s">
        <v>834</v>
      </c>
      <c r="F836" s="11">
        <f>VLOOKUP(A836,Dengue!$1:$1048576,10,FALSE)</f>
        <v>6</v>
      </c>
      <c r="G836" s="11">
        <f>VLOOKUP($A836,Chik!$1:$1048576,10,FALSE)</f>
        <v>0</v>
      </c>
      <c r="H836" s="11">
        <f>VLOOKUP($A836,zika!$1:$1048576,10,FALSE)</f>
        <v>0</v>
      </c>
      <c r="I836" s="11">
        <f t="shared" si="36"/>
        <v>6</v>
      </c>
      <c r="J836" s="10">
        <v>16547</v>
      </c>
      <c r="K836" s="57" t="s">
        <v>1109</v>
      </c>
      <c r="L836" s="7">
        <f t="shared" si="37"/>
        <v>36.260349308031664</v>
      </c>
      <c r="M836" s="6" t="str">
        <f t="shared" si="38"/>
        <v>Baixa</v>
      </c>
      <c r="N836" s="6" t="str">
        <f>VLOOKUP($B836,LIRAa!$1:$1048576,3,FALSE)</f>
        <v>Sem Informação</v>
      </c>
      <c r="O836" s="6" t="str">
        <f>VLOOKUP($B836,LIRAa!$1:$1048576,4,FALSE)</f>
        <v>Sem Informação</v>
      </c>
      <c r="P836" s="6" t="str">
        <f>VLOOKUP($B836,LIRAa!$1:$1048576,5,FALSE)</f>
        <v>Sem Informação</v>
      </c>
      <c r="S836" s="76"/>
      <c r="T836" s="76"/>
      <c r="U836" s="76"/>
    </row>
    <row r="837" spans="1:21" ht="15.75" x14ac:dyDescent="0.25">
      <c r="A837" s="41">
        <v>832</v>
      </c>
      <c r="B837" s="6">
        <v>317057</v>
      </c>
      <c r="C837" s="16" t="str">
        <f>VLOOKUP(B837,'Tabela de Macros'!$1:$1048576,2,FALSE)</f>
        <v>Vale do Aço</v>
      </c>
      <c r="D837" s="35" t="str">
        <f>VLOOKUP(B837,'Tabela de Macros'!$1:$1048576,3,FALSE)</f>
        <v>Cel. Fabriciano</v>
      </c>
      <c r="E837" s="35" t="s">
        <v>835</v>
      </c>
      <c r="F837" s="11">
        <f>VLOOKUP(A837,Dengue!$1:$1048576,10,FALSE)</f>
        <v>10</v>
      </c>
      <c r="G837" s="11">
        <f>VLOOKUP($A837,Chik!$1:$1048576,10,FALSE)</f>
        <v>4</v>
      </c>
      <c r="H837" s="11">
        <f>VLOOKUP($A837,zika!$1:$1048576,10,FALSE)</f>
        <v>0</v>
      </c>
      <c r="I837" s="11">
        <f t="shared" si="36"/>
        <v>14</v>
      </c>
      <c r="J837" s="10">
        <v>6491</v>
      </c>
      <c r="K837" s="57" t="s">
        <v>1109</v>
      </c>
      <c r="L837" s="7">
        <f t="shared" si="37"/>
        <v>215.68325373594209</v>
      </c>
      <c r="M837" s="6" t="str">
        <f t="shared" si="38"/>
        <v>Média</v>
      </c>
      <c r="N837" s="6" t="str">
        <f>VLOOKUP($B837,LIRAa!$1:$1048576,3,FALSE)</f>
        <v>Sem Informação</v>
      </c>
      <c r="O837" s="6" t="str">
        <f>VLOOKUP($B837,LIRAa!$1:$1048576,4,FALSE)</f>
        <v>Sem Informação</v>
      </c>
      <c r="P837" s="6" t="str">
        <f>VLOOKUP($B837,LIRAa!$1:$1048576,5,FALSE)</f>
        <v>Sem Informação</v>
      </c>
      <c r="S837" s="9"/>
      <c r="T837" s="9"/>
      <c r="U837" s="9"/>
    </row>
    <row r="838" spans="1:21" ht="15.75" x14ac:dyDescent="0.25">
      <c r="A838" s="41">
        <v>833</v>
      </c>
      <c r="B838" s="6">
        <v>317060</v>
      </c>
      <c r="C838" s="16" t="str">
        <f>VLOOKUP(B838,'Tabela de Macros'!$1:$1048576,2,FALSE)</f>
        <v>Sul</v>
      </c>
      <c r="D838" s="35" t="str">
        <f>VLOOKUP(B838,'Tabela de Macros'!$1:$1048576,3,FALSE)</f>
        <v>Passos</v>
      </c>
      <c r="E838" s="35" t="s">
        <v>836</v>
      </c>
      <c r="F838" s="11">
        <f>VLOOKUP(A838,Dengue!$1:$1048576,10,FALSE)</f>
        <v>0</v>
      </c>
      <c r="G838" s="11">
        <f>VLOOKUP($A838,Chik!$1:$1048576,10,FALSE)</f>
        <v>0</v>
      </c>
      <c r="H838" s="11">
        <f>VLOOKUP($A838,zika!$1:$1048576,10,FALSE)</f>
        <v>0</v>
      </c>
      <c r="I838" s="11">
        <f t="shared" ref="I838:I858" si="39">H838+F838+G838</f>
        <v>0</v>
      </c>
      <c r="J838" s="10">
        <v>2158</v>
      </c>
      <c r="K838" s="57" t="s">
        <v>1109</v>
      </c>
      <c r="L838" s="7">
        <f t="shared" ref="L838:L859" si="40">I838/J838*100000</f>
        <v>0</v>
      </c>
      <c r="M838" s="6" t="str">
        <f t="shared" ref="M838:M859" si="41">IF(L838=0,"Silencioso",IF(AND(L838&gt;0,L838&lt;100),"Baixa",IF(AND(L838&gt;=100,L838&lt;300),"Média",IF(AND(L838&gt;=300,L838&lt;500),"Alta",IF(L838&gt;=500,"Muito Alta","Avaliar")))))</f>
        <v>Silencioso</v>
      </c>
      <c r="N838" s="6" t="str">
        <f>VLOOKUP($B838,LIRAa!$1:$1048576,3,FALSE)</f>
        <v>Sem Informação</v>
      </c>
      <c r="O838" s="6" t="str">
        <f>VLOOKUP($B838,LIRAa!$1:$1048576,4,FALSE)</f>
        <v>Sem Informação</v>
      </c>
      <c r="P838" s="6" t="str">
        <f>VLOOKUP($B838,LIRAa!$1:$1048576,5,FALSE)</f>
        <v>Sem Informação</v>
      </c>
      <c r="S838" s="37"/>
    </row>
    <row r="839" spans="1:21" ht="15.75" x14ac:dyDescent="0.25">
      <c r="A839" s="41">
        <v>834</v>
      </c>
      <c r="B839" s="6">
        <v>317065</v>
      </c>
      <c r="C839" s="16" t="str">
        <f>VLOOKUP(B839,'Tabela de Macros'!$1:$1048576,2,FALSE)</f>
        <v>Norte</v>
      </c>
      <c r="D839" s="35" t="str">
        <f>VLOOKUP(B839,'Tabela de Macros'!$1:$1048576,3,FALSE)</f>
        <v>Montes Claros</v>
      </c>
      <c r="E839" s="35" t="s">
        <v>837</v>
      </c>
      <c r="F839" s="11">
        <f>VLOOKUP(A839,Dengue!$1:$1048576,10,FALSE)</f>
        <v>0</v>
      </c>
      <c r="G839" s="11">
        <f>VLOOKUP($A839,Chik!$1:$1048576,10,FALSE)</f>
        <v>0</v>
      </c>
      <c r="H839" s="11">
        <f>VLOOKUP($A839,zika!$1:$1048576,10,FALSE)</f>
        <v>0</v>
      </c>
      <c r="I839" s="11">
        <f t="shared" si="39"/>
        <v>0</v>
      </c>
      <c r="J839" s="10">
        <v>4987</v>
      </c>
      <c r="K839" s="57" t="s">
        <v>1109</v>
      </c>
      <c r="L839" s="7">
        <f t="shared" si="40"/>
        <v>0</v>
      </c>
      <c r="M839" s="6" t="str">
        <f t="shared" si="41"/>
        <v>Silencioso</v>
      </c>
      <c r="N839" s="6" t="str">
        <f>VLOOKUP($B839,LIRAa!$1:$1048576,3,FALSE)</f>
        <v>Sem Informação</v>
      </c>
      <c r="O839" s="6" t="str">
        <f>VLOOKUP($B839,LIRAa!$1:$1048576,4,FALSE)</f>
        <v>Sem Informação</v>
      </c>
      <c r="P839" s="6" t="str">
        <f>VLOOKUP($B839,LIRAa!$1:$1048576,5,FALSE)</f>
        <v>Sem Informação</v>
      </c>
      <c r="S839" s="37"/>
    </row>
    <row r="840" spans="1:21" ht="15.75" x14ac:dyDescent="0.25">
      <c r="A840" s="41">
        <v>835</v>
      </c>
      <c r="B840" s="6">
        <v>317070</v>
      </c>
      <c r="C840" s="16" t="str">
        <f>VLOOKUP(B840,'Tabela de Macros'!$1:$1048576,2,FALSE)</f>
        <v>Sul</v>
      </c>
      <c r="D840" s="35" t="str">
        <f>VLOOKUP(B840,'Tabela de Macros'!$1:$1048576,3,FALSE)</f>
        <v>Varginha</v>
      </c>
      <c r="E840" s="35" t="s">
        <v>33</v>
      </c>
      <c r="F840" s="11">
        <f>VLOOKUP(A840,Dengue!$1:$1048576,10,FALSE)</f>
        <v>2</v>
      </c>
      <c r="G840" s="11">
        <f>VLOOKUP($A840,Chik!$1:$1048576,10,FALSE)</f>
        <v>0</v>
      </c>
      <c r="H840" s="11">
        <f>VLOOKUP($A840,zika!$1:$1048576,10,FALSE)</f>
        <v>0</v>
      </c>
      <c r="I840" s="11">
        <f t="shared" si="39"/>
        <v>2</v>
      </c>
      <c r="J840" s="10">
        <v>134477</v>
      </c>
      <c r="K840" s="57" t="s">
        <v>1112</v>
      </c>
      <c r="L840" s="7">
        <f t="shared" si="40"/>
        <v>1.487243171694788</v>
      </c>
      <c r="M840" s="6" t="str">
        <f t="shared" si="41"/>
        <v>Baixa</v>
      </c>
      <c r="N840" s="6">
        <f>VLOOKUP($B840,LIRAa!$1:$1048576,3,FALSE)</f>
        <v>1.1000000000000001</v>
      </c>
      <c r="O840" s="6">
        <f>VLOOKUP($B840,LIRAa!$1:$1048576,4,FALSE)</f>
        <v>1.1000000000000001</v>
      </c>
      <c r="P840" s="6" t="str">
        <f>VLOOKUP($B840,LIRAa!$1:$1048576,5,FALSE)</f>
        <v>Sem Informação</v>
      </c>
      <c r="S840" s="37"/>
    </row>
    <row r="841" spans="1:21" ht="15.75" x14ac:dyDescent="0.25">
      <c r="A841" s="41">
        <v>836</v>
      </c>
      <c r="B841" s="6">
        <v>317075</v>
      </c>
      <c r="C841" s="16" t="str">
        <f>VLOOKUP(B841,'Tabela de Macros'!$1:$1048576,2,FALSE)</f>
        <v>Noroeste</v>
      </c>
      <c r="D841" s="35" t="str">
        <f>VLOOKUP(B841,'Tabela de Macros'!$1:$1048576,3,FALSE)</f>
        <v>Patos de Minas</v>
      </c>
      <c r="E841" s="35" t="s">
        <v>838</v>
      </c>
      <c r="F841" s="11">
        <f>VLOOKUP(A841,Dengue!$1:$1048576,10,FALSE)</f>
        <v>19</v>
      </c>
      <c r="G841" s="11">
        <f>VLOOKUP($A841,Chik!$1:$1048576,10,FALSE)</f>
        <v>0</v>
      </c>
      <c r="H841" s="11">
        <f>VLOOKUP($A841,zika!$1:$1048576,10,FALSE)</f>
        <v>0</v>
      </c>
      <c r="I841" s="11">
        <f t="shared" si="39"/>
        <v>19</v>
      </c>
      <c r="J841" s="10">
        <v>7071</v>
      </c>
      <c r="K841" s="57" t="s">
        <v>1109</v>
      </c>
      <c r="L841" s="7">
        <f t="shared" si="40"/>
        <v>268.70315372648849</v>
      </c>
      <c r="M841" s="6" t="str">
        <f t="shared" si="41"/>
        <v>Média</v>
      </c>
      <c r="N841" s="6" t="str">
        <f>VLOOKUP($B841,LIRAa!$1:$1048576,3,FALSE)</f>
        <v>Sem Informação</v>
      </c>
      <c r="O841" s="6" t="str">
        <f>VLOOKUP($B841,LIRAa!$1:$1048576,4,FALSE)</f>
        <v>Sem Informação</v>
      </c>
      <c r="P841" s="6" t="str">
        <f>VLOOKUP($B841,LIRAa!$1:$1048576,5,FALSE)</f>
        <v>Sem Informação</v>
      </c>
      <c r="S841" s="37"/>
    </row>
    <row r="842" spans="1:21" ht="15.75" x14ac:dyDescent="0.25">
      <c r="A842" s="41">
        <v>837</v>
      </c>
      <c r="B842" s="6">
        <v>317080</v>
      </c>
      <c r="C842" s="16" t="str">
        <f>VLOOKUP(B842,'Tabela de Macros'!$1:$1048576,2,FALSE)</f>
        <v>Norte</v>
      </c>
      <c r="D842" s="35" t="str">
        <f>VLOOKUP(B842,'Tabela de Macros'!$1:$1048576,3,FALSE)</f>
        <v>Pirapora</v>
      </c>
      <c r="E842" s="35" t="s">
        <v>839</v>
      </c>
      <c r="F842" s="11">
        <f>VLOOKUP(A842,Dengue!$1:$1048576,10,FALSE)</f>
        <v>22</v>
      </c>
      <c r="G842" s="11">
        <f>VLOOKUP($A842,Chik!$1:$1048576,10,FALSE)</f>
        <v>0</v>
      </c>
      <c r="H842" s="11">
        <f>VLOOKUP($A842,zika!$1:$1048576,10,FALSE)</f>
        <v>0</v>
      </c>
      <c r="I842" s="11">
        <f t="shared" si="39"/>
        <v>22</v>
      </c>
      <c r="J842" s="10">
        <v>39173</v>
      </c>
      <c r="K842" s="57" t="s">
        <v>1110</v>
      </c>
      <c r="L842" s="7">
        <f t="shared" si="40"/>
        <v>56.161131391519675</v>
      </c>
      <c r="M842" s="6" t="str">
        <f t="shared" si="41"/>
        <v>Baixa</v>
      </c>
      <c r="N842" s="6">
        <f>VLOOKUP($B842,LIRAa!$1:$1048576,3,FALSE)</f>
        <v>2.2999999999999998</v>
      </c>
      <c r="O842" s="6">
        <f>VLOOKUP($B842,LIRAa!$1:$1048576,4,FALSE)</f>
        <v>4.8</v>
      </c>
      <c r="P842" s="6" t="str">
        <f>VLOOKUP($B842,LIRAa!$1:$1048576,5,FALSE)</f>
        <v>Sem Informação</v>
      </c>
      <c r="S842" s="76"/>
      <c r="T842" s="76"/>
      <c r="U842" s="76"/>
    </row>
    <row r="843" spans="1:21" ht="15.75" x14ac:dyDescent="0.25">
      <c r="A843" s="41">
        <v>838</v>
      </c>
      <c r="B843" s="6">
        <v>317090</v>
      </c>
      <c r="C843" s="16" t="str">
        <f>VLOOKUP(B843,'Tabela de Macros'!$1:$1048576,2,FALSE)</f>
        <v>Norte</v>
      </c>
      <c r="D843" s="35" t="str">
        <f>VLOOKUP(B843,'Tabela de Macros'!$1:$1048576,3,FALSE)</f>
        <v>Januária</v>
      </c>
      <c r="E843" s="35" t="s">
        <v>840</v>
      </c>
      <c r="F843" s="11">
        <f>VLOOKUP(A843,Dengue!$1:$1048576,10,FALSE)</f>
        <v>0</v>
      </c>
      <c r="G843" s="11">
        <f>VLOOKUP($A843,Chik!$1:$1048576,10,FALSE)</f>
        <v>0</v>
      </c>
      <c r="H843" s="11">
        <f>VLOOKUP($A843,zika!$1:$1048576,10,FALSE)</f>
        <v>0</v>
      </c>
      <c r="I843" s="11">
        <f t="shared" si="39"/>
        <v>0</v>
      </c>
      <c r="J843" s="10">
        <v>19335</v>
      </c>
      <c r="K843" s="57" t="s">
        <v>1109</v>
      </c>
      <c r="L843" s="7">
        <f t="shared" si="40"/>
        <v>0</v>
      </c>
      <c r="M843" s="6" t="str">
        <f t="shared" si="41"/>
        <v>Silencioso</v>
      </c>
      <c r="N843" s="6" t="str">
        <f>VLOOKUP($B843,LIRAa!$1:$1048576,3,FALSE)</f>
        <v>Sem Informação</v>
      </c>
      <c r="O843" s="6" t="str">
        <f>VLOOKUP($B843,LIRAa!$1:$1048576,4,FALSE)</f>
        <v>Sem Informação</v>
      </c>
      <c r="P843" s="6" t="str">
        <f>VLOOKUP($B843,LIRAa!$1:$1048576,5,FALSE)</f>
        <v>Sem Informação</v>
      </c>
      <c r="S843" s="76"/>
      <c r="T843" s="76"/>
      <c r="U843" s="76"/>
    </row>
    <row r="844" spans="1:21" ht="15.75" x14ac:dyDescent="0.25">
      <c r="A844" s="41">
        <v>839</v>
      </c>
      <c r="B844" s="6">
        <v>317100</v>
      </c>
      <c r="C844" s="16" t="str">
        <f>VLOOKUP(B844,'Tabela de Macros'!$1:$1048576,2,FALSE)</f>
        <v>Noroeste</v>
      </c>
      <c r="D844" s="35" t="str">
        <f>VLOOKUP(B844,'Tabela de Macros'!$1:$1048576,3,FALSE)</f>
        <v>Patos de Minas</v>
      </c>
      <c r="E844" s="35" t="s">
        <v>841</v>
      </c>
      <c r="F844" s="11">
        <f>VLOOKUP(A844,Dengue!$1:$1048576,10,FALSE)</f>
        <v>5</v>
      </c>
      <c r="G844" s="11">
        <f>VLOOKUP($A844,Chik!$1:$1048576,10,FALSE)</f>
        <v>0</v>
      </c>
      <c r="H844" s="11">
        <f>VLOOKUP($A844,zika!$1:$1048576,10,FALSE)</f>
        <v>0</v>
      </c>
      <c r="I844" s="11">
        <f t="shared" si="39"/>
        <v>5</v>
      </c>
      <c r="J844" s="10">
        <v>20537</v>
      </c>
      <c r="K844" s="57" t="s">
        <v>1109</v>
      </c>
      <c r="L844" s="7">
        <f t="shared" si="40"/>
        <v>24.346301796757075</v>
      </c>
      <c r="M844" s="6" t="str">
        <f t="shared" si="41"/>
        <v>Baixa</v>
      </c>
      <c r="N844" s="6">
        <f>VLOOKUP($B844,LIRAa!$1:$1048576,3,FALSE)</f>
        <v>1</v>
      </c>
      <c r="O844" s="6">
        <f>VLOOKUP($B844,LIRAa!$1:$1048576,4,FALSE)</f>
        <v>1.7</v>
      </c>
      <c r="P844" s="6">
        <f>VLOOKUP($B844,LIRAa!$1:$1048576,5,FALSE)</f>
        <v>1.8</v>
      </c>
      <c r="S844" s="37"/>
    </row>
    <row r="845" spans="1:21" ht="15.75" x14ac:dyDescent="0.25">
      <c r="A845" s="41">
        <v>840</v>
      </c>
      <c r="B845" s="6">
        <v>317103</v>
      </c>
      <c r="C845" s="16" t="str">
        <f>VLOOKUP(B845,'Tabela de Macros'!$1:$1048576,2,FALSE)</f>
        <v>Norte</v>
      </c>
      <c r="D845" s="35" t="str">
        <f>VLOOKUP(B845,'Tabela de Macros'!$1:$1048576,3,FALSE)</f>
        <v>Montes Claros</v>
      </c>
      <c r="E845" s="35" t="s">
        <v>842</v>
      </c>
      <c r="F845" s="11">
        <f>VLOOKUP(A845,Dengue!$1:$1048576,10,FALSE)</f>
        <v>4</v>
      </c>
      <c r="G845" s="11">
        <f>VLOOKUP($A845,Chik!$1:$1048576,10,FALSE)</f>
        <v>0</v>
      </c>
      <c r="H845" s="11">
        <f>VLOOKUP($A845,zika!$1:$1048576,10,FALSE)</f>
        <v>0</v>
      </c>
      <c r="I845" s="11">
        <f t="shared" si="39"/>
        <v>4</v>
      </c>
      <c r="J845" s="10">
        <v>9265</v>
      </c>
      <c r="K845" s="57" t="s">
        <v>1109</v>
      </c>
      <c r="L845" s="7">
        <f t="shared" si="40"/>
        <v>43.173232595790608</v>
      </c>
      <c r="M845" s="6" t="str">
        <f t="shared" si="41"/>
        <v>Baixa</v>
      </c>
      <c r="N845" s="6" t="str">
        <f>VLOOKUP($B845,LIRAa!$1:$1048576,3,FALSE)</f>
        <v>Sem Informação</v>
      </c>
      <c r="O845" s="6" t="str">
        <f>VLOOKUP($B845,LIRAa!$1:$1048576,4,FALSE)</f>
        <v>Sem Informação</v>
      </c>
      <c r="P845" s="6" t="str">
        <f>VLOOKUP($B845,LIRAa!$1:$1048576,5,FALSE)</f>
        <v>Sem Informação</v>
      </c>
      <c r="S845" s="37"/>
    </row>
    <row r="846" spans="1:21" ht="15.75" x14ac:dyDescent="0.25">
      <c r="A846" s="41">
        <v>841</v>
      </c>
      <c r="B846" s="6">
        <v>317107</v>
      </c>
      <c r="C846" s="16" t="str">
        <f>VLOOKUP(B846,'Tabela de Macros'!$1:$1048576,2,FALSE)</f>
        <v>Jequitinhonha</v>
      </c>
      <c r="D846" s="35" t="str">
        <f>VLOOKUP(B846,'Tabela de Macros'!$1:$1048576,3,FALSE)</f>
        <v>Diamantina</v>
      </c>
      <c r="E846" s="35" t="s">
        <v>843</v>
      </c>
      <c r="F846" s="11">
        <f>VLOOKUP(A846,Dengue!$1:$1048576,10,FALSE)</f>
        <v>0</v>
      </c>
      <c r="G846" s="11">
        <f>VLOOKUP($A846,Chik!$1:$1048576,10,FALSE)</f>
        <v>0</v>
      </c>
      <c r="H846" s="11">
        <f>VLOOKUP($A846,zika!$1:$1048576,10,FALSE)</f>
        <v>0</v>
      </c>
      <c r="I846" s="11">
        <f t="shared" si="39"/>
        <v>0</v>
      </c>
      <c r="J846" s="10">
        <v>5712</v>
      </c>
      <c r="K846" s="57" t="s">
        <v>1109</v>
      </c>
      <c r="L846" s="7">
        <f t="shared" si="40"/>
        <v>0</v>
      </c>
      <c r="M846" s="6" t="str">
        <f t="shared" si="41"/>
        <v>Silencioso</v>
      </c>
      <c r="N846" s="6" t="str">
        <f>VLOOKUP($B846,LIRAa!$1:$1048576,3,FALSE)</f>
        <v>Sem Informação</v>
      </c>
      <c r="O846" s="6" t="str">
        <f>VLOOKUP($B846,LIRAa!$1:$1048576,4,FALSE)</f>
        <v>Sem Informação</v>
      </c>
      <c r="P846" s="6" t="str">
        <f>VLOOKUP($B846,LIRAa!$1:$1048576,5,FALSE)</f>
        <v>Sem Informação</v>
      </c>
      <c r="S846" s="37"/>
    </row>
    <row r="847" spans="1:21" ht="15.75" x14ac:dyDescent="0.25">
      <c r="A847" s="41">
        <v>842</v>
      </c>
      <c r="B847" s="6">
        <v>317110</v>
      </c>
      <c r="C847" s="16" t="str">
        <f>VLOOKUP(B847,'Tabela de Macros'!$1:$1048576,2,FALSE)</f>
        <v>Triângulo do Sul</v>
      </c>
      <c r="D847" s="35" t="str">
        <f>VLOOKUP(B847,'Tabela de Macros'!$1:$1048576,3,FALSE)</f>
        <v>Uberaba</v>
      </c>
      <c r="E847" s="35" t="s">
        <v>844</v>
      </c>
      <c r="F847" s="11">
        <f>VLOOKUP(A847,Dengue!$1:$1048576,10,FALSE)</f>
        <v>1</v>
      </c>
      <c r="G847" s="11">
        <f>VLOOKUP($A847,Chik!$1:$1048576,10,FALSE)</f>
        <v>0</v>
      </c>
      <c r="H847" s="11">
        <f>VLOOKUP($A847,zika!$1:$1048576,10,FALSE)</f>
        <v>0</v>
      </c>
      <c r="I847" s="11">
        <f t="shared" si="39"/>
        <v>1</v>
      </c>
      <c r="J847" s="10">
        <v>3951</v>
      </c>
      <c r="K847" s="57" t="s">
        <v>1109</v>
      </c>
      <c r="L847" s="7">
        <f t="shared" si="40"/>
        <v>25.310048089091371</v>
      </c>
      <c r="M847" s="6" t="str">
        <f t="shared" si="41"/>
        <v>Baixa</v>
      </c>
      <c r="N847" s="6" t="str">
        <f>VLOOKUP($B847,LIRAa!$1:$1048576,3,FALSE)</f>
        <v>Sem Informação</v>
      </c>
      <c r="O847" s="6" t="str">
        <f>VLOOKUP($B847,LIRAa!$1:$1048576,4,FALSE)</f>
        <v>Sem Informação</v>
      </c>
      <c r="P847" s="6" t="str">
        <f>VLOOKUP($B847,LIRAa!$1:$1048576,5,FALSE)</f>
        <v>Sem Informação</v>
      </c>
      <c r="S847" s="37"/>
    </row>
    <row r="848" spans="1:21" ht="15.75" x14ac:dyDescent="0.25">
      <c r="A848" s="41">
        <v>843</v>
      </c>
      <c r="B848" s="6">
        <v>317115</v>
      </c>
      <c r="C848" s="16" t="str">
        <f>VLOOKUP(B848,'Tabela de Macros'!$1:$1048576,2,FALSE)</f>
        <v>Vale do Aço</v>
      </c>
      <c r="D848" s="35" t="str">
        <f>VLOOKUP(B848,'Tabela de Macros'!$1:$1048576,3,FALSE)</f>
        <v>Cel. Fabriciano</v>
      </c>
      <c r="E848" s="35" t="s">
        <v>845</v>
      </c>
      <c r="F848" s="11">
        <f>VLOOKUP(A848,Dengue!$1:$1048576,10,FALSE)</f>
        <v>1</v>
      </c>
      <c r="G848" s="11">
        <f>VLOOKUP($A848,Chik!$1:$1048576,10,FALSE)</f>
        <v>0</v>
      </c>
      <c r="H848" s="11">
        <f>VLOOKUP($A848,zika!$1:$1048576,10,FALSE)</f>
        <v>0</v>
      </c>
      <c r="I848" s="11">
        <f t="shared" si="39"/>
        <v>1</v>
      </c>
      <c r="J848" s="10">
        <v>4832</v>
      </c>
      <c r="K848" s="57" t="s">
        <v>1109</v>
      </c>
      <c r="L848" s="7">
        <f t="shared" si="40"/>
        <v>20.695364238410598</v>
      </c>
      <c r="M848" s="6" t="str">
        <f t="shared" si="41"/>
        <v>Baixa</v>
      </c>
      <c r="N848" s="6" t="str">
        <f>VLOOKUP($B848,LIRAa!$1:$1048576,3,FALSE)</f>
        <v>Sem Informação</v>
      </c>
      <c r="O848" s="6" t="str">
        <f>VLOOKUP($B848,LIRAa!$1:$1048576,4,FALSE)</f>
        <v>Sem Informação</v>
      </c>
      <c r="P848" s="6" t="str">
        <f>VLOOKUP($B848,LIRAa!$1:$1048576,5,FALSE)</f>
        <v>Sem Informação</v>
      </c>
      <c r="S848" s="37"/>
    </row>
    <row r="849" spans="1:19" ht="15.75" x14ac:dyDescent="0.25">
      <c r="A849" s="41">
        <v>844</v>
      </c>
      <c r="B849" s="6">
        <v>317120</v>
      </c>
      <c r="C849" s="16" t="str">
        <f>VLOOKUP(B849,'Tabela de Macros'!$1:$1048576,2,FALSE)</f>
        <v>Centro</v>
      </c>
      <c r="D849" s="35" t="str">
        <f>VLOOKUP(B849,'Tabela de Macros'!$1:$1048576,3,FALSE)</f>
        <v>Belo Horizonte</v>
      </c>
      <c r="E849" s="35" t="s">
        <v>846</v>
      </c>
      <c r="F849" s="11">
        <f>VLOOKUP(A849,Dengue!$1:$1048576,10,FALSE)</f>
        <v>12</v>
      </c>
      <c r="G849" s="11">
        <f>VLOOKUP($A849,Chik!$1:$1048576,10,FALSE)</f>
        <v>1</v>
      </c>
      <c r="H849" s="11">
        <f>VLOOKUP($A849,zika!$1:$1048576,10,FALSE)</f>
        <v>0</v>
      </c>
      <c r="I849" s="11">
        <f t="shared" si="39"/>
        <v>13</v>
      </c>
      <c r="J849" s="10">
        <v>125376</v>
      </c>
      <c r="K849" s="57" t="s">
        <v>1112</v>
      </c>
      <c r="L849" s="7">
        <f t="shared" si="40"/>
        <v>10.368810617662072</v>
      </c>
      <c r="M849" s="6" t="str">
        <f t="shared" si="41"/>
        <v>Baixa</v>
      </c>
      <c r="N849" s="6">
        <f>VLOOKUP($B849,LIRAa!$1:$1048576,3,FALSE)</f>
        <v>2.1</v>
      </c>
      <c r="O849" s="6">
        <f>VLOOKUP($B849,LIRAa!$1:$1048576,4,FALSE)</f>
        <v>3.3</v>
      </c>
      <c r="P849" s="6">
        <f>VLOOKUP($B849,LIRAa!$1:$1048576,5,FALSE)</f>
        <v>2.5</v>
      </c>
      <c r="S849" s="37"/>
    </row>
    <row r="850" spans="1:19" ht="15.75" x14ac:dyDescent="0.25">
      <c r="A850" s="41">
        <v>845</v>
      </c>
      <c r="B850" s="6">
        <v>317130</v>
      </c>
      <c r="C850" s="16" t="str">
        <f>VLOOKUP(B850,'Tabela de Macros'!$1:$1048576,2,FALSE)</f>
        <v>Leste do Sul</v>
      </c>
      <c r="D850" s="35" t="str">
        <f>VLOOKUP(B850,'Tabela de Macros'!$1:$1048576,3,FALSE)</f>
        <v>Ponte Nova</v>
      </c>
      <c r="E850" s="35" t="s">
        <v>847</v>
      </c>
      <c r="F850" s="11">
        <f>VLOOKUP(A850,Dengue!$1:$1048576,10,FALSE)</f>
        <v>0</v>
      </c>
      <c r="G850" s="11">
        <f>VLOOKUP($A850,Chik!$1:$1048576,10,FALSE)</f>
        <v>0</v>
      </c>
      <c r="H850" s="11">
        <f>VLOOKUP($A850,zika!$1:$1048576,10,FALSE)</f>
        <v>0</v>
      </c>
      <c r="I850" s="11">
        <f t="shared" si="39"/>
        <v>0</v>
      </c>
      <c r="J850" s="10">
        <v>78286</v>
      </c>
      <c r="K850" s="57" t="s">
        <v>1111</v>
      </c>
      <c r="L850" s="7">
        <f t="shared" si="40"/>
        <v>0</v>
      </c>
      <c r="M850" s="6" t="str">
        <f t="shared" si="41"/>
        <v>Silencioso</v>
      </c>
      <c r="N850" s="6">
        <f>VLOOKUP($B850,LIRAa!$1:$1048576,3,FALSE)</f>
        <v>0.3</v>
      </c>
      <c r="O850" s="6">
        <f>VLOOKUP($B850,LIRAa!$1:$1048576,4,FALSE)</f>
        <v>0.8</v>
      </c>
      <c r="P850" s="6">
        <f>VLOOKUP($B850,LIRAa!$1:$1048576,5,FALSE)</f>
        <v>1</v>
      </c>
      <c r="S850" s="37"/>
    </row>
    <row r="851" spans="1:19" ht="15.75" x14ac:dyDescent="0.25">
      <c r="A851" s="41">
        <v>846</v>
      </c>
      <c r="B851" s="6">
        <v>317140</v>
      </c>
      <c r="C851" s="16" t="str">
        <f>VLOOKUP(B851,'Tabela de Macros'!$1:$1048576,2,FALSE)</f>
        <v>Sudeste</v>
      </c>
      <c r="D851" s="35" t="str">
        <f>VLOOKUP(B851,'Tabela de Macros'!$1:$1048576,3,FALSE)</f>
        <v>Ubá</v>
      </c>
      <c r="E851" s="35" t="s">
        <v>848</v>
      </c>
      <c r="F851" s="11">
        <f>VLOOKUP(A851,Dengue!$1:$1048576,10,FALSE)</f>
        <v>0</v>
      </c>
      <c r="G851" s="11">
        <f>VLOOKUP($A851,Chik!$1:$1048576,10,FALSE)</f>
        <v>0</v>
      </c>
      <c r="H851" s="11">
        <f>VLOOKUP($A851,zika!$1:$1048576,10,FALSE)</f>
        <v>0</v>
      </c>
      <c r="I851" s="11">
        <f t="shared" si="39"/>
        <v>0</v>
      </c>
      <c r="J851" s="10">
        <v>3629</v>
      </c>
      <c r="K851" s="57" t="s">
        <v>1109</v>
      </c>
      <c r="L851" s="7">
        <f t="shared" si="40"/>
        <v>0</v>
      </c>
      <c r="M851" s="6" t="str">
        <f t="shared" si="41"/>
        <v>Silencioso</v>
      </c>
      <c r="N851" s="6" t="str">
        <f>VLOOKUP($B851,LIRAa!$1:$1048576,3,FALSE)</f>
        <v>Sem Informação</v>
      </c>
      <c r="O851" s="6" t="str">
        <f>VLOOKUP($B851,LIRAa!$1:$1048576,4,FALSE)</f>
        <v>Sem Informação</v>
      </c>
      <c r="P851" s="6" t="str">
        <f>VLOOKUP($B851,LIRAa!$1:$1048576,5,FALSE)</f>
        <v>Sem Informação</v>
      </c>
      <c r="S851" s="37"/>
    </row>
    <row r="852" spans="1:19" ht="15.75" x14ac:dyDescent="0.25">
      <c r="A852" s="41">
        <v>847</v>
      </c>
      <c r="B852" s="6">
        <v>317160</v>
      </c>
      <c r="C852" s="16" t="str">
        <f>VLOOKUP(B852,'Tabela de Macros'!$1:$1048576,2,FALSE)</f>
        <v>Jequitinhonha</v>
      </c>
      <c r="D852" s="35" t="str">
        <f>VLOOKUP(B852,'Tabela de Macros'!$1:$1048576,3,FALSE)</f>
        <v>Diamantina</v>
      </c>
      <c r="E852" s="35" t="s">
        <v>849</v>
      </c>
      <c r="F852" s="11">
        <f>VLOOKUP(A852,Dengue!$1:$1048576,10,FALSE)</f>
        <v>48</v>
      </c>
      <c r="G852" s="11">
        <f>VLOOKUP($A852,Chik!$1:$1048576,10,FALSE)</f>
        <v>0</v>
      </c>
      <c r="H852" s="11">
        <f>VLOOKUP($A852,zika!$1:$1048576,10,FALSE)</f>
        <v>2</v>
      </c>
      <c r="I852" s="11">
        <f t="shared" si="39"/>
        <v>50</v>
      </c>
      <c r="J852" s="10">
        <v>13764</v>
      </c>
      <c r="K852" s="57" t="s">
        <v>1109</v>
      </c>
      <c r="L852" s="7">
        <f t="shared" si="40"/>
        <v>363.26649229875034</v>
      </c>
      <c r="M852" s="6" t="str">
        <f t="shared" si="41"/>
        <v>Alta</v>
      </c>
      <c r="N852" s="6" t="str">
        <f>VLOOKUP($B852,LIRAa!$1:$1048576,3,FALSE)</f>
        <v>Sem Informação</v>
      </c>
      <c r="O852" s="6" t="str">
        <f>VLOOKUP($B852,LIRAa!$1:$1048576,4,FALSE)</f>
        <v>Sem Informação</v>
      </c>
      <c r="P852" s="6" t="str">
        <f>VLOOKUP($B852,LIRAa!$1:$1048576,5,FALSE)</f>
        <v>Sem Informação</v>
      </c>
      <c r="S852" s="37"/>
    </row>
    <row r="853" spans="1:19" ht="15.75" x14ac:dyDescent="0.25">
      <c r="A853" s="41">
        <v>848</v>
      </c>
      <c r="B853" s="6">
        <v>317170</v>
      </c>
      <c r="C853" s="16" t="str">
        <f>VLOOKUP(B853,'Tabela de Macros'!$1:$1048576,2,FALSE)</f>
        <v>Sul</v>
      </c>
      <c r="D853" s="35" t="str">
        <f>VLOOKUP(B853,'Tabela de Macros'!$1:$1048576,3,FALSE)</f>
        <v>Varginha</v>
      </c>
      <c r="E853" s="35" t="s">
        <v>850</v>
      </c>
      <c r="F853" s="11">
        <f>VLOOKUP(A853,Dengue!$1:$1048576,10,FALSE)</f>
        <v>0</v>
      </c>
      <c r="G853" s="11">
        <f>VLOOKUP($A853,Chik!$1:$1048576,10,FALSE)</f>
        <v>0</v>
      </c>
      <c r="H853" s="11">
        <f>VLOOKUP($A853,zika!$1:$1048576,10,FALSE)</f>
        <v>0</v>
      </c>
      <c r="I853" s="11">
        <f t="shared" si="39"/>
        <v>0</v>
      </c>
      <c r="J853" s="10">
        <v>8685</v>
      </c>
      <c r="K853" s="57" t="s">
        <v>1109</v>
      </c>
      <c r="L853" s="7">
        <f t="shared" si="40"/>
        <v>0</v>
      </c>
      <c r="M853" s="6" t="str">
        <f t="shared" si="41"/>
        <v>Silencioso</v>
      </c>
      <c r="N853" s="6" t="str">
        <f>VLOOKUP($B853,LIRAa!$1:$1048576,3,FALSE)</f>
        <v>Sem Informação</v>
      </c>
      <c r="O853" s="6" t="str">
        <f>VLOOKUP($B853,LIRAa!$1:$1048576,4,FALSE)</f>
        <v>Sem Informação</v>
      </c>
      <c r="P853" s="6" t="str">
        <f>VLOOKUP($B853,LIRAa!$1:$1048576,5,FALSE)</f>
        <v>Sem Informação</v>
      </c>
      <c r="S853" s="37"/>
    </row>
    <row r="854" spans="1:19" ht="15.75" x14ac:dyDescent="0.25">
      <c r="A854" s="41">
        <v>849</v>
      </c>
      <c r="B854" s="6">
        <v>317180</v>
      </c>
      <c r="C854" s="16" t="str">
        <f>VLOOKUP(B854,'Tabela de Macros'!$1:$1048576,2,FALSE)</f>
        <v>Centro</v>
      </c>
      <c r="D854" s="35" t="str">
        <f>VLOOKUP(B854,'Tabela de Macros'!$1:$1048576,3,FALSE)</f>
        <v>Itabira</v>
      </c>
      <c r="E854" s="35" t="s">
        <v>851</v>
      </c>
      <c r="F854" s="11">
        <f>VLOOKUP(A854,Dengue!$1:$1048576,10,FALSE)</f>
        <v>0</v>
      </c>
      <c r="G854" s="11">
        <f>VLOOKUP($A854,Chik!$1:$1048576,10,FALSE)</f>
        <v>0</v>
      </c>
      <c r="H854" s="11">
        <f>VLOOKUP($A854,zika!$1:$1048576,10,FALSE)</f>
        <v>0</v>
      </c>
      <c r="I854" s="11">
        <f t="shared" si="39"/>
        <v>0</v>
      </c>
      <c r="J854" s="10">
        <v>10537</v>
      </c>
      <c r="K854" s="57" t="s">
        <v>1109</v>
      </c>
      <c r="L854" s="7">
        <f t="shared" si="40"/>
        <v>0</v>
      </c>
      <c r="M854" s="6" t="str">
        <f t="shared" si="41"/>
        <v>Silencioso</v>
      </c>
      <c r="N854" s="6" t="str">
        <f>VLOOKUP($B854,LIRAa!$1:$1048576,3,FALSE)</f>
        <v>Sem Informação</v>
      </c>
      <c r="O854" s="6" t="str">
        <f>VLOOKUP($B854,LIRAa!$1:$1048576,4,FALSE)</f>
        <v>Sem Informação</v>
      </c>
      <c r="P854" s="6" t="str">
        <f>VLOOKUP($B854,LIRAa!$1:$1048576,5,FALSE)</f>
        <v>Sem Informação</v>
      </c>
      <c r="S854" s="37"/>
    </row>
    <row r="855" spans="1:19" ht="15.75" x14ac:dyDescent="0.25">
      <c r="A855" s="41">
        <v>850</v>
      </c>
      <c r="B855" s="6">
        <v>317190</v>
      </c>
      <c r="C855" s="16" t="str">
        <f>VLOOKUP(B855,'Tabela de Macros'!$1:$1048576,2,FALSE)</f>
        <v>Leste</v>
      </c>
      <c r="D855" s="35" t="str">
        <f>VLOOKUP(B855,'Tabela de Macros'!$1:$1048576,3,FALSE)</f>
        <v>Gov. Valadares</v>
      </c>
      <c r="E855" s="35" t="s">
        <v>852</v>
      </c>
      <c r="F855" s="11">
        <f>VLOOKUP(A855,Dengue!$1:$1048576,10,FALSE)</f>
        <v>12</v>
      </c>
      <c r="G855" s="11">
        <f>VLOOKUP($A855,Chik!$1:$1048576,10,FALSE)</f>
        <v>0</v>
      </c>
      <c r="H855" s="11">
        <f>VLOOKUP($A855,zika!$1:$1048576,10,FALSE)</f>
        <v>0</v>
      </c>
      <c r="I855" s="11">
        <f t="shared" si="39"/>
        <v>12</v>
      </c>
      <c r="J855" s="10">
        <v>5420</v>
      </c>
      <c r="K855" s="57" t="s">
        <v>1109</v>
      </c>
      <c r="L855" s="7">
        <f t="shared" si="40"/>
        <v>221.40221402214021</v>
      </c>
      <c r="M855" s="6" t="str">
        <f t="shared" si="41"/>
        <v>Média</v>
      </c>
      <c r="N855" s="6" t="str">
        <f>VLOOKUP($B855,LIRAa!$1:$1048576,3,FALSE)</f>
        <v>Sem Informação</v>
      </c>
      <c r="O855" s="6" t="str">
        <f>VLOOKUP($B855,LIRAa!$1:$1048576,4,FALSE)</f>
        <v>Sem Informação</v>
      </c>
      <c r="P855" s="6" t="str">
        <f>VLOOKUP($B855,LIRAa!$1:$1048576,5,FALSE)</f>
        <v>Sem Informação</v>
      </c>
      <c r="S855" s="37"/>
    </row>
    <row r="856" spans="1:19" ht="15.75" x14ac:dyDescent="0.25">
      <c r="A856" s="41">
        <v>851</v>
      </c>
      <c r="B856" s="6">
        <v>317200</v>
      </c>
      <c r="C856" s="16" t="str">
        <f>VLOOKUP(B856,'Tabela de Macros'!$1:$1048576,2,FALSE)</f>
        <v>Sudeste</v>
      </c>
      <c r="D856" s="35" t="str">
        <f>VLOOKUP(B856,'Tabela de Macros'!$1:$1048576,3,FALSE)</f>
        <v>Ubá</v>
      </c>
      <c r="E856" s="35" t="s">
        <v>853</v>
      </c>
      <c r="F856" s="11">
        <f>VLOOKUP(A856,Dengue!$1:$1048576,10,FALSE)</f>
        <v>131</v>
      </c>
      <c r="G856" s="11">
        <f>VLOOKUP($A856,Chik!$1:$1048576,10,FALSE)</f>
        <v>2</v>
      </c>
      <c r="H856" s="11">
        <f>VLOOKUP($A856,zika!$1:$1048576,10,FALSE)</f>
        <v>0</v>
      </c>
      <c r="I856" s="11">
        <f t="shared" si="39"/>
        <v>133</v>
      </c>
      <c r="J856" s="10">
        <v>42149</v>
      </c>
      <c r="K856" s="57" t="s">
        <v>1110</v>
      </c>
      <c r="L856" s="7">
        <f t="shared" si="40"/>
        <v>315.54722531969912</v>
      </c>
      <c r="M856" s="6" t="str">
        <f t="shared" si="41"/>
        <v>Alta</v>
      </c>
      <c r="N856" s="6">
        <f>VLOOKUP($B856,LIRAa!$1:$1048576,3,FALSE)</f>
        <v>2.2999999999999998</v>
      </c>
      <c r="O856" s="6">
        <f>VLOOKUP($B856,LIRAa!$1:$1048576,4,FALSE)</f>
        <v>1.3</v>
      </c>
      <c r="P856" s="6">
        <f>VLOOKUP($B856,LIRAa!$1:$1048576,5,FALSE)</f>
        <v>1.7</v>
      </c>
      <c r="S856" s="37"/>
    </row>
    <row r="857" spans="1:19" ht="15.75" x14ac:dyDescent="0.25">
      <c r="A857" s="41">
        <v>852</v>
      </c>
      <c r="B857" s="6">
        <v>317210</v>
      </c>
      <c r="C857" s="16" t="str">
        <f>VLOOKUP(B857,'Tabela de Macros'!$1:$1048576,2,FALSE)</f>
        <v>Sudeste</v>
      </c>
      <c r="D857" s="35" t="str">
        <f>VLOOKUP(B857,'Tabela de Macros'!$1:$1048576,3,FALSE)</f>
        <v>Leopoldina</v>
      </c>
      <c r="E857" s="35" t="s">
        <v>854</v>
      </c>
      <c r="F857" s="11">
        <f>VLOOKUP(A857,Dengue!$1:$1048576,10,FALSE)</f>
        <v>0</v>
      </c>
      <c r="G857" s="11">
        <f>VLOOKUP($A857,Chik!$1:$1048576,10,FALSE)</f>
        <v>0</v>
      </c>
      <c r="H857" s="11">
        <f>VLOOKUP($A857,zika!$1:$1048576,10,FALSE)</f>
        <v>0</v>
      </c>
      <c r="I857" s="11">
        <f t="shared" si="39"/>
        <v>0</v>
      </c>
      <c r="J857" s="10">
        <v>5243</v>
      </c>
      <c r="K857" s="57" t="s">
        <v>1109</v>
      </c>
      <c r="L857" s="7">
        <f t="shared" si="40"/>
        <v>0</v>
      </c>
      <c r="M857" s="6" t="str">
        <f t="shared" si="41"/>
        <v>Silencioso</v>
      </c>
      <c r="N857" s="6" t="str">
        <f>VLOOKUP($B857,LIRAa!$1:$1048576,3,FALSE)</f>
        <v>Sem Informação</v>
      </c>
      <c r="O857" s="6" t="str">
        <f>VLOOKUP($B857,LIRAa!$1:$1048576,4,FALSE)</f>
        <v>Sem Informação</v>
      </c>
      <c r="P857" s="6" t="str">
        <f>VLOOKUP($B857,LIRAa!$1:$1048576,5,FALSE)</f>
        <v>Sem Informação</v>
      </c>
      <c r="S857" s="37"/>
    </row>
    <row r="858" spans="1:19" ht="15.75" x14ac:dyDescent="0.25">
      <c r="A858" s="41">
        <v>853</v>
      </c>
      <c r="B858" s="6">
        <v>317220</v>
      </c>
      <c r="C858" s="16" t="str">
        <f>VLOOKUP(B858,'Tabela de Macros'!$1:$1048576,2,FALSE)</f>
        <v>Sul</v>
      </c>
      <c r="D858" s="35" t="str">
        <f>VLOOKUP(B858,'Tabela de Macros'!$1:$1048576,3,FALSE)</f>
        <v>Pouso Alegre</v>
      </c>
      <c r="E858" s="35" t="s">
        <v>855</v>
      </c>
      <c r="F858" s="11">
        <f>VLOOKUP(A858,Dengue!$1:$1048576,10,FALSE)</f>
        <v>0</v>
      </c>
      <c r="G858" s="11">
        <f>VLOOKUP($A858,Chik!$1:$1048576,10,FALSE)</f>
        <v>0</v>
      </c>
      <c r="H858" s="11">
        <f>VLOOKUP($A858,zika!$1:$1048576,10,FALSE)</f>
        <v>0</v>
      </c>
      <c r="I858" s="11">
        <f t="shared" si="39"/>
        <v>0</v>
      </c>
      <c r="J858" s="10">
        <v>2558</v>
      </c>
      <c r="K858" s="57" t="s">
        <v>1109</v>
      </c>
      <c r="L858" s="7">
        <f t="shared" si="40"/>
        <v>0</v>
      </c>
      <c r="M858" s="6" t="str">
        <f t="shared" si="41"/>
        <v>Silencioso</v>
      </c>
      <c r="N858" s="6" t="str">
        <f>VLOOKUP($B858,LIRAa!$1:$1048576,3,FALSE)</f>
        <v>Sem Informação</v>
      </c>
      <c r="O858" s="6" t="str">
        <f>VLOOKUP($B858,LIRAa!$1:$1048576,4,FALSE)</f>
        <v>Sem Informação</v>
      </c>
      <c r="P858" s="6" t="str">
        <f>VLOOKUP($B858,LIRAa!$1:$1048576,5,FALSE)</f>
        <v>Sem Informação</v>
      </c>
      <c r="S858" s="37"/>
    </row>
    <row r="859" spans="1:19" x14ac:dyDescent="0.25">
      <c r="E859" s="43"/>
      <c r="F859" s="14">
        <f>SUM(F630:F858)</f>
        <v>2505</v>
      </c>
      <c r="G859" s="14">
        <f>SUM(G630:G858)</f>
        <v>115</v>
      </c>
      <c r="H859" s="14">
        <f>SUM(H630:H858)</f>
        <v>33</v>
      </c>
      <c r="I859" s="14">
        <f>SUM(I630:I858)</f>
        <v>2653</v>
      </c>
      <c r="J859" s="14">
        <f>SUM(J630:J858)</f>
        <v>5172537</v>
      </c>
      <c r="K859" s="14"/>
      <c r="L859" s="83">
        <f t="shared" si="40"/>
        <v>51.290111602874951</v>
      </c>
      <c r="M859" s="11" t="str">
        <f t="shared" si="41"/>
        <v>Baixa</v>
      </c>
      <c r="N859" s="11"/>
      <c r="O859" s="11"/>
      <c r="P859" s="11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54"/>
  <sheetViews>
    <sheetView workbookViewId="0">
      <selection activeCell="E14" sqref="E14"/>
    </sheetView>
  </sheetViews>
  <sheetFormatPr defaultColWidth="29.140625" defaultRowHeight="15" x14ac:dyDescent="0.25"/>
  <cols>
    <col min="1" max="1" width="12.7109375" style="6" customWidth="1"/>
    <col min="3" max="3" width="29.140625" style="35"/>
  </cols>
  <sheetData>
    <row r="1" spans="1:4" x14ac:dyDescent="0.25">
      <c r="A1" s="79" t="s">
        <v>1</v>
      </c>
      <c r="B1" s="79" t="s">
        <v>1119</v>
      </c>
      <c r="C1" s="79" t="s">
        <v>1120</v>
      </c>
      <c r="D1" s="79" t="s">
        <v>1121</v>
      </c>
    </row>
    <row r="2" spans="1:4" x14ac:dyDescent="0.25">
      <c r="A2" s="82">
        <v>310010</v>
      </c>
      <c r="B2" s="78" t="s">
        <v>1122</v>
      </c>
      <c r="C2" s="77" t="s">
        <v>8</v>
      </c>
      <c r="D2" s="80" t="s">
        <v>9</v>
      </c>
    </row>
    <row r="3" spans="1:4" x14ac:dyDescent="0.25">
      <c r="A3" s="82">
        <v>310020</v>
      </c>
      <c r="B3" s="78" t="s">
        <v>1123</v>
      </c>
      <c r="C3" s="77" t="s">
        <v>11</v>
      </c>
      <c r="D3" s="80" t="s">
        <v>12</v>
      </c>
    </row>
    <row r="4" spans="1:4" x14ac:dyDescent="0.25">
      <c r="A4" s="82">
        <v>310030</v>
      </c>
      <c r="B4" s="78" t="s">
        <v>1124</v>
      </c>
      <c r="C4" s="78" t="s">
        <v>477</v>
      </c>
      <c r="D4" s="80" t="s">
        <v>15</v>
      </c>
    </row>
    <row r="5" spans="1:4" x14ac:dyDescent="0.25">
      <c r="A5" s="82">
        <v>310040</v>
      </c>
      <c r="B5" s="78" t="s">
        <v>1124</v>
      </c>
      <c r="C5" s="77" t="s">
        <v>17</v>
      </c>
      <c r="D5" s="80" t="s">
        <v>18</v>
      </c>
    </row>
    <row r="6" spans="1:4" x14ac:dyDescent="0.25">
      <c r="A6" s="82">
        <v>310050</v>
      </c>
      <c r="B6" s="78" t="s">
        <v>1125</v>
      </c>
      <c r="C6" s="77" t="s">
        <v>1126</v>
      </c>
      <c r="D6" s="80" t="s">
        <v>21</v>
      </c>
    </row>
    <row r="7" spans="1:4" x14ac:dyDescent="0.25">
      <c r="A7" s="82">
        <v>310060</v>
      </c>
      <c r="B7" s="78" t="s">
        <v>1127</v>
      </c>
      <c r="C7" s="77" t="s">
        <v>1128</v>
      </c>
      <c r="D7" s="80" t="s">
        <v>23</v>
      </c>
    </row>
    <row r="8" spans="1:4" x14ac:dyDescent="0.25">
      <c r="A8" s="82">
        <v>310070</v>
      </c>
      <c r="B8" s="78" t="s">
        <v>1129</v>
      </c>
      <c r="C8" s="77" t="s">
        <v>24</v>
      </c>
      <c r="D8" s="80" t="s">
        <v>25</v>
      </c>
    </row>
    <row r="9" spans="1:4" x14ac:dyDescent="0.25">
      <c r="A9" s="82">
        <v>310080</v>
      </c>
      <c r="B9" s="78" t="s">
        <v>1130</v>
      </c>
      <c r="C9" s="77" t="s">
        <v>26</v>
      </c>
      <c r="D9" s="80" t="s">
        <v>27</v>
      </c>
    </row>
    <row r="10" spans="1:4" x14ac:dyDescent="0.25">
      <c r="A10" s="82">
        <v>310090</v>
      </c>
      <c r="B10" s="78" t="s">
        <v>1131</v>
      </c>
      <c r="C10" s="77" t="s">
        <v>28</v>
      </c>
      <c r="D10" s="80" t="s">
        <v>29</v>
      </c>
    </row>
    <row r="11" spans="1:4" x14ac:dyDescent="0.25">
      <c r="A11" s="82">
        <v>310100</v>
      </c>
      <c r="B11" s="78" t="s">
        <v>1131</v>
      </c>
      <c r="C11" s="77" t="s">
        <v>30</v>
      </c>
      <c r="D11" s="80" t="s">
        <v>31</v>
      </c>
    </row>
    <row r="12" spans="1:4" x14ac:dyDescent="0.25">
      <c r="A12" s="82">
        <v>310110</v>
      </c>
      <c r="B12" s="78" t="s">
        <v>1127</v>
      </c>
      <c r="C12" s="77" t="s">
        <v>1128</v>
      </c>
      <c r="D12" s="80" t="s">
        <v>32</v>
      </c>
    </row>
    <row r="13" spans="1:4" x14ac:dyDescent="0.25">
      <c r="A13" s="82">
        <v>310120</v>
      </c>
      <c r="B13" s="78" t="s">
        <v>1132</v>
      </c>
      <c r="C13" s="77" t="s">
        <v>33</v>
      </c>
      <c r="D13" s="80" t="s">
        <v>34</v>
      </c>
    </row>
    <row r="14" spans="1:4" x14ac:dyDescent="0.25">
      <c r="A14" s="82">
        <v>310130</v>
      </c>
      <c r="B14" s="78" t="s">
        <v>1132</v>
      </c>
      <c r="C14" s="77" t="s">
        <v>33</v>
      </c>
      <c r="D14" s="80" t="s">
        <v>35</v>
      </c>
    </row>
    <row r="15" spans="1:4" x14ac:dyDescent="0.25">
      <c r="A15" s="82">
        <v>310140</v>
      </c>
      <c r="B15" s="78" t="s">
        <v>1132</v>
      </c>
      <c r="C15" s="77" t="s">
        <v>36</v>
      </c>
      <c r="D15" s="80" t="s">
        <v>37</v>
      </c>
    </row>
    <row r="16" spans="1:4" x14ac:dyDescent="0.25">
      <c r="A16" s="82">
        <v>310150</v>
      </c>
      <c r="B16" s="78" t="s">
        <v>1133</v>
      </c>
      <c r="C16" s="77" t="s">
        <v>38</v>
      </c>
      <c r="D16" s="80" t="s">
        <v>39</v>
      </c>
    </row>
    <row r="17" spans="1:4" x14ac:dyDescent="0.25">
      <c r="A17" s="82">
        <v>310160</v>
      </c>
      <c r="B17" s="78" t="s">
        <v>1132</v>
      </c>
      <c r="C17" s="77" t="s">
        <v>40</v>
      </c>
      <c r="D17" s="80" t="s">
        <v>40</v>
      </c>
    </row>
    <row r="18" spans="1:4" x14ac:dyDescent="0.25">
      <c r="A18" s="82">
        <v>310163</v>
      </c>
      <c r="B18" s="78" t="s">
        <v>1134</v>
      </c>
      <c r="C18" s="77" t="s">
        <v>41</v>
      </c>
      <c r="D18" s="80" t="s">
        <v>42</v>
      </c>
    </row>
    <row r="19" spans="1:4" x14ac:dyDescent="0.25">
      <c r="A19" s="82">
        <v>310170</v>
      </c>
      <c r="B19" s="78" t="s">
        <v>1131</v>
      </c>
      <c r="C19" s="77" t="s">
        <v>30</v>
      </c>
      <c r="D19" s="80" t="s">
        <v>43</v>
      </c>
    </row>
    <row r="20" spans="1:4" x14ac:dyDescent="0.25">
      <c r="A20" s="82">
        <v>310180</v>
      </c>
      <c r="B20" s="78" t="s">
        <v>1127</v>
      </c>
      <c r="C20" s="77" t="s">
        <v>1128</v>
      </c>
      <c r="D20" s="80" t="s">
        <v>44</v>
      </c>
    </row>
    <row r="21" spans="1:4" x14ac:dyDescent="0.25">
      <c r="A21" s="82">
        <v>310190</v>
      </c>
      <c r="B21" s="78" t="s">
        <v>1132</v>
      </c>
      <c r="C21" s="77" t="s">
        <v>45</v>
      </c>
      <c r="D21" s="80" t="s">
        <v>46</v>
      </c>
    </row>
    <row r="22" spans="1:4" x14ac:dyDescent="0.25">
      <c r="A22" s="82">
        <v>310200</v>
      </c>
      <c r="B22" s="78" t="s">
        <v>1132</v>
      </c>
      <c r="C22" s="77" t="s">
        <v>40</v>
      </c>
      <c r="D22" s="80" t="s">
        <v>47</v>
      </c>
    </row>
    <row r="23" spans="1:4" x14ac:dyDescent="0.25">
      <c r="A23" s="82">
        <v>310205</v>
      </c>
      <c r="B23" s="78" t="s">
        <v>1124</v>
      </c>
      <c r="C23" s="78" t="s">
        <v>477</v>
      </c>
      <c r="D23" s="80" t="s">
        <v>48</v>
      </c>
    </row>
    <row r="24" spans="1:4" x14ac:dyDescent="0.25">
      <c r="A24" s="82">
        <v>315350</v>
      </c>
      <c r="B24" s="78" t="s">
        <v>1124</v>
      </c>
      <c r="C24" s="78" t="s">
        <v>477</v>
      </c>
      <c r="D24" s="80" t="s">
        <v>49</v>
      </c>
    </row>
    <row r="25" spans="1:4" x14ac:dyDescent="0.25">
      <c r="A25" s="82">
        <v>310210</v>
      </c>
      <c r="B25" s="78" t="s">
        <v>1134</v>
      </c>
      <c r="C25" s="77" t="s">
        <v>41</v>
      </c>
      <c r="D25" s="80" t="s">
        <v>50</v>
      </c>
    </row>
    <row r="26" spans="1:4" x14ac:dyDescent="0.25">
      <c r="A26" s="82">
        <v>310220</v>
      </c>
      <c r="B26" s="78" t="s">
        <v>1127</v>
      </c>
      <c r="C26" s="77" t="s">
        <v>1128</v>
      </c>
      <c r="D26" s="80" t="s">
        <v>51</v>
      </c>
    </row>
    <row r="27" spans="1:4" x14ac:dyDescent="0.25">
      <c r="A27" s="82">
        <v>310230</v>
      </c>
      <c r="B27" s="78" t="s">
        <v>1124</v>
      </c>
      <c r="C27" s="77" t="s">
        <v>17</v>
      </c>
      <c r="D27" s="80" t="s">
        <v>52</v>
      </c>
    </row>
    <row r="28" spans="1:4" x14ac:dyDescent="0.25">
      <c r="A28" s="82">
        <v>310240</v>
      </c>
      <c r="B28" s="78" t="s">
        <v>432</v>
      </c>
      <c r="C28" s="77" t="s">
        <v>53</v>
      </c>
      <c r="D28" s="80" t="s">
        <v>54</v>
      </c>
    </row>
    <row r="29" spans="1:4" x14ac:dyDescent="0.25">
      <c r="A29" s="82">
        <v>310250</v>
      </c>
      <c r="B29" s="78" t="s">
        <v>1124</v>
      </c>
      <c r="C29" s="77" t="s">
        <v>17</v>
      </c>
      <c r="D29" s="80" t="s">
        <v>55</v>
      </c>
    </row>
    <row r="30" spans="1:4" x14ac:dyDescent="0.25">
      <c r="A30" s="82">
        <v>310260</v>
      </c>
      <c r="B30" s="78" t="s">
        <v>1132</v>
      </c>
      <c r="C30" s="77" t="s">
        <v>36</v>
      </c>
      <c r="D30" s="80" t="s">
        <v>56</v>
      </c>
    </row>
    <row r="31" spans="1:4" x14ac:dyDescent="0.25">
      <c r="A31" s="82">
        <v>310280</v>
      </c>
      <c r="B31" s="78" t="s">
        <v>1133</v>
      </c>
      <c r="C31" s="77" t="s">
        <v>57</v>
      </c>
      <c r="D31" s="80" t="s">
        <v>58</v>
      </c>
    </row>
    <row r="32" spans="1:4" x14ac:dyDescent="0.25">
      <c r="A32" s="82">
        <v>310285</v>
      </c>
      <c r="B32" s="78" t="s">
        <v>1131</v>
      </c>
      <c r="C32" s="77" t="s">
        <v>28</v>
      </c>
      <c r="D32" s="80" t="s">
        <v>59</v>
      </c>
    </row>
    <row r="33" spans="1:4" x14ac:dyDescent="0.25">
      <c r="A33" s="82">
        <v>310290</v>
      </c>
      <c r="B33" s="78" t="s">
        <v>1134</v>
      </c>
      <c r="C33" s="77" t="s">
        <v>41</v>
      </c>
      <c r="D33" s="80" t="s">
        <v>60</v>
      </c>
    </row>
    <row r="34" spans="1:4" x14ac:dyDescent="0.25">
      <c r="A34" s="82">
        <v>310300</v>
      </c>
      <c r="B34" s="78" t="s">
        <v>1125</v>
      </c>
      <c r="C34" s="77" t="s">
        <v>1126</v>
      </c>
      <c r="D34" s="80" t="s">
        <v>61</v>
      </c>
    </row>
    <row r="35" spans="1:4" x14ac:dyDescent="0.25">
      <c r="A35" s="82">
        <v>310310</v>
      </c>
      <c r="B35" s="78" t="s">
        <v>1133</v>
      </c>
      <c r="C35" s="77" t="s">
        <v>62</v>
      </c>
      <c r="D35" s="80" t="s">
        <v>63</v>
      </c>
    </row>
    <row r="36" spans="1:4" x14ac:dyDescent="0.25">
      <c r="A36" s="82">
        <v>310320</v>
      </c>
      <c r="B36" s="78" t="s">
        <v>1123</v>
      </c>
      <c r="C36" s="77" t="s">
        <v>11</v>
      </c>
      <c r="D36" s="80" t="s">
        <v>64</v>
      </c>
    </row>
    <row r="37" spans="1:4" x14ac:dyDescent="0.25">
      <c r="A37" s="82">
        <v>310330</v>
      </c>
      <c r="B37" s="78" t="s">
        <v>1133</v>
      </c>
      <c r="C37" s="77" t="s">
        <v>57</v>
      </c>
      <c r="D37" s="80" t="s">
        <v>65</v>
      </c>
    </row>
    <row r="38" spans="1:4" x14ac:dyDescent="0.25">
      <c r="A38" s="82">
        <v>310340</v>
      </c>
      <c r="B38" s="78" t="s">
        <v>432</v>
      </c>
      <c r="C38" s="77" t="s">
        <v>53</v>
      </c>
      <c r="D38" s="80" t="s">
        <v>66</v>
      </c>
    </row>
    <row r="39" spans="1:4" x14ac:dyDescent="0.25">
      <c r="A39" s="82">
        <v>310350</v>
      </c>
      <c r="B39" s="78" t="s">
        <v>1122</v>
      </c>
      <c r="C39" s="77" t="s">
        <v>8</v>
      </c>
      <c r="D39" s="80" t="s">
        <v>67</v>
      </c>
    </row>
    <row r="40" spans="1:4" x14ac:dyDescent="0.25">
      <c r="A40" s="82">
        <v>310360</v>
      </c>
      <c r="B40" s="78" t="s">
        <v>1133</v>
      </c>
      <c r="C40" s="77" t="s">
        <v>57</v>
      </c>
      <c r="D40" s="80" t="s">
        <v>68</v>
      </c>
    </row>
    <row r="41" spans="1:4" x14ac:dyDescent="0.25">
      <c r="A41" s="82">
        <v>310370</v>
      </c>
      <c r="B41" s="78" t="s">
        <v>1124</v>
      </c>
      <c r="C41" s="77" t="s">
        <v>17</v>
      </c>
      <c r="D41" s="80" t="s">
        <v>69</v>
      </c>
    </row>
    <row r="42" spans="1:4" x14ac:dyDescent="0.25">
      <c r="A42" s="82">
        <v>310375</v>
      </c>
      <c r="B42" s="78" t="s">
        <v>1122</v>
      </c>
      <c r="C42" s="77" t="s">
        <v>8</v>
      </c>
      <c r="D42" s="80" t="s">
        <v>70</v>
      </c>
    </row>
    <row r="43" spans="1:4" x14ac:dyDescent="0.25">
      <c r="A43" s="82">
        <v>310380</v>
      </c>
      <c r="B43" s="78" t="s">
        <v>1135</v>
      </c>
      <c r="C43" s="77" t="s">
        <v>71</v>
      </c>
      <c r="D43" s="80" t="s">
        <v>72</v>
      </c>
    </row>
    <row r="44" spans="1:4" x14ac:dyDescent="0.25">
      <c r="A44" s="82">
        <v>310390</v>
      </c>
      <c r="B44" s="78" t="s">
        <v>1130</v>
      </c>
      <c r="C44" s="77" t="s">
        <v>26</v>
      </c>
      <c r="D44" s="80" t="s">
        <v>73</v>
      </c>
    </row>
    <row r="45" spans="1:4" x14ac:dyDescent="0.25">
      <c r="A45" s="82">
        <v>310400</v>
      </c>
      <c r="B45" s="78" t="s">
        <v>1129</v>
      </c>
      <c r="C45" s="77" t="s">
        <v>24</v>
      </c>
      <c r="D45" s="80" t="s">
        <v>74</v>
      </c>
    </row>
    <row r="46" spans="1:4" x14ac:dyDescent="0.25">
      <c r="A46" s="82">
        <v>310410</v>
      </c>
      <c r="B46" s="78" t="s">
        <v>1132</v>
      </c>
      <c r="C46" s="77" t="s">
        <v>40</v>
      </c>
      <c r="D46" s="80" t="s">
        <v>75</v>
      </c>
    </row>
    <row r="47" spans="1:4" x14ac:dyDescent="0.25">
      <c r="A47" s="82">
        <v>310420</v>
      </c>
      <c r="B47" s="78" t="s">
        <v>1130</v>
      </c>
      <c r="C47" s="77" t="s">
        <v>26</v>
      </c>
      <c r="D47" s="80" t="s">
        <v>76</v>
      </c>
    </row>
    <row r="48" spans="1:4" x14ac:dyDescent="0.25">
      <c r="A48" s="82">
        <v>310430</v>
      </c>
      <c r="B48" s="78" t="s">
        <v>1132</v>
      </c>
      <c r="C48" s="77" t="s">
        <v>40</v>
      </c>
      <c r="D48" s="80" t="s">
        <v>77</v>
      </c>
    </row>
    <row r="49" spans="1:4" x14ac:dyDescent="0.25">
      <c r="A49" s="82">
        <v>310440</v>
      </c>
      <c r="B49" s="78" t="s">
        <v>1133</v>
      </c>
      <c r="C49" s="77" t="s">
        <v>38</v>
      </c>
      <c r="D49" s="80" t="s">
        <v>78</v>
      </c>
    </row>
    <row r="50" spans="1:4" x14ac:dyDescent="0.25">
      <c r="A50" s="82">
        <v>310445</v>
      </c>
      <c r="B50" s="78" t="s">
        <v>432</v>
      </c>
      <c r="C50" s="77" t="s">
        <v>53</v>
      </c>
      <c r="D50" s="80" t="s">
        <v>79</v>
      </c>
    </row>
    <row r="51" spans="1:4" x14ac:dyDescent="0.25">
      <c r="A51" s="82">
        <v>310450</v>
      </c>
      <c r="B51" s="78" t="s">
        <v>1135</v>
      </c>
      <c r="C51" s="77" t="s">
        <v>80</v>
      </c>
      <c r="D51" s="80" t="s">
        <v>81</v>
      </c>
    </row>
    <row r="52" spans="1:4" x14ac:dyDescent="0.25">
      <c r="A52" s="82">
        <v>310460</v>
      </c>
      <c r="B52" s="78" t="s">
        <v>1133</v>
      </c>
      <c r="C52" s="77" t="s">
        <v>38</v>
      </c>
      <c r="D52" s="80" t="s">
        <v>82</v>
      </c>
    </row>
    <row r="53" spans="1:4" x14ac:dyDescent="0.25">
      <c r="A53" s="82">
        <v>310470</v>
      </c>
      <c r="B53" s="78" t="s">
        <v>1131</v>
      </c>
      <c r="C53" s="77" t="s">
        <v>28</v>
      </c>
      <c r="D53" s="80" t="s">
        <v>83</v>
      </c>
    </row>
    <row r="54" spans="1:4" x14ac:dyDescent="0.25">
      <c r="A54" s="82">
        <v>310480</v>
      </c>
      <c r="B54" s="78" t="s">
        <v>1123</v>
      </c>
      <c r="C54" s="77" t="s">
        <v>11</v>
      </c>
      <c r="D54" s="80" t="s">
        <v>84</v>
      </c>
    </row>
    <row r="55" spans="1:4" x14ac:dyDescent="0.25">
      <c r="A55" s="82">
        <v>310490</v>
      </c>
      <c r="B55" s="78" t="s">
        <v>1132</v>
      </c>
      <c r="C55" s="77" t="s">
        <v>33</v>
      </c>
      <c r="D55" s="80" t="s">
        <v>85</v>
      </c>
    </row>
    <row r="56" spans="1:4" x14ac:dyDescent="0.25">
      <c r="A56" s="82">
        <v>310500</v>
      </c>
      <c r="B56" s="78" t="s">
        <v>1123</v>
      </c>
      <c r="C56" s="77" t="s">
        <v>11</v>
      </c>
      <c r="D56" s="80" t="s">
        <v>86</v>
      </c>
    </row>
    <row r="57" spans="1:4" x14ac:dyDescent="0.25">
      <c r="A57" s="82">
        <v>310510</v>
      </c>
      <c r="B57" s="78" t="s">
        <v>1130</v>
      </c>
      <c r="C57" s="77" t="s">
        <v>26</v>
      </c>
      <c r="D57" s="80" t="s">
        <v>87</v>
      </c>
    </row>
    <row r="58" spans="1:4" x14ac:dyDescent="0.25">
      <c r="A58" s="82">
        <v>310520</v>
      </c>
      <c r="B58" s="78" t="s">
        <v>1131</v>
      </c>
      <c r="C58" s="77" t="s">
        <v>30</v>
      </c>
      <c r="D58" s="80" t="s">
        <v>88</v>
      </c>
    </row>
    <row r="59" spans="1:4" x14ac:dyDescent="0.25">
      <c r="A59" s="82">
        <v>310530</v>
      </c>
      <c r="B59" s="78" t="s">
        <v>1132</v>
      </c>
      <c r="C59" s="77" t="s">
        <v>40</v>
      </c>
      <c r="D59" s="80" t="s">
        <v>89</v>
      </c>
    </row>
    <row r="60" spans="1:4" x14ac:dyDescent="0.25">
      <c r="A60" s="82">
        <v>310540</v>
      </c>
      <c r="B60" s="78" t="s">
        <v>1123</v>
      </c>
      <c r="C60" s="77" t="s">
        <v>90</v>
      </c>
      <c r="D60" s="80" t="s">
        <v>91</v>
      </c>
    </row>
    <row r="61" spans="1:4" x14ac:dyDescent="0.25">
      <c r="A61" s="82">
        <v>310550</v>
      </c>
      <c r="B61" s="78" t="s">
        <v>1133</v>
      </c>
      <c r="C61" s="77" t="s">
        <v>62</v>
      </c>
      <c r="D61" s="80" t="s">
        <v>92</v>
      </c>
    </row>
    <row r="62" spans="1:4" x14ac:dyDescent="0.25">
      <c r="A62" s="82">
        <v>310560</v>
      </c>
      <c r="B62" s="78" t="s">
        <v>1134</v>
      </c>
      <c r="C62" s="77" t="s">
        <v>41</v>
      </c>
      <c r="D62" s="80" t="s">
        <v>41</v>
      </c>
    </row>
    <row r="63" spans="1:4" x14ac:dyDescent="0.25">
      <c r="A63" s="82">
        <v>310570</v>
      </c>
      <c r="B63" s="78" t="s">
        <v>1124</v>
      </c>
      <c r="C63" s="77" t="s">
        <v>17</v>
      </c>
      <c r="D63" s="80" t="s">
        <v>93</v>
      </c>
    </row>
    <row r="64" spans="1:4" x14ac:dyDescent="0.25">
      <c r="A64" s="82">
        <v>310590</v>
      </c>
      <c r="B64" s="78" t="s">
        <v>1134</v>
      </c>
      <c r="C64" s="77" t="s">
        <v>94</v>
      </c>
      <c r="D64" s="80" t="s">
        <v>95</v>
      </c>
    </row>
    <row r="65" spans="1:4" x14ac:dyDescent="0.25">
      <c r="A65" s="82">
        <v>310600</v>
      </c>
      <c r="B65" s="78" t="s">
        <v>1123</v>
      </c>
      <c r="C65" s="77" t="s">
        <v>90</v>
      </c>
      <c r="D65" s="80" t="s">
        <v>96</v>
      </c>
    </row>
    <row r="66" spans="1:4" x14ac:dyDescent="0.25">
      <c r="A66" s="82">
        <v>310610</v>
      </c>
      <c r="B66" s="78" t="s">
        <v>1133</v>
      </c>
      <c r="C66" s="77" t="s">
        <v>57</v>
      </c>
      <c r="D66" s="80" t="s">
        <v>97</v>
      </c>
    </row>
    <row r="67" spans="1:4" x14ac:dyDescent="0.25">
      <c r="A67" s="82">
        <v>310620</v>
      </c>
      <c r="B67" s="78" t="s">
        <v>1123</v>
      </c>
      <c r="C67" s="77" t="s">
        <v>98</v>
      </c>
      <c r="D67" s="81" t="s">
        <v>98</v>
      </c>
    </row>
    <row r="68" spans="1:4" x14ac:dyDescent="0.25">
      <c r="A68" s="82">
        <v>310630</v>
      </c>
      <c r="B68" s="78" t="s">
        <v>1125</v>
      </c>
      <c r="C68" s="77" t="s">
        <v>1126</v>
      </c>
      <c r="D68" s="80" t="s">
        <v>99</v>
      </c>
    </row>
    <row r="69" spans="1:4" x14ac:dyDescent="0.25">
      <c r="A69" s="82">
        <v>310640</v>
      </c>
      <c r="B69" s="78" t="s">
        <v>1123</v>
      </c>
      <c r="C69" s="77" t="s">
        <v>98</v>
      </c>
      <c r="D69" s="80" t="s">
        <v>100</v>
      </c>
    </row>
    <row r="70" spans="1:4" x14ac:dyDescent="0.25">
      <c r="A70" s="82">
        <v>310650</v>
      </c>
      <c r="B70" s="78" t="s">
        <v>432</v>
      </c>
      <c r="C70" s="77" t="s">
        <v>53</v>
      </c>
      <c r="D70" s="80" t="s">
        <v>101</v>
      </c>
    </row>
    <row r="71" spans="1:4" x14ac:dyDescent="0.25">
      <c r="A71" s="82">
        <v>310665</v>
      </c>
      <c r="B71" s="78" t="s">
        <v>1136</v>
      </c>
      <c r="C71" s="77" t="s">
        <v>102</v>
      </c>
      <c r="D71" s="80" t="s">
        <v>103</v>
      </c>
    </row>
    <row r="72" spans="1:4" x14ac:dyDescent="0.25">
      <c r="A72" s="82">
        <v>310660</v>
      </c>
      <c r="B72" s="78" t="s">
        <v>1131</v>
      </c>
      <c r="C72" s="77" t="s">
        <v>28</v>
      </c>
      <c r="D72" s="80" t="s">
        <v>104</v>
      </c>
    </row>
    <row r="73" spans="1:4" x14ac:dyDescent="0.25">
      <c r="A73" s="82">
        <v>310670</v>
      </c>
      <c r="B73" s="78" t="s">
        <v>1123</v>
      </c>
      <c r="C73" s="77" t="s">
        <v>98</v>
      </c>
      <c r="D73" s="80" t="s">
        <v>105</v>
      </c>
    </row>
    <row r="74" spans="1:4" x14ac:dyDescent="0.25">
      <c r="A74" s="82">
        <v>310680</v>
      </c>
      <c r="B74" s="78" t="s">
        <v>1133</v>
      </c>
      <c r="C74" s="77" t="s">
        <v>57</v>
      </c>
      <c r="D74" s="80" t="s">
        <v>106</v>
      </c>
    </row>
    <row r="75" spans="1:4" x14ac:dyDescent="0.25">
      <c r="A75" s="82">
        <v>310690</v>
      </c>
      <c r="B75" s="78" t="s">
        <v>1133</v>
      </c>
      <c r="C75" s="77" t="s">
        <v>57</v>
      </c>
      <c r="D75" s="80" t="s">
        <v>107</v>
      </c>
    </row>
    <row r="76" spans="1:4" x14ac:dyDescent="0.25">
      <c r="A76" s="82">
        <v>310700</v>
      </c>
      <c r="B76" s="78" t="s">
        <v>1123</v>
      </c>
      <c r="C76" s="77" t="s">
        <v>11</v>
      </c>
      <c r="D76" s="80" t="s">
        <v>108</v>
      </c>
    </row>
    <row r="77" spans="1:4" x14ac:dyDescent="0.25">
      <c r="A77" s="82">
        <v>310710</v>
      </c>
      <c r="B77" s="78" t="s">
        <v>1132</v>
      </c>
      <c r="C77" s="77" t="s">
        <v>33</v>
      </c>
      <c r="D77" s="80" t="s">
        <v>109</v>
      </c>
    </row>
    <row r="78" spans="1:4" x14ac:dyDescent="0.25">
      <c r="A78" s="82">
        <v>310720</v>
      </c>
      <c r="B78" s="78" t="s">
        <v>1133</v>
      </c>
      <c r="C78" s="77" t="s">
        <v>57</v>
      </c>
      <c r="D78" s="80" t="s">
        <v>110</v>
      </c>
    </row>
    <row r="79" spans="1:4" x14ac:dyDescent="0.25">
      <c r="A79" s="82">
        <v>310730</v>
      </c>
      <c r="B79" s="78" t="s">
        <v>1136</v>
      </c>
      <c r="C79" s="77" t="s">
        <v>102</v>
      </c>
      <c r="D79" s="80" t="s">
        <v>111</v>
      </c>
    </row>
    <row r="80" spans="1:4" x14ac:dyDescent="0.25">
      <c r="A80" s="82">
        <v>310740</v>
      </c>
      <c r="B80" s="78" t="s">
        <v>1130</v>
      </c>
      <c r="C80" s="77" t="s">
        <v>26</v>
      </c>
      <c r="D80" s="81" t="s">
        <v>112</v>
      </c>
    </row>
    <row r="81" spans="1:4" x14ac:dyDescent="0.25">
      <c r="A81" s="82">
        <v>310750</v>
      </c>
      <c r="B81" s="78" t="s">
        <v>1133</v>
      </c>
      <c r="C81" s="77" t="s">
        <v>57</v>
      </c>
      <c r="D81" s="80" t="s">
        <v>113</v>
      </c>
    </row>
    <row r="82" spans="1:4" x14ac:dyDescent="0.25">
      <c r="A82" s="82">
        <v>310760</v>
      </c>
      <c r="B82" s="78" t="s">
        <v>1132</v>
      </c>
      <c r="C82" s="77" t="s">
        <v>45</v>
      </c>
      <c r="D82" s="80" t="s">
        <v>114</v>
      </c>
    </row>
    <row r="83" spans="1:4" x14ac:dyDescent="0.25">
      <c r="A83" s="82">
        <v>310770</v>
      </c>
      <c r="B83" s="78" t="s">
        <v>1123</v>
      </c>
      <c r="C83" s="77" t="s">
        <v>90</v>
      </c>
      <c r="D83" s="80" t="s">
        <v>115</v>
      </c>
    </row>
    <row r="84" spans="1:4" x14ac:dyDescent="0.25">
      <c r="A84" s="82">
        <v>310780</v>
      </c>
      <c r="B84" s="78" t="s">
        <v>1125</v>
      </c>
      <c r="C84" s="77" t="s">
        <v>1126</v>
      </c>
      <c r="D84" s="80" t="s">
        <v>116</v>
      </c>
    </row>
    <row r="85" spans="1:4" x14ac:dyDescent="0.25">
      <c r="A85" s="82">
        <v>310790</v>
      </c>
      <c r="B85" s="78" t="s">
        <v>1132</v>
      </c>
      <c r="C85" s="77" t="s">
        <v>36</v>
      </c>
      <c r="D85" s="80" t="s">
        <v>117</v>
      </c>
    </row>
    <row r="86" spans="1:4" x14ac:dyDescent="0.25">
      <c r="A86" s="82">
        <v>310800</v>
      </c>
      <c r="B86" s="78" t="s">
        <v>1134</v>
      </c>
      <c r="C86" s="77" t="s">
        <v>94</v>
      </c>
      <c r="D86" s="80" t="s">
        <v>118</v>
      </c>
    </row>
    <row r="87" spans="1:4" x14ac:dyDescent="0.25">
      <c r="A87" s="82">
        <v>310810</v>
      </c>
      <c r="B87" s="78" t="s">
        <v>1123</v>
      </c>
      <c r="C87" s="77" t="s">
        <v>98</v>
      </c>
      <c r="D87" s="80" t="s">
        <v>119</v>
      </c>
    </row>
    <row r="88" spans="1:4" x14ac:dyDescent="0.25">
      <c r="A88" s="82">
        <v>310820</v>
      </c>
      <c r="B88" s="78" t="s">
        <v>1135</v>
      </c>
      <c r="C88" s="77" t="s">
        <v>80</v>
      </c>
      <c r="D88" s="80" t="s">
        <v>120</v>
      </c>
    </row>
    <row r="89" spans="1:4" x14ac:dyDescent="0.25">
      <c r="A89" s="82">
        <v>310825</v>
      </c>
      <c r="B89" s="78" t="s">
        <v>1136</v>
      </c>
      <c r="C89" s="77" t="s">
        <v>121</v>
      </c>
      <c r="D89" s="80" t="s">
        <v>122</v>
      </c>
    </row>
    <row r="90" spans="1:4" x14ac:dyDescent="0.25">
      <c r="A90" s="82">
        <v>310830</v>
      </c>
      <c r="B90" s="78" t="s">
        <v>1132</v>
      </c>
      <c r="C90" s="77" t="s">
        <v>36</v>
      </c>
      <c r="D90" s="80" t="s">
        <v>123</v>
      </c>
    </row>
    <row r="91" spans="1:4" x14ac:dyDescent="0.25">
      <c r="A91" s="82">
        <v>310840</v>
      </c>
      <c r="B91" s="78" t="s">
        <v>1132</v>
      </c>
      <c r="C91" s="77" t="s">
        <v>40</v>
      </c>
      <c r="D91" s="80" t="s">
        <v>124</v>
      </c>
    </row>
    <row r="92" spans="1:4" x14ac:dyDescent="0.25">
      <c r="A92" s="82">
        <v>310850</v>
      </c>
      <c r="B92" s="78" t="s">
        <v>1136</v>
      </c>
      <c r="C92" s="77" t="s">
        <v>102</v>
      </c>
      <c r="D92" s="80" t="s">
        <v>125</v>
      </c>
    </row>
    <row r="93" spans="1:4" x14ac:dyDescent="0.25">
      <c r="A93" s="82">
        <v>310870</v>
      </c>
      <c r="B93" s="78" t="s">
        <v>1133</v>
      </c>
      <c r="C93" s="77" t="s">
        <v>62</v>
      </c>
      <c r="D93" s="80" t="s">
        <v>126</v>
      </c>
    </row>
    <row r="94" spans="1:4" x14ac:dyDescent="0.25">
      <c r="A94" s="82">
        <v>310855</v>
      </c>
      <c r="B94" s="78" t="s">
        <v>1135</v>
      </c>
      <c r="C94" s="77" t="s">
        <v>71</v>
      </c>
      <c r="D94" s="80" t="s">
        <v>127</v>
      </c>
    </row>
    <row r="95" spans="1:4" x14ac:dyDescent="0.25">
      <c r="A95" s="82">
        <v>310860</v>
      </c>
      <c r="B95" s="78" t="s">
        <v>1136</v>
      </c>
      <c r="C95" s="77" t="s">
        <v>121</v>
      </c>
      <c r="D95" s="80" t="s">
        <v>128</v>
      </c>
    </row>
    <row r="96" spans="1:4" x14ac:dyDescent="0.25">
      <c r="A96" s="82">
        <v>310890</v>
      </c>
      <c r="B96" s="78" t="s">
        <v>1132</v>
      </c>
      <c r="C96" s="77" t="s">
        <v>36</v>
      </c>
      <c r="D96" s="80" t="s">
        <v>856</v>
      </c>
    </row>
    <row r="97" spans="1:4" x14ac:dyDescent="0.25">
      <c r="A97" s="82">
        <v>310880</v>
      </c>
      <c r="B97" s="78" t="s">
        <v>1125</v>
      </c>
      <c r="C97" s="77" t="s">
        <v>1126</v>
      </c>
      <c r="D97" s="80" t="s">
        <v>129</v>
      </c>
    </row>
    <row r="98" spans="1:4" x14ac:dyDescent="0.25">
      <c r="A98" s="82">
        <v>310900</v>
      </c>
      <c r="B98" s="78" t="s">
        <v>1123</v>
      </c>
      <c r="C98" s="77" t="s">
        <v>98</v>
      </c>
      <c r="D98" s="80" t="s">
        <v>130</v>
      </c>
    </row>
    <row r="99" spans="1:4" x14ac:dyDescent="0.25">
      <c r="A99" s="82">
        <v>310910</v>
      </c>
      <c r="B99" s="78" t="s">
        <v>1132</v>
      </c>
      <c r="C99" s="77" t="s">
        <v>36</v>
      </c>
      <c r="D99" s="80" t="s">
        <v>131</v>
      </c>
    </row>
    <row r="100" spans="1:4" x14ac:dyDescent="0.25">
      <c r="A100" s="82">
        <v>310920</v>
      </c>
      <c r="B100" s="78" t="s">
        <v>1123</v>
      </c>
      <c r="C100" s="77" t="s">
        <v>11</v>
      </c>
      <c r="D100" s="80" t="s">
        <v>132</v>
      </c>
    </row>
    <row r="101" spans="1:4" x14ac:dyDescent="0.25">
      <c r="A101" s="82">
        <v>310925</v>
      </c>
      <c r="B101" s="78" t="s">
        <v>1125</v>
      </c>
      <c r="C101" s="77" t="s">
        <v>1126</v>
      </c>
      <c r="D101" s="80" t="s">
        <v>133</v>
      </c>
    </row>
    <row r="102" spans="1:4" x14ac:dyDescent="0.25">
      <c r="A102" s="82">
        <v>310930</v>
      </c>
      <c r="B102" s="78" t="s">
        <v>1135</v>
      </c>
      <c r="C102" s="77" t="s">
        <v>80</v>
      </c>
      <c r="D102" s="80" t="s">
        <v>134</v>
      </c>
    </row>
    <row r="103" spans="1:4" x14ac:dyDescent="0.25">
      <c r="A103" s="82">
        <v>310940</v>
      </c>
      <c r="B103" s="78" t="s">
        <v>1136</v>
      </c>
      <c r="C103" s="77" t="s">
        <v>135</v>
      </c>
      <c r="D103" s="80" t="s">
        <v>136</v>
      </c>
    </row>
    <row r="104" spans="1:4" x14ac:dyDescent="0.25">
      <c r="A104" s="82">
        <v>310945</v>
      </c>
      <c r="B104" s="78" t="s">
        <v>1135</v>
      </c>
      <c r="C104" s="77" t="s">
        <v>80</v>
      </c>
      <c r="D104" s="80" t="s">
        <v>137</v>
      </c>
    </row>
    <row r="105" spans="1:4" x14ac:dyDescent="0.25">
      <c r="A105" s="82">
        <v>310950</v>
      </c>
      <c r="B105" s="78" t="s">
        <v>1132</v>
      </c>
      <c r="C105" s="77" t="s">
        <v>40</v>
      </c>
      <c r="D105" s="80" t="s">
        <v>138</v>
      </c>
    </row>
    <row r="106" spans="1:4" x14ac:dyDescent="0.25">
      <c r="A106" s="82">
        <v>310960</v>
      </c>
      <c r="B106" s="78" t="s">
        <v>1123</v>
      </c>
      <c r="C106" s="77" t="s">
        <v>11</v>
      </c>
      <c r="D106" s="80" t="s">
        <v>139</v>
      </c>
    </row>
    <row r="107" spans="1:4" x14ac:dyDescent="0.25">
      <c r="A107" s="82">
        <v>310970</v>
      </c>
      <c r="B107" s="78" t="s">
        <v>1132</v>
      </c>
      <c r="C107" s="77" t="s">
        <v>36</v>
      </c>
      <c r="D107" s="80" t="s">
        <v>140</v>
      </c>
    </row>
    <row r="108" spans="1:4" x14ac:dyDescent="0.25">
      <c r="A108" s="82">
        <v>310270</v>
      </c>
      <c r="B108" s="78" t="s">
        <v>1131</v>
      </c>
      <c r="C108" s="77" t="s">
        <v>30</v>
      </c>
      <c r="D108" s="80" t="s">
        <v>141</v>
      </c>
    </row>
    <row r="109" spans="1:4" x14ac:dyDescent="0.25">
      <c r="A109" s="82">
        <v>310980</v>
      </c>
      <c r="B109" s="78" t="s">
        <v>1122</v>
      </c>
      <c r="C109" s="77" t="s">
        <v>142</v>
      </c>
      <c r="D109" s="80" t="s">
        <v>143</v>
      </c>
    </row>
    <row r="110" spans="1:4" x14ac:dyDescent="0.25">
      <c r="A110" s="82">
        <v>310990</v>
      </c>
      <c r="B110" s="78" t="s">
        <v>1123</v>
      </c>
      <c r="C110" s="77" t="s">
        <v>11</v>
      </c>
      <c r="D110" s="80" t="s">
        <v>144</v>
      </c>
    </row>
    <row r="111" spans="1:4" x14ac:dyDescent="0.25">
      <c r="A111" s="82">
        <v>311000</v>
      </c>
      <c r="B111" s="78" t="s">
        <v>1123</v>
      </c>
      <c r="C111" s="77" t="s">
        <v>98</v>
      </c>
      <c r="D111" s="80" t="s">
        <v>145</v>
      </c>
    </row>
    <row r="112" spans="1:4" x14ac:dyDescent="0.25">
      <c r="A112" s="82">
        <v>311010</v>
      </c>
      <c r="B112" s="78" t="s">
        <v>1133</v>
      </c>
      <c r="C112" s="78" t="s">
        <v>477</v>
      </c>
      <c r="D112" s="80" t="s">
        <v>146</v>
      </c>
    </row>
    <row r="113" spans="1:4" x14ac:dyDescent="0.25">
      <c r="A113" s="82">
        <v>311020</v>
      </c>
      <c r="B113" s="78" t="s">
        <v>1124</v>
      </c>
      <c r="C113" s="77" t="s">
        <v>17</v>
      </c>
      <c r="D113" s="80" t="s">
        <v>147</v>
      </c>
    </row>
    <row r="114" spans="1:4" x14ac:dyDescent="0.25">
      <c r="A114" s="82">
        <v>311030</v>
      </c>
      <c r="B114" s="78" t="s">
        <v>1132</v>
      </c>
      <c r="C114" s="77" t="s">
        <v>36</v>
      </c>
      <c r="D114" s="80" t="s">
        <v>148</v>
      </c>
    </row>
    <row r="115" spans="1:4" x14ac:dyDescent="0.25">
      <c r="A115" s="82">
        <v>311040</v>
      </c>
      <c r="B115" s="78" t="s">
        <v>1130</v>
      </c>
      <c r="C115" s="77" t="s">
        <v>26</v>
      </c>
      <c r="D115" s="80" t="s">
        <v>149</v>
      </c>
    </row>
    <row r="116" spans="1:4" x14ac:dyDescent="0.25">
      <c r="A116" s="82">
        <v>311050</v>
      </c>
      <c r="B116" s="78" t="s">
        <v>1132</v>
      </c>
      <c r="C116" s="77" t="s">
        <v>36</v>
      </c>
      <c r="D116" s="80" t="s">
        <v>150</v>
      </c>
    </row>
    <row r="117" spans="1:4" x14ac:dyDescent="0.25">
      <c r="A117" s="82">
        <v>311060</v>
      </c>
      <c r="B117" s="78" t="s">
        <v>1132</v>
      </c>
      <c r="C117" s="77" t="s">
        <v>36</v>
      </c>
      <c r="D117" s="80" t="s">
        <v>151</v>
      </c>
    </row>
    <row r="118" spans="1:4" x14ac:dyDescent="0.25">
      <c r="A118" s="82">
        <v>311070</v>
      </c>
      <c r="B118" s="78" t="s">
        <v>1132</v>
      </c>
      <c r="C118" s="77" t="s">
        <v>33</v>
      </c>
      <c r="D118" s="80" t="s">
        <v>152</v>
      </c>
    </row>
    <row r="119" spans="1:4" x14ac:dyDescent="0.25">
      <c r="A119" s="82">
        <v>311080</v>
      </c>
      <c r="B119" s="78" t="s">
        <v>1131</v>
      </c>
      <c r="C119" s="77" t="s">
        <v>28</v>
      </c>
      <c r="D119" s="80" t="s">
        <v>153</v>
      </c>
    </row>
    <row r="120" spans="1:4" x14ac:dyDescent="0.25">
      <c r="A120" s="82">
        <v>311090</v>
      </c>
      <c r="B120" s="78" t="s">
        <v>1132</v>
      </c>
      <c r="C120" s="77" t="s">
        <v>33</v>
      </c>
      <c r="D120" s="80" t="s">
        <v>154</v>
      </c>
    </row>
    <row r="121" spans="1:4" x14ac:dyDescent="0.25">
      <c r="A121" s="82">
        <v>311100</v>
      </c>
      <c r="B121" s="78" t="s">
        <v>1132</v>
      </c>
      <c r="C121" s="77" t="s">
        <v>40</v>
      </c>
      <c r="D121" s="80" t="s">
        <v>155</v>
      </c>
    </row>
    <row r="122" spans="1:4" x14ac:dyDescent="0.25">
      <c r="A122" s="82">
        <v>311110</v>
      </c>
      <c r="B122" s="78" t="s">
        <v>1122</v>
      </c>
      <c r="C122" s="77" t="s">
        <v>142</v>
      </c>
      <c r="D122" s="80" t="s">
        <v>156</v>
      </c>
    </row>
    <row r="123" spans="1:4" x14ac:dyDescent="0.25">
      <c r="A123" s="82">
        <v>311115</v>
      </c>
      <c r="B123" s="78" t="s">
        <v>1136</v>
      </c>
      <c r="C123" s="77" t="s">
        <v>121</v>
      </c>
      <c r="D123" s="80" t="s">
        <v>157</v>
      </c>
    </row>
    <row r="124" spans="1:4" x14ac:dyDescent="0.25">
      <c r="A124" s="82">
        <v>311120</v>
      </c>
      <c r="B124" s="78" t="s">
        <v>1130</v>
      </c>
      <c r="C124" s="77" t="s">
        <v>26</v>
      </c>
      <c r="D124" s="80" t="s">
        <v>158</v>
      </c>
    </row>
    <row r="125" spans="1:4" x14ac:dyDescent="0.25">
      <c r="A125" s="82">
        <v>311130</v>
      </c>
      <c r="B125" s="78" t="s">
        <v>1132</v>
      </c>
      <c r="C125" s="77" t="s">
        <v>40</v>
      </c>
      <c r="D125" s="80" t="s">
        <v>159</v>
      </c>
    </row>
    <row r="126" spans="1:4" x14ac:dyDescent="0.25">
      <c r="A126" s="82">
        <v>311140</v>
      </c>
      <c r="B126" s="78" t="s">
        <v>1129</v>
      </c>
      <c r="C126" s="77" t="s">
        <v>24</v>
      </c>
      <c r="D126" s="80" t="s">
        <v>160</v>
      </c>
    </row>
    <row r="127" spans="1:4" x14ac:dyDescent="0.25">
      <c r="A127" s="82">
        <v>311150</v>
      </c>
      <c r="B127" s="78" t="s">
        <v>1129</v>
      </c>
      <c r="C127" s="77" t="s">
        <v>24</v>
      </c>
      <c r="D127" s="80" t="s">
        <v>161</v>
      </c>
    </row>
    <row r="128" spans="1:4" x14ac:dyDescent="0.25">
      <c r="A128" s="82">
        <v>311160</v>
      </c>
      <c r="B128" s="78" t="s">
        <v>1132</v>
      </c>
      <c r="C128" s="77" t="s">
        <v>40</v>
      </c>
      <c r="D128" s="80" t="s">
        <v>162</v>
      </c>
    </row>
    <row r="129" spans="1:4" x14ac:dyDescent="0.25">
      <c r="A129" s="82">
        <v>311190</v>
      </c>
      <c r="B129" s="78" t="s">
        <v>1130</v>
      </c>
      <c r="C129" s="77" t="s">
        <v>26</v>
      </c>
      <c r="D129" s="80" t="s">
        <v>163</v>
      </c>
    </row>
    <row r="130" spans="1:4" x14ac:dyDescent="0.25">
      <c r="A130" s="82">
        <v>311170</v>
      </c>
      <c r="B130" s="78" t="s">
        <v>1124</v>
      </c>
      <c r="C130" s="77" t="s">
        <v>17</v>
      </c>
      <c r="D130" s="80" t="s">
        <v>164</v>
      </c>
    </row>
    <row r="131" spans="1:4" x14ac:dyDescent="0.25">
      <c r="A131" s="82">
        <v>311180</v>
      </c>
      <c r="B131" s="78" t="s">
        <v>1122</v>
      </c>
      <c r="C131" s="77" t="s">
        <v>142</v>
      </c>
      <c r="D131" s="80" t="s">
        <v>165</v>
      </c>
    </row>
    <row r="132" spans="1:4" x14ac:dyDescent="0.25">
      <c r="A132" s="82">
        <v>311200</v>
      </c>
      <c r="B132" s="78" t="s">
        <v>1130</v>
      </c>
      <c r="C132" s="77" t="s">
        <v>26</v>
      </c>
      <c r="D132" s="80" t="s">
        <v>166</v>
      </c>
    </row>
    <row r="133" spans="1:4" x14ac:dyDescent="0.25">
      <c r="A133" s="82">
        <v>311205</v>
      </c>
      <c r="B133" s="78" t="s">
        <v>1127</v>
      </c>
      <c r="C133" s="77" t="s">
        <v>1128</v>
      </c>
      <c r="D133" s="80" t="s">
        <v>167</v>
      </c>
    </row>
    <row r="134" spans="1:4" x14ac:dyDescent="0.25">
      <c r="A134" s="82">
        <v>311210</v>
      </c>
      <c r="B134" s="78" t="s">
        <v>1133</v>
      </c>
      <c r="C134" s="78" t="s">
        <v>477</v>
      </c>
      <c r="D134" s="80" t="s">
        <v>168</v>
      </c>
    </row>
    <row r="135" spans="1:4" x14ac:dyDescent="0.25">
      <c r="A135" s="82">
        <v>311220</v>
      </c>
      <c r="B135" s="78" t="s">
        <v>1134</v>
      </c>
      <c r="C135" s="77" t="s">
        <v>41</v>
      </c>
      <c r="D135" s="80" t="s">
        <v>169</v>
      </c>
    </row>
    <row r="136" spans="1:4" x14ac:dyDescent="0.25">
      <c r="A136" s="82">
        <v>311230</v>
      </c>
      <c r="B136" s="78" t="s">
        <v>432</v>
      </c>
      <c r="C136" s="77" t="s">
        <v>53</v>
      </c>
      <c r="D136" s="80" t="s">
        <v>170</v>
      </c>
    </row>
    <row r="137" spans="1:4" x14ac:dyDescent="0.25">
      <c r="A137" s="82">
        <v>311240</v>
      </c>
      <c r="B137" s="78" t="s">
        <v>1132</v>
      </c>
      <c r="C137" s="77" t="s">
        <v>45</v>
      </c>
      <c r="D137" s="80" t="s">
        <v>171</v>
      </c>
    </row>
    <row r="138" spans="1:4" x14ac:dyDescent="0.25">
      <c r="A138" s="82">
        <v>311250</v>
      </c>
      <c r="B138" s="78" t="s">
        <v>1123</v>
      </c>
      <c r="C138" s="77" t="s">
        <v>11</v>
      </c>
      <c r="D138" s="80" t="s">
        <v>172</v>
      </c>
    </row>
    <row r="139" spans="1:4" x14ac:dyDescent="0.25">
      <c r="A139" s="82">
        <v>311260</v>
      </c>
      <c r="B139" s="78" t="s">
        <v>1122</v>
      </c>
      <c r="C139" s="77" t="s">
        <v>142</v>
      </c>
      <c r="D139" s="80" t="s">
        <v>173</v>
      </c>
    </row>
    <row r="140" spans="1:4" x14ac:dyDescent="0.25">
      <c r="A140" s="82">
        <v>311265</v>
      </c>
      <c r="B140" s="78" t="s">
        <v>1127</v>
      </c>
      <c r="C140" s="77" t="s">
        <v>1128</v>
      </c>
      <c r="D140" s="80" t="s">
        <v>174</v>
      </c>
    </row>
    <row r="141" spans="1:4" x14ac:dyDescent="0.25">
      <c r="A141" s="82">
        <v>311270</v>
      </c>
      <c r="B141" s="78" t="s">
        <v>1136</v>
      </c>
      <c r="C141" s="77" t="s">
        <v>102</v>
      </c>
      <c r="D141" s="80" t="s">
        <v>175</v>
      </c>
    </row>
    <row r="142" spans="1:4" x14ac:dyDescent="0.25">
      <c r="A142" s="82">
        <v>311280</v>
      </c>
      <c r="B142" s="78" t="s">
        <v>1132</v>
      </c>
      <c r="C142" s="77" t="s">
        <v>45</v>
      </c>
      <c r="D142" s="80" t="s">
        <v>176</v>
      </c>
    </row>
    <row r="143" spans="1:4" x14ac:dyDescent="0.25">
      <c r="A143" s="82">
        <v>311290</v>
      </c>
      <c r="B143" s="78" t="s">
        <v>1124</v>
      </c>
      <c r="C143" s="78" t="s">
        <v>477</v>
      </c>
      <c r="D143" s="80" t="s">
        <v>177</v>
      </c>
    </row>
    <row r="144" spans="1:4" x14ac:dyDescent="0.25">
      <c r="A144" s="82">
        <v>311300</v>
      </c>
      <c r="B144" s="78" t="s">
        <v>1131</v>
      </c>
      <c r="C144" s="77" t="s">
        <v>28</v>
      </c>
      <c r="D144" s="80" t="s">
        <v>178</v>
      </c>
    </row>
    <row r="145" spans="1:4" x14ac:dyDescent="0.25">
      <c r="A145" s="82">
        <v>311310</v>
      </c>
      <c r="B145" s="78" t="s">
        <v>1134</v>
      </c>
      <c r="C145" s="77" t="s">
        <v>41</v>
      </c>
      <c r="D145" s="80" t="s">
        <v>179</v>
      </c>
    </row>
    <row r="146" spans="1:4" x14ac:dyDescent="0.25">
      <c r="A146" s="82">
        <v>311320</v>
      </c>
      <c r="B146" s="78" t="s">
        <v>1134</v>
      </c>
      <c r="C146" s="77" t="s">
        <v>41</v>
      </c>
      <c r="D146" s="80" t="s">
        <v>180</v>
      </c>
    </row>
    <row r="147" spans="1:4" x14ac:dyDescent="0.25">
      <c r="A147" s="82">
        <v>311330</v>
      </c>
      <c r="B147" s="78" t="s">
        <v>1133</v>
      </c>
      <c r="C147" s="78" t="s">
        <v>477</v>
      </c>
      <c r="D147" s="80" t="s">
        <v>181</v>
      </c>
    </row>
    <row r="148" spans="1:4" x14ac:dyDescent="0.25">
      <c r="A148" s="82">
        <v>311340</v>
      </c>
      <c r="B148" s="78" t="s">
        <v>1125</v>
      </c>
      <c r="C148" s="77" t="s">
        <v>1126</v>
      </c>
      <c r="D148" s="80" t="s">
        <v>182</v>
      </c>
    </row>
    <row r="149" spans="1:4" x14ac:dyDescent="0.25">
      <c r="A149" s="82">
        <v>311350</v>
      </c>
      <c r="B149" s="78" t="s">
        <v>432</v>
      </c>
      <c r="C149" s="77" t="s">
        <v>53</v>
      </c>
      <c r="D149" s="80" t="s">
        <v>183</v>
      </c>
    </row>
    <row r="150" spans="1:4" x14ac:dyDescent="0.25">
      <c r="A150" s="82">
        <v>311360</v>
      </c>
      <c r="B150" s="78" t="s">
        <v>1132</v>
      </c>
      <c r="C150" s="77" t="s">
        <v>36</v>
      </c>
      <c r="D150" s="80" t="s">
        <v>184</v>
      </c>
    </row>
    <row r="151" spans="1:4" x14ac:dyDescent="0.25">
      <c r="A151" s="82">
        <v>311370</v>
      </c>
      <c r="B151" s="78" t="s">
        <v>1131</v>
      </c>
      <c r="C151" s="77" t="s">
        <v>28</v>
      </c>
      <c r="D151" s="80" t="s">
        <v>185</v>
      </c>
    </row>
    <row r="152" spans="1:4" x14ac:dyDescent="0.25">
      <c r="A152" s="82">
        <v>311380</v>
      </c>
      <c r="B152" s="78" t="s">
        <v>1123</v>
      </c>
      <c r="C152" s="77" t="s">
        <v>90</v>
      </c>
      <c r="D152" s="80" t="s">
        <v>186</v>
      </c>
    </row>
    <row r="153" spans="1:4" x14ac:dyDescent="0.25">
      <c r="A153" s="82">
        <v>311390</v>
      </c>
      <c r="B153" s="78" t="s">
        <v>1132</v>
      </c>
      <c r="C153" s="77" t="s">
        <v>33</v>
      </c>
      <c r="D153" s="80" t="s">
        <v>187</v>
      </c>
    </row>
    <row r="154" spans="1:4" x14ac:dyDescent="0.25">
      <c r="A154" s="82">
        <v>311400</v>
      </c>
      <c r="B154" s="78" t="s">
        <v>1130</v>
      </c>
      <c r="C154" s="77" t="s">
        <v>26</v>
      </c>
      <c r="D154" s="80" t="s">
        <v>188</v>
      </c>
    </row>
    <row r="155" spans="1:4" x14ac:dyDescent="0.25">
      <c r="A155" s="82">
        <v>311410</v>
      </c>
      <c r="B155" s="78" t="s">
        <v>1132</v>
      </c>
      <c r="C155" s="77" t="s">
        <v>33</v>
      </c>
      <c r="D155" s="80" t="s">
        <v>189</v>
      </c>
    </row>
    <row r="156" spans="1:4" x14ac:dyDescent="0.25">
      <c r="A156" s="82">
        <v>311420</v>
      </c>
      <c r="B156" s="78" t="s">
        <v>1130</v>
      </c>
      <c r="C156" s="77" t="s">
        <v>26</v>
      </c>
      <c r="D156" s="80" t="s">
        <v>190</v>
      </c>
    </row>
    <row r="157" spans="1:4" x14ac:dyDescent="0.25">
      <c r="A157" s="82">
        <v>311430</v>
      </c>
      <c r="B157" s="78" t="s">
        <v>1135</v>
      </c>
      <c r="C157" s="77" t="s">
        <v>71</v>
      </c>
      <c r="D157" s="80" t="s">
        <v>191</v>
      </c>
    </row>
    <row r="158" spans="1:4" x14ac:dyDescent="0.25">
      <c r="A158" s="82">
        <v>311440</v>
      </c>
      <c r="B158" s="78" t="s">
        <v>1132</v>
      </c>
      <c r="C158" s="77" t="s">
        <v>45</v>
      </c>
      <c r="D158" s="80" t="s">
        <v>192</v>
      </c>
    </row>
    <row r="159" spans="1:4" x14ac:dyDescent="0.25">
      <c r="A159" s="82">
        <v>311450</v>
      </c>
      <c r="B159" s="78" t="s">
        <v>1130</v>
      </c>
      <c r="C159" s="77" t="s">
        <v>26</v>
      </c>
      <c r="D159" s="80" t="s">
        <v>193</v>
      </c>
    </row>
    <row r="160" spans="1:4" x14ac:dyDescent="0.25">
      <c r="A160" s="82">
        <v>311455</v>
      </c>
      <c r="B160" s="78" t="s">
        <v>1129</v>
      </c>
      <c r="C160" s="77" t="s">
        <v>24</v>
      </c>
      <c r="D160" s="80" t="s">
        <v>194</v>
      </c>
    </row>
    <row r="161" spans="1:4" x14ac:dyDescent="0.25">
      <c r="A161" s="82">
        <v>311460</v>
      </c>
      <c r="B161" s="78" t="s">
        <v>1132</v>
      </c>
      <c r="C161" s="77" t="s">
        <v>33</v>
      </c>
      <c r="D161" s="80" t="s">
        <v>195</v>
      </c>
    </row>
    <row r="162" spans="1:4" x14ac:dyDescent="0.25">
      <c r="A162" s="82">
        <v>311470</v>
      </c>
      <c r="B162" s="78" t="s">
        <v>1132</v>
      </c>
      <c r="C162" s="77" t="s">
        <v>40</v>
      </c>
      <c r="D162" s="80" t="s">
        <v>196</v>
      </c>
    </row>
    <row r="163" spans="1:4" x14ac:dyDescent="0.25">
      <c r="A163" s="82">
        <v>311480</v>
      </c>
      <c r="B163" s="78" t="s">
        <v>1132</v>
      </c>
      <c r="C163" s="77" t="s">
        <v>33</v>
      </c>
      <c r="D163" s="80" t="s">
        <v>197</v>
      </c>
    </row>
    <row r="164" spans="1:4" x14ac:dyDescent="0.25">
      <c r="A164" s="82">
        <v>311490</v>
      </c>
      <c r="B164" s="78" t="s">
        <v>1134</v>
      </c>
      <c r="C164" s="77" t="s">
        <v>41</v>
      </c>
      <c r="D164" s="80" t="s">
        <v>198</v>
      </c>
    </row>
    <row r="165" spans="1:4" x14ac:dyDescent="0.25">
      <c r="A165" s="82">
        <v>311500</v>
      </c>
      <c r="B165" s="78" t="s">
        <v>1122</v>
      </c>
      <c r="C165" s="77" t="s">
        <v>8</v>
      </c>
      <c r="D165" s="80" t="s">
        <v>199</v>
      </c>
    </row>
    <row r="166" spans="1:4" x14ac:dyDescent="0.25">
      <c r="A166" s="82">
        <v>311510</v>
      </c>
      <c r="B166" s="78" t="s">
        <v>1132</v>
      </c>
      <c r="C166" s="77" t="s">
        <v>45</v>
      </c>
      <c r="D166" s="80" t="s">
        <v>200</v>
      </c>
    </row>
    <row r="167" spans="1:4" x14ac:dyDescent="0.25">
      <c r="A167" s="82">
        <v>311530</v>
      </c>
      <c r="B167" s="78" t="s">
        <v>1133</v>
      </c>
      <c r="C167" s="77" t="s">
        <v>38</v>
      </c>
      <c r="D167" s="80" t="s">
        <v>201</v>
      </c>
    </row>
    <row r="168" spans="1:4" x14ac:dyDescent="0.25">
      <c r="A168" s="82">
        <v>311535</v>
      </c>
      <c r="B168" s="78" t="s">
        <v>1123</v>
      </c>
      <c r="C168" s="77" t="s">
        <v>90</v>
      </c>
      <c r="D168" s="80" t="s">
        <v>202</v>
      </c>
    </row>
    <row r="169" spans="1:4" x14ac:dyDescent="0.25">
      <c r="A169" s="82">
        <v>311540</v>
      </c>
      <c r="B169" s="78" t="s">
        <v>1134</v>
      </c>
      <c r="C169" s="77" t="s">
        <v>41</v>
      </c>
      <c r="D169" s="80" t="s">
        <v>203</v>
      </c>
    </row>
    <row r="170" spans="1:4" x14ac:dyDescent="0.25">
      <c r="A170" s="82">
        <v>311545</v>
      </c>
      <c r="B170" s="78" t="s">
        <v>1131</v>
      </c>
      <c r="C170" s="77" t="s">
        <v>28</v>
      </c>
      <c r="D170" s="80" t="s">
        <v>204</v>
      </c>
    </row>
    <row r="171" spans="1:4" x14ac:dyDescent="0.25">
      <c r="A171" s="82">
        <v>311547</v>
      </c>
      <c r="B171" s="78" t="s">
        <v>1136</v>
      </c>
      <c r="C171" s="77" t="s">
        <v>102</v>
      </c>
      <c r="D171" s="80" t="s">
        <v>205</v>
      </c>
    </row>
    <row r="172" spans="1:4" x14ac:dyDescent="0.25">
      <c r="A172" s="82">
        <v>311550</v>
      </c>
      <c r="B172" s="78" t="s">
        <v>1132</v>
      </c>
      <c r="C172" s="77" t="s">
        <v>33</v>
      </c>
      <c r="D172" s="80" t="s">
        <v>206</v>
      </c>
    </row>
    <row r="173" spans="1:4" x14ac:dyDescent="0.25">
      <c r="A173" s="82">
        <v>311560</v>
      </c>
      <c r="B173" s="78" t="s">
        <v>1123</v>
      </c>
      <c r="C173" s="77" t="s">
        <v>11</v>
      </c>
      <c r="D173" s="80" t="s">
        <v>207</v>
      </c>
    </row>
    <row r="174" spans="1:4" x14ac:dyDescent="0.25">
      <c r="A174" s="82">
        <v>311570</v>
      </c>
      <c r="B174" s="78" t="s">
        <v>1127</v>
      </c>
      <c r="C174" s="77" t="s">
        <v>1128</v>
      </c>
      <c r="D174" s="80" t="s">
        <v>208</v>
      </c>
    </row>
    <row r="175" spans="1:4" x14ac:dyDescent="0.25">
      <c r="A175" s="82">
        <v>311580</v>
      </c>
      <c r="B175" s="78" t="s">
        <v>1122</v>
      </c>
      <c r="C175" s="77" t="s">
        <v>142</v>
      </c>
      <c r="D175" s="80" t="s">
        <v>209</v>
      </c>
    </row>
    <row r="176" spans="1:4" x14ac:dyDescent="0.25">
      <c r="A176" s="82">
        <v>311590</v>
      </c>
      <c r="B176" s="78" t="s">
        <v>1133</v>
      </c>
      <c r="C176" s="77" t="s">
        <v>57</v>
      </c>
      <c r="D176" s="80" t="s">
        <v>210</v>
      </c>
    </row>
    <row r="177" spans="1:4" x14ac:dyDescent="0.25">
      <c r="A177" s="82">
        <v>311600</v>
      </c>
      <c r="B177" s="78" t="s">
        <v>1124</v>
      </c>
      <c r="C177" s="78" t="s">
        <v>477</v>
      </c>
      <c r="D177" s="80" t="s">
        <v>211</v>
      </c>
    </row>
    <row r="178" spans="1:4" x14ac:dyDescent="0.25">
      <c r="A178" s="82">
        <v>311610</v>
      </c>
      <c r="B178" s="78" t="s">
        <v>432</v>
      </c>
      <c r="C178" s="77" t="s">
        <v>53</v>
      </c>
      <c r="D178" s="80" t="s">
        <v>212</v>
      </c>
    </row>
    <row r="179" spans="1:4" x14ac:dyDescent="0.25">
      <c r="A179" s="82">
        <v>311615</v>
      </c>
      <c r="B179" s="78" t="s">
        <v>1135</v>
      </c>
      <c r="C179" s="77" t="s">
        <v>80</v>
      </c>
      <c r="D179" s="80" t="s">
        <v>213</v>
      </c>
    </row>
    <row r="180" spans="1:4" x14ac:dyDescent="0.25">
      <c r="A180" s="82">
        <v>311620</v>
      </c>
      <c r="B180" s="78" t="s">
        <v>1133</v>
      </c>
      <c r="C180" s="77" t="s">
        <v>57</v>
      </c>
      <c r="D180" s="80" t="s">
        <v>214</v>
      </c>
    </row>
    <row r="181" spans="1:4" x14ac:dyDescent="0.25">
      <c r="A181" s="82">
        <v>311630</v>
      </c>
      <c r="B181" s="78" t="s">
        <v>1134</v>
      </c>
      <c r="C181" s="77" t="s">
        <v>41</v>
      </c>
      <c r="D181" s="80" t="s">
        <v>215</v>
      </c>
    </row>
    <row r="182" spans="1:4" x14ac:dyDescent="0.25">
      <c r="A182" s="82">
        <v>311640</v>
      </c>
      <c r="B182" s="78" t="s">
        <v>1132</v>
      </c>
      <c r="C182" s="77" t="s">
        <v>45</v>
      </c>
      <c r="D182" s="80" t="s">
        <v>216</v>
      </c>
    </row>
    <row r="183" spans="1:4" x14ac:dyDescent="0.25">
      <c r="A183" s="82">
        <v>311650</v>
      </c>
      <c r="B183" s="78" t="s">
        <v>1136</v>
      </c>
      <c r="C183" s="77" t="s">
        <v>102</v>
      </c>
      <c r="D183" s="80" t="s">
        <v>217</v>
      </c>
    </row>
    <row r="184" spans="1:4" x14ac:dyDescent="0.25">
      <c r="A184" s="82">
        <v>311660</v>
      </c>
      <c r="B184" s="78" t="s">
        <v>1130</v>
      </c>
      <c r="C184" s="77" t="s">
        <v>26</v>
      </c>
      <c r="D184" s="80" t="s">
        <v>218</v>
      </c>
    </row>
    <row r="185" spans="1:4" x14ac:dyDescent="0.25">
      <c r="A185" s="82">
        <v>311670</v>
      </c>
      <c r="B185" s="78" t="s">
        <v>1133</v>
      </c>
      <c r="C185" s="77" t="s">
        <v>62</v>
      </c>
      <c r="D185" s="80" t="s">
        <v>219</v>
      </c>
    </row>
    <row r="186" spans="1:4" x14ac:dyDescent="0.25">
      <c r="A186" s="82">
        <v>311680</v>
      </c>
      <c r="B186" s="78" t="s">
        <v>432</v>
      </c>
      <c r="C186" s="77" t="s">
        <v>53</v>
      </c>
      <c r="D186" s="80" t="s">
        <v>220</v>
      </c>
    </row>
    <row r="187" spans="1:4" x14ac:dyDescent="0.25">
      <c r="A187" s="82">
        <v>311690</v>
      </c>
      <c r="B187" s="78" t="s">
        <v>1129</v>
      </c>
      <c r="C187" s="77" t="s">
        <v>24</v>
      </c>
      <c r="D187" s="80" t="s">
        <v>221</v>
      </c>
    </row>
    <row r="188" spans="1:4" x14ac:dyDescent="0.25">
      <c r="A188" s="82">
        <v>311700</v>
      </c>
      <c r="B188" s="78" t="s">
        <v>1131</v>
      </c>
      <c r="C188" s="77" t="s">
        <v>30</v>
      </c>
      <c r="D188" s="80" t="s">
        <v>222</v>
      </c>
    </row>
    <row r="189" spans="1:4" x14ac:dyDescent="0.25">
      <c r="A189" s="82">
        <v>311710</v>
      </c>
      <c r="B189" s="78" t="s">
        <v>1132</v>
      </c>
      <c r="C189" s="77" t="s">
        <v>40</v>
      </c>
      <c r="D189" s="80" t="s">
        <v>223</v>
      </c>
    </row>
    <row r="190" spans="1:4" x14ac:dyDescent="0.25">
      <c r="A190" s="82">
        <v>311520</v>
      </c>
      <c r="B190" s="78" t="s">
        <v>1134</v>
      </c>
      <c r="C190" s="77" t="s">
        <v>94</v>
      </c>
      <c r="D190" s="80" t="s">
        <v>224</v>
      </c>
    </row>
    <row r="191" spans="1:4" x14ac:dyDescent="0.25">
      <c r="A191" s="82">
        <v>311730</v>
      </c>
      <c r="B191" s="78" t="s">
        <v>1129</v>
      </c>
      <c r="C191" s="77" t="s">
        <v>24</v>
      </c>
      <c r="D191" s="80" t="s">
        <v>225</v>
      </c>
    </row>
    <row r="192" spans="1:4" x14ac:dyDescent="0.25">
      <c r="A192" s="82">
        <v>311720</v>
      </c>
      <c r="B192" s="78" t="s">
        <v>1132</v>
      </c>
      <c r="C192" s="77" t="s">
        <v>36</v>
      </c>
      <c r="D192" s="80" t="s">
        <v>226</v>
      </c>
    </row>
    <row r="193" spans="1:4" x14ac:dyDescent="0.25">
      <c r="A193" s="82">
        <v>311740</v>
      </c>
      <c r="B193" s="78" t="s">
        <v>1124</v>
      </c>
      <c r="C193" s="78" t="s">
        <v>477</v>
      </c>
      <c r="D193" s="80" t="s">
        <v>227</v>
      </c>
    </row>
    <row r="194" spans="1:4" x14ac:dyDescent="0.25">
      <c r="A194" s="82">
        <v>311750</v>
      </c>
      <c r="B194" s="78" t="s">
        <v>432</v>
      </c>
      <c r="C194" s="77" t="s">
        <v>53</v>
      </c>
      <c r="D194" s="80" t="s">
        <v>228</v>
      </c>
    </row>
    <row r="195" spans="1:4" x14ac:dyDescent="0.25">
      <c r="A195" s="82">
        <v>311760</v>
      </c>
      <c r="B195" s="78" t="s">
        <v>1130</v>
      </c>
      <c r="C195" s="77" t="s">
        <v>26</v>
      </c>
      <c r="D195" s="80" t="s">
        <v>229</v>
      </c>
    </row>
    <row r="196" spans="1:4" x14ac:dyDescent="0.25">
      <c r="A196" s="82">
        <v>311770</v>
      </c>
      <c r="B196" s="78" t="s">
        <v>1132</v>
      </c>
      <c r="C196" s="77" t="s">
        <v>33</v>
      </c>
      <c r="D196" s="80" t="s">
        <v>230</v>
      </c>
    </row>
    <row r="197" spans="1:4" x14ac:dyDescent="0.25">
      <c r="A197" s="82">
        <v>311780</v>
      </c>
      <c r="B197" s="78" t="s">
        <v>1132</v>
      </c>
      <c r="C197" s="77" t="s">
        <v>36</v>
      </c>
      <c r="D197" s="80" t="s">
        <v>231</v>
      </c>
    </row>
    <row r="198" spans="1:4" x14ac:dyDescent="0.25">
      <c r="A198" s="82">
        <v>311783</v>
      </c>
      <c r="B198" s="78" t="s">
        <v>1136</v>
      </c>
      <c r="C198" s="77" t="s">
        <v>121</v>
      </c>
      <c r="D198" s="80" t="s">
        <v>232</v>
      </c>
    </row>
    <row r="199" spans="1:4" x14ac:dyDescent="0.25">
      <c r="A199" s="82">
        <v>311787</v>
      </c>
      <c r="B199" s="78" t="s">
        <v>1123</v>
      </c>
      <c r="C199" s="77" t="s">
        <v>98</v>
      </c>
      <c r="D199" s="80" t="s">
        <v>233</v>
      </c>
    </row>
    <row r="200" spans="1:4" x14ac:dyDescent="0.25">
      <c r="A200" s="82">
        <v>311790</v>
      </c>
      <c r="B200" s="78" t="s">
        <v>1132</v>
      </c>
      <c r="C200" s="77" t="s">
        <v>36</v>
      </c>
      <c r="D200" s="80" t="s">
        <v>234</v>
      </c>
    </row>
    <row r="201" spans="1:4" x14ac:dyDescent="0.25">
      <c r="A201" s="82">
        <v>311800</v>
      </c>
      <c r="B201" s="78" t="s">
        <v>1134</v>
      </c>
      <c r="C201" s="77" t="s">
        <v>41</v>
      </c>
      <c r="D201" s="80" t="s">
        <v>235</v>
      </c>
    </row>
    <row r="202" spans="1:4" x14ac:dyDescent="0.25">
      <c r="A202" s="82">
        <v>311810</v>
      </c>
      <c r="B202" s="78" t="s">
        <v>432</v>
      </c>
      <c r="C202" s="77" t="s">
        <v>53</v>
      </c>
      <c r="D202" s="80" t="s">
        <v>236</v>
      </c>
    </row>
    <row r="203" spans="1:4" x14ac:dyDescent="0.25">
      <c r="A203" s="82">
        <v>311820</v>
      </c>
      <c r="B203" s="78" t="s">
        <v>1129</v>
      </c>
      <c r="C203" s="77" t="s">
        <v>24</v>
      </c>
      <c r="D203" s="80" t="s">
        <v>237</v>
      </c>
    </row>
    <row r="204" spans="1:4" x14ac:dyDescent="0.25">
      <c r="A204" s="82">
        <v>311830</v>
      </c>
      <c r="B204" s="78" t="s">
        <v>1134</v>
      </c>
      <c r="C204" s="77" t="s">
        <v>41</v>
      </c>
      <c r="D204" s="80" t="s">
        <v>238</v>
      </c>
    </row>
    <row r="205" spans="1:4" x14ac:dyDescent="0.25">
      <c r="A205" s="82">
        <v>311840</v>
      </c>
      <c r="B205" s="78" t="s">
        <v>1127</v>
      </c>
      <c r="C205" s="77" t="s">
        <v>1128</v>
      </c>
      <c r="D205" s="80" t="s">
        <v>239</v>
      </c>
    </row>
    <row r="206" spans="1:4" x14ac:dyDescent="0.25">
      <c r="A206" s="82">
        <v>311850</v>
      </c>
      <c r="B206" s="78" t="s">
        <v>1132</v>
      </c>
      <c r="C206" s="77" t="s">
        <v>36</v>
      </c>
      <c r="D206" s="80" t="s">
        <v>240</v>
      </c>
    </row>
    <row r="207" spans="1:4" x14ac:dyDescent="0.25">
      <c r="A207" s="82">
        <v>311860</v>
      </c>
      <c r="B207" s="78" t="s">
        <v>1123</v>
      </c>
      <c r="C207" s="77" t="s">
        <v>98</v>
      </c>
      <c r="D207" s="81" t="s">
        <v>241</v>
      </c>
    </row>
    <row r="208" spans="1:4" x14ac:dyDescent="0.25">
      <c r="A208" s="82">
        <v>311870</v>
      </c>
      <c r="B208" s="78" t="s">
        <v>1132</v>
      </c>
      <c r="C208" s="77" t="s">
        <v>33</v>
      </c>
      <c r="D208" s="80" t="s">
        <v>242</v>
      </c>
    </row>
    <row r="209" spans="1:4" x14ac:dyDescent="0.25">
      <c r="A209" s="82">
        <v>311880</v>
      </c>
      <c r="B209" s="78" t="s">
        <v>1136</v>
      </c>
      <c r="C209" s="77" t="s">
        <v>102</v>
      </c>
      <c r="D209" s="80" t="s">
        <v>243</v>
      </c>
    </row>
    <row r="210" spans="1:4" x14ac:dyDescent="0.25">
      <c r="A210" s="82">
        <v>311890</v>
      </c>
      <c r="B210" s="78" t="s">
        <v>1123</v>
      </c>
      <c r="C210" s="77" t="s">
        <v>11</v>
      </c>
      <c r="D210" s="80" t="s">
        <v>244</v>
      </c>
    </row>
    <row r="211" spans="1:4" x14ac:dyDescent="0.25">
      <c r="A211" s="82">
        <v>311900</v>
      </c>
      <c r="B211" s="78" t="s">
        <v>1132</v>
      </c>
      <c r="C211" s="77" t="s">
        <v>33</v>
      </c>
      <c r="D211" s="80" t="s">
        <v>245</v>
      </c>
    </row>
    <row r="212" spans="1:4" x14ac:dyDescent="0.25">
      <c r="A212" s="82">
        <v>311910</v>
      </c>
      <c r="B212" s="78" t="s">
        <v>1123</v>
      </c>
      <c r="C212" s="77" t="s">
        <v>11</v>
      </c>
      <c r="D212" s="80" t="s">
        <v>246</v>
      </c>
    </row>
    <row r="213" spans="1:4" x14ac:dyDescent="0.25">
      <c r="A213" s="82">
        <v>311920</v>
      </c>
      <c r="B213" s="78" t="s">
        <v>1127</v>
      </c>
      <c r="C213" s="77" t="s">
        <v>1128</v>
      </c>
      <c r="D213" s="80" t="s">
        <v>247</v>
      </c>
    </row>
    <row r="214" spans="1:4" x14ac:dyDescent="0.25">
      <c r="A214" s="82">
        <v>311930</v>
      </c>
      <c r="B214" s="78" t="s">
        <v>1122</v>
      </c>
      <c r="C214" s="77" t="s">
        <v>8</v>
      </c>
      <c r="D214" s="80" t="s">
        <v>248</v>
      </c>
    </row>
    <row r="215" spans="1:4" x14ac:dyDescent="0.25">
      <c r="A215" s="82">
        <v>311940</v>
      </c>
      <c r="B215" s="78" t="s">
        <v>1125</v>
      </c>
      <c r="C215" s="77" t="s">
        <v>1126</v>
      </c>
      <c r="D215" s="80" t="s">
        <v>20</v>
      </c>
    </row>
    <row r="216" spans="1:4" x14ac:dyDescent="0.25">
      <c r="A216" s="82">
        <v>311950</v>
      </c>
      <c r="B216" s="78" t="s">
        <v>432</v>
      </c>
      <c r="C216" s="77" t="s">
        <v>53</v>
      </c>
      <c r="D216" s="80" t="s">
        <v>249</v>
      </c>
    </row>
    <row r="217" spans="1:4" x14ac:dyDescent="0.25">
      <c r="A217" s="82">
        <v>311960</v>
      </c>
      <c r="B217" s="78" t="s">
        <v>1133</v>
      </c>
      <c r="C217" s="77" t="s">
        <v>57</v>
      </c>
      <c r="D217" s="80" t="s">
        <v>250</v>
      </c>
    </row>
    <row r="218" spans="1:4" x14ac:dyDescent="0.25">
      <c r="A218" s="82">
        <v>311970</v>
      </c>
      <c r="B218" s="78" t="s">
        <v>1134</v>
      </c>
      <c r="C218" s="77" t="s">
        <v>94</v>
      </c>
      <c r="D218" s="80" t="s">
        <v>251</v>
      </c>
    </row>
    <row r="219" spans="1:4" x14ac:dyDescent="0.25">
      <c r="A219" s="82">
        <v>311980</v>
      </c>
      <c r="B219" s="78" t="s">
        <v>1130</v>
      </c>
      <c r="C219" s="77" t="s">
        <v>26</v>
      </c>
      <c r="D219" s="80" t="s">
        <v>252</v>
      </c>
    </row>
    <row r="220" spans="1:4" x14ac:dyDescent="0.25">
      <c r="A220" s="82">
        <v>311990</v>
      </c>
      <c r="B220" s="78" t="s">
        <v>1132</v>
      </c>
      <c r="C220" s="77" t="s">
        <v>36</v>
      </c>
      <c r="D220" s="80" t="s">
        <v>253</v>
      </c>
    </row>
    <row r="221" spans="1:4" x14ac:dyDescent="0.25">
      <c r="A221" s="82">
        <v>311995</v>
      </c>
      <c r="B221" s="78" t="s">
        <v>1130</v>
      </c>
      <c r="C221" s="77" t="s">
        <v>26</v>
      </c>
      <c r="D221" s="80" t="s">
        <v>254</v>
      </c>
    </row>
    <row r="222" spans="1:4" x14ac:dyDescent="0.25">
      <c r="A222" s="82">
        <v>312000</v>
      </c>
      <c r="B222" s="78" t="s">
        <v>1125</v>
      </c>
      <c r="C222" s="77" t="s">
        <v>1126</v>
      </c>
      <c r="D222" s="80" t="s">
        <v>255</v>
      </c>
    </row>
    <row r="223" spans="1:4" x14ac:dyDescent="0.25">
      <c r="A223" s="82">
        <v>312010</v>
      </c>
      <c r="B223" s="78" t="s">
        <v>432</v>
      </c>
      <c r="C223" s="77" t="s">
        <v>53</v>
      </c>
      <c r="D223" s="80" t="s">
        <v>256</v>
      </c>
    </row>
    <row r="224" spans="1:4" x14ac:dyDescent="0.25">
      <c r="A224" s="82">
        <v>312015</v>
      </c>
      <c r="B224" s="78" t="s">
        <v>1131</v>
      </c>
      <c r="C224" s="77" t="s">
        <v>28</v>
      </c>
      <c r="D224" s="80" t="s">
        <v>257</v>
      </c>
    </row>
    <row r="225" spans="1:4" x14ac:dyDescent="0.25">
      <c r="A225" s="82">
        <v>312020</v>
      </c>
      <c r="B225" s="78" t="s">
        <v>1130</v>
      </c>
      <c r="C225" s="77" t="s">
        <v>26</v>
      </c>
      <c r="D225" s="80" t="s">
        <v>258</v>
      </c>
    </row>
    <row r="226" spans="1:4" x14ac:dyDescent="0.25">
      <c r="A226" s="82">
        <v>312030</v>
      </c>
      <c r="B226" s="78" t="s">
        <v>1136</v>
      </c>
      <c r="C226" s="77" t="s">
        <v>102</v>
      </c>
      <c r="D226" s="80" t="s">
        <v>259</v>
      </c>
    </row>
    <row r="227" spans="1:4" x14ac:dyDescent="0.25">
      <c r="A227" s="82">
        <v>312040</v>
      </c>
      <c r="B227" s="78" t="s">
        <v>1134</v>
      </c>
      <c r="C227" s="77" t="s">
        <v>41</v>
      </c>
      <c r="D227" s="80" t="s">
        <v>260</v>
      </c>
    </row>
    <row r="228" spans="1:4" x14ac:dyDescent="0.25">
      <c r="A228" s="82">
        <v>312050</v>
      </c>
      <c r="B228" s="78" t="s">
        <v>1132</v>
      </c>
      <c r="C228" s="77" t="s">
        <v>33</v>
      </c>
      <c r="D228" s="80" t="s">
        <v>261</v>
      </c>
    </row>
    <row r="229" spans="1:4" x14ac:dyDescent="0.25">
      <c r="A229" s="82">
        <v>312060</v>
      </c>
      <c r="B229" s="78" t="s">
        <v>1123</v>
      </c>
      <c r="C229" s="77" t="s">
        <v>98</v>
      </c>
      <c r="D229" s="80" t="s">
        <v>262</v>
      </c>
    </row>
    <row r="230" spans="1:4" x14ac:dyDescent="0.25">
      <c r="A230" s="82">
        <v>312070</v>
      </c>
      <c r="B230" s="78" t="s">
        <v>1135</v>
      </c>
      <c r="C230" s="77" t="s">
        <v>71</v>
      </c>
      <c r="D230" s="80" t="s">
        <v>263</v>
      </c>
    </row>
    <row r="231" spans="1:4" x14ac:dyDescent="0.25">
      <c r="A231" s="82">
        <v>312080</v>
      </c>
      <c r="B231" s="78" t="s">
        <v>1132</v>
      </c>
      <c r="C231" s="77" t="s">
        <v>33</v>
      </c>
      <c r="D231" s="80" t="s">
        <v>264</v>
      </c>
    </row>
    <row r="232" spans="1:4" x14ac:dyDescent="0.25">
      <c r="A232" s="82">
        <v>312083</v>
      </c>
      <c r="B232" s="78" t="s">
        <v>1127</v>
      </c>
      <c r="C232" s="77" t="s">
        <v>1128</v>
      </c>
      <c r="D232" s="80" t="s">
        <v>265</v>
      </c>
    </row>
    <row r="233" spans="1:4" x14ac:dyDescent="0.25">
      <c r="A233" s="82">
        <v>312087</v>
      </c>
      <c r="B233" s="78" t="s">
        <v>1136</v>
      </c>
      <c r="C233" s="77" t="s">
        <v>102</v>
      </c>
      <c r="D233" s="80" t="s">
        <v>266</v>
      </c>
    </row>
    <row r="234" spans="1:4" x14ac:dyDescent="0.25">
      <c r="A234" s="82">
        <v>312090</v>
      </c>
      <c r="B234" s="78" t="s">
        <v>1123</v>
      </c>
      <c r="C234" s="77" t="s">
        <v>11</v>
      </c>
      <c r="D234" s="80" t="s">
        <v>267</v>
      </c>
    </row>
    <row r="235" spans="1:4" x14ac:dyDescent="0.25">
      <c r="A235" s="82">
        <v>312100</v>
      </c>
      <c r="B235" s="78" t="s">
        <v>432</v>
      </c>
      <c r="C235" s="77" t="s">
        <v>53</v>
      </c>
      <c r="D235" s="80" t="s">
        <v>268</v>
      </c>
    </row>
    <row r="236" spans="1:4" x14ac:dyDescent="0.25">
      <c r="A236" s="82">
        <v>312110</v>
      </c>
      <c r="B236" s="78" t="s">
        <v>1132</v>
      </c>
      <c r="C236" s="77" t="s">
        <v>36</v>
      </c>
      <c r="D236" s="80" t="s">
        <v>269</v>
      </c>
    </row>
    <row r="237" spans="1:4" x14ac:dyDescent="0.25">
      <c r="A237" s="82">
        <v>312120</v>
      </c>
      <c r="B237" s="78" t="s">
        <v>1132</v>
      </c>
      <c r="C237" s="77" t="s">
        <v>45</v>
      </c>
      <c r="D237" s="80" t="s">
        <v>270</v>
      </c>
    </row>
    <row r="238" spans="1:4" x14ac:dyDescent="0.25">
      <c r="A238" s="82">
        <v>312125</v>
      </c>
      <c r="B238" s="78" t="s">
        <v>1129</v>
      </c>
      <c r="C238" s="77" t="s">
        <v>24</v>
      </c>
      <c r="D238" s="80" t="s">
        <v>271</v>
      </c>
    </row>
    <row r="239" spans="1:4" x14ac:dyDescent="0.25">
      <c r="A239" s="82">
        <v>312130</v>
      </c>
      <c r="B239" s="78" t="s">
        <v>1133</v>
      </c>
      <c r="C239" s="77" t="s">
        <v>57</v>
      </c>
      <c r="D239" s="80" t="s">
        <v>272</v>
      </c>
    </row>
    <row r="240" spans="1:4" x14ac:dyDescent="0.25">
      <c r="A240" s="82">
        <v>312140</v>
      </c>
      <c r="B240" s="78" t="s">
        <v>1134</v>
      </c>
      <c r="C240" s="77" t="s">
        <v>94</v>
      </c>
      <c r="D240" s="80" t="s">
        <v>273</v>
      </c>
    </row>
    <row r="241" spans="1:4" x14ac:dyDescent="0.25">
      <c r="A241" s="82">
        <v>312150</v>
      </c>
      <c r="B241" s="78" t="s">
        <v>1134</v>
      </c>
      <c r="C241" s="77" t="s">
        <v>41</v>
      </c>
      <c r="D241" s="80" t="s">
        <v>274</v>
      </c>
    </row>
    <row r="242" spans="1:4" x14ac:dyDescent="0.25">
      <c r="A242" s="82">
        <v>312160</v>
      </c>
      <c r="B242" s="78" t="s">
        <v>432</v>
      </c>
      <c r="C242" s="77" t="s">
        <v>53</v>
      </c>
      <c r="D242" s="80" t="s">
        <v>53</v>
      </c>
    </row>
    <row r="243" spans="1:4" x14ac:dyDescent="0.25">
      <c r="A243" s="82">
        <v>312170</v>
      </c>
      <c r="B243" s="78" t="s">
        <v>1124</v>
      </c>
      <c r="C243" s="77" t="s">
        <v>17</v>
      </c>
      <c r="D243" s="80" t="s">
        <v>275</v>
      </c>
    </row>
    <row r="244" spans="1:4" x14ac:dyDescent="0.25">
      <c r="A244" s="82">
        <v>312180</v>
      </c>
      <c r="B244" s="78" t="s">
        <v>1125</v>
      </c>
      <c r="C244" s="77" t="s">
        <v>1126</v>
      </c>
      <c r="D244" s="80" t="s">
        <v>276</v>
      </c>
    </row>
    <row r="245" spans="1:4" x14ac:dyDescent="0.25">
      <c r="A245" s="82">
        <v>312190</v>
      </c>
      <c r="B245" s="78" t="s">
        <v>1133</v>
      </c>
      <c r="C245" s="77" t="s">
        <v>62</v>
      </c>
      <c r="D245" s="80" t="s">
        <v>277</v>
      </c>
    </row>
    <row r="246" spans="1:4" x14ac:dyDescent="0.25">
      <c r="A246" s="82">
        <v>312200</v>
      </c>
      <c r="B246" s="78" t="s">
        <v>1133</v>
      </c>
      <c r="C246" s="78" t="s">
        <v>477</v>
      </c>
      <c r="D246" s="80" t="s">
        <v>278</v>
      </c>
    </row>
    <row r="247" spans="1:4" x14ac:dyDescent="0.25">
      <c r="A247" s="82">
        <v>312210</v>
      </c>
      <c r="B247" s="78" t="s">
        <v>1127</v>
      </c>
      <c r="C247" s="77" t="s">
        <v>1128</v>
      </c>
      <c r="D247" s="80" t="s">
        <v>279</v>
      </c>
    </row>
    <row r="248" spans="1:4" x14ac:dyDescent="0.25">
      <c r="A248" s="82">
        <v>312220</v>
      </c>
      <c r="B248" s="78" t="s">
        <v>1127</v>
      </c>
      <c r="C248" s="77" t="s">
        <v>1128</v>
      </c>
      <c r="D248" s="80" t="s">
        <v>280</v>
      </c>
    </row>
    <row r="249" spans="1:4" x14ac:dyDescent="0.25">
      <c r="A249" s="82">
        <v>312230</v>
      </c>
      <c r="B249" s="78" t="s">
        <v>1130</v>
      </c>
      <c r="C249" s="77" t="s">
        <v>26</v>
      </c>
      <c r="D249" s="80" t="s">
        <v>26</v>
      </c>
    </row>
    <row r="250" spans="1:4" x14ac:dyDescent="0.25">
      <c r="A250" s="82">
        <v>312235</v>
      </c>
      <c r="B250" s="78" t="s">
        <v>1131</v>
      </c>
      <c r="C250" s="77" t="s">
        <v>30</v>
      </c>
      <c r="D250" s="80" t="s">
        <v>281</v>
      </c>
    </row>
    <row r="251" spans="1:4" x14ac:dyDescent="0.25">
      <c r="A251" s="82">
        <v>312240</v>
      </c>
      <c r="B251" s="78" t="s">
        <v>1132</v>
      </c>
      <c r="C251" s="77" t="s">
        <v>40</v>
      </c>
      <c r="D251" s="80" t="s">
        <v>282</v>
      </c>
    </row>
    <row r="252" spans="1:4" x14ac:dyDescent="0.25">
      <c r="A252" s="82">
        <v>312245</v>
      </c>
      <c r="B252" s="78" t="s">
        <v>1131</v>
      </c>
      <c r="C252" s="77" t="s">
        <v>30</v>
      </c>
      <c r="D252" s="80" t="s">
        <v>283</v>
      </c>
    </row>
    <row r="253" spans="1:4" x14ac:dyDescent="0.25">
      <c r="A253" s="82">
        <v>312247</v>
      </c>
      <c r="B253" s="78" t="s">
        <v>1135</v>
      </c>
      <c r="C253" s="77" t="s">
        <v>80</v>
      </c>
      <c r="D253" s="80" t="s">
        <v>284</v>
      </c>
    </row>
    <row r="254" spans="1:4" x14ac:dyDescent="0.25">
      <c r="A254" s="82">
        <v>312250</v>
      </c>
      <c r="B254" s="78" t="s">
        <v>1125</v>
      </c>
      <c r="C254" s="77" t="s">
        <v>1126</v>
      </c>
      <c r="D254" s="80" t="s">
        <v>285</v>
      </c>
    </row>
    <row r="255" spans="1:4" x14ac:dyDescent="0.25">
      <c r="A255" s="82">
        <v>312260</v>
      </c>
      <c r="B255" s="78" t="s">
        <v>1123</v>
      </c>
      <c r="C255" s="77" t="s">
        <v>90</v>
      </c>
      <c r="D255" s="80" t="s">
        <v>286</v>
      </c>
    </row>
    <row r="256" spans="1:4" x14ac:dyDescent="0.25">
      <c r="A256" s="82">
        <v>312270</v>
      </c>
      <c r="B256" s="78" t="s">
        <v>1124</v>
      </c>
      <c r="C256" s="77" t="s">
        <v>17</v>
      </c>
      <c r="D256" s="80" t="s">
        <v>287</v>
      </c>
    </row>
    <row r="257" spans="1:4" x14ac:dyDescent="0.25">
      <c r="A257" s="82">
        <v>312280</v>
      </c>
      <c r="B257" s="78" t="s">
        <v>1132</v>
      </c>
      <c r="C257" s="77" t="s">
        <v>33</v>
      </c>
      <c r="D257" s="80" t="s">
        <v>288</v>
      </c>
    </row>
    <row r="258" spans="1:4" x14ac:dyDescent="0.25">
      <c r="A258" s="82">
        <v>312290</v>
      </c>
      <c r="B258" s="78" t="s">
        <v>1133</v>
      </c>
      <c r="C258" s="77" t="s">
        <v>38</v>
      </c>
      <c r="D258" s="80" t="s">
        <v>857</v>
      </c>
    </row>
    <row r="259" spans="1:4" x14ac:dyDescent="0.25">
      <c r="A259" s="82">
        <v>312300</v>
      </c>
      <c r="B259" s="78" t="s">
        <v>1134</v>
      </c>
      <c r="C259" s="77" t="s">
        <v>94</v>
      </c>
      <c r="D259" s="80" t="s">
        <v>289</v>
      </c>
    </row>
    <row r="260" spans="1:4" x14ac:dyDescent="0.25">
      <c r="A260" s="82">
        <v>312310</v>
      </c>
      <c r="B260" s="78" t="s">
        <v>1123</v>
      </c>
      <c r="C260" s="77" t="s">
        <v>90</v>
      </c>
      <c r="D260" s="80" t="s">
        <v>290</v>
      </c>
    </row>
    <row r="261" spans="1:4" x14ac:dyDescent="0.25">
      <c r="A261" s="82">
        <v>312320</v>
      </c>
      <c r="B261" s="78" t="s">
        <v>1130</v>
      </c>
      <c r="C261" s="77" t="s">
        <v>26</v>
      </c>
      <c r="D261" s="80" t="s">
        <v>291</v>
      </c>
    </row>
    <row r="262" spans="1:4" x14ac:dyDescent="0.25">
      <c r="A262" s="82">
        <v>312330</v>
      </c>
      <c r="B262" s="78" t="s">
        <v>1133</v>
      </c>
      <c r="C262" s="77" t="s">
        <v>62</v>
      </c>
      <c r="D262" s="80" t="s">
        <v>292</v>
      </c>
    </row>
    <row r="263" spans="1:4" x14ac:dyDescent="0.25">
      <c r="A263" s="82">
        <v>312340</v>
      </c>
      <c r="B263" s="78" t="s">
        <v>1132</v>
      </c>
      <c r="C263" s="77" t="s">
        <v>45</v>
      </c>
      <c r="D263" s="80" t="s">
        <v>293</v>
      </c>
    </row>
    <row r="264" spans="1:4" x14ac:dyDescent="0.25">
      <c r="A264" s="82">
        <v>312350</v>
      </c>
      <c r="B264" s="78" t="s">
        <v>1122</v>
      </c>
      <c r="C264" s="77" t="s">
        <v>8</v>
      </c>
      <c r="D264" s="80" t="s">
        <v>294</v>
      </c>
    </row>
    <row r="265" spans="1:4" x14ac:dyDescent="0.25">
      <c r="A265" s="82">
        <v>312352</v>
      </c>
      <c r="B265" s="78" t="s">
        <v>1124</v>
      </c>
      <c r="C265" s="78" t="s">
        <v>477</v>
      </c>
      <c r="D265" s="80" t="s">
        <v>295</v>
      </c>
    </row>
    <row r="266" spans="1:4" x14ac:dyDescent="0.25">
      <c r="A266" s="82">
        <v>312360</v>
      </c>
      <c r="B266" s="78" t="s">
        <v>1132</v>
      </c>
      <c r="C266" s="77" t="s">
        <v>33</v>
      </c>
      <c r="D266" s="80" t="s">
        <v>296</v>
      </c>
    </row>
    <row r="267" spans="1:4" x14ac:dyDescent="0.25">
      <c r="A267" s="82">
        <v>312370</v>
      </c>
      <c r="B267" s="78" t="s">
        <v>1127</v>
      </c>
      <c r="C267" s="77" t="s">
        <v>1128</v>
      </c>
      <c r="D267" s="80" t="s">
        <v>297</v>
      </c>
    </row>
    <row r="268" spans="1:4" x14ac:dyDescent="0.25">
      <c r="A268" s="82">
        <v>312380</v>
      </c>
      <c r="B268" s="78" t="s">
        <v>1136</v>
      </c>
      <c r="C268" s="77" t="s">
        <v>102</v>
      </c>
      <c r="D268" s="80" t="s">
        <v>298</v>
      </c>
    </row>
    <row r="269" spans="1:4" x14ac:dyDescent="0.25">
      <c r="A269" s="82">
        <v>312385</v>
      </c>
      <c r="B269" s="78" t="s">
        <v>1125</v>
      </c>
      <c r="C269" s="77" t="s">
        <v>1126</v>
      </c>
      <c r="D269" s="80" t="s">
        <v>299</v>
      </c>
    </row>
    <row r="270" spans="1:4" x14ac:dyDescent="0.25">
      <c r="A270" s="82">
        <v>312390</v>
      </c>
      <c r="B270" s="78" t="s">
        <v>1134</v>
      </c>
      <c r="C270" s="77" t="s">
        <v>94</v>
      </c>
      <c r="D270" s="80" t="s">
        <v>300</v>
      </c>
    </row>
    <row r="271" spans="1:4" x14ac:dyDescent="0.25">
      <c r="A271" s="82">
        <v>312400</v>
      </c>
      <c r="B271" s="78" t="s">
        <v>1133</v>
      </c>
      <c r="C271" s="77" t="s">
        <v>62</v>
      </c>
      <c r="D271" s="80" t="s">
        <v>301</v>
      </c>
    </row>
    <row r="272" spans="1:4" x14ac:dyDescent="0.25">
      <c r="A272" s="82">
        <v>312410</v>
      </c>
      <c r="B272" s="78" t="s">
        <v>1123</v>
      </c>
      <c r="C272" s="77" t="s">
        <v>98</v>
      </c>
      <c r="D272" s="80" t="s">
        <v>302</v>
      </c>
    </row>
    <row r="273" spans="1:4" x14ac:dyDescent="0.25">
      <c r="A273" s="82">
        <v>312420</v>
      </c>
      <c r="B273" s="78" t="s">
        <v>1133</v>
      </c>
      <c r="C273" s="78" t="s">
        <v>477</v>
      </c>
      <c r="D273" s="80" t="s">
        <v>303</v>
      </c>
    </row>
    <row r="274" spans="1:4" x14ac:dyDescent="0.25">
      <c r="A274" s="82">
        <v>312430</v>
      </c>
      <c r="B274" s="78" t="s">
        <v>1136</v>
      </c>
      <c r="C274" s="77" t="s">
        <v>102</v>
      </c>
      <c r="D274" s="80" t="s">
        <v>304</v>
      </c>
    </row>
    <row r="275" spans="1:4" x14ac:dyDescent="0.25">
      <c r="A275" s="82">
        <v>312440</v>
      </c>
      <c r="B275" s="78" t="s">
        <v>1132</v>
      </c>
      <c r="C275" s="77" t="s">
        <v>36</v>
      </c>
      <c r="D275" s="80" t="s">
        <v>305</v>
      </c>
    </row>
    <row r="276" spans="1:4" x14ac:dyDescent="0.25">
      <c r="A276" s="82">
        <v>312450</v>
      </c>
      <c r="B276" s="78" t="s">
        <v>1132</v>
      </c>
      <c r="C276" s="77" t="s">
        <v>36</v>
      </c>
      <c r="D276" s="80" t="s">
        <v>306</v>
      </c>
    </row>
    <row r="277" spans="1:4" x14ac:dyDescent="0.25">
      <c r="A277" s="82">
        <v>312460</v>
      </c>
      <c r="B277" s="78" t="s">
        <v>1133</v>
      </c>
      <c r="C277" s="77" t="s">
        <v>38</v>
      </c>
      <c r="D277" s="80" t="s">
        <v>307</v>
      </c>
    </row>
    <row r="278" spans="1:4" x14ac:dyDescent="0.25">
      <c r="A278" s="82">
        <v>312470</v>
      </c>
      <c r="B278" s="78" t="s">
        <v>1130</v>
      </c>
      <c r="C278" s="77" t="s">
        <v>26</v>
      </c>
      <c r="D278" s="80" t="s">
        <v>308</v>
      </c>
    </row>
    <row r="279" spans="1:4" x14ac:dyDescent="0.25">
      <c r="A279" s="82">
        <v>312480</v>
      </c>
      <c r="B279" s="78" t="s">
        <v>1122</v>
      </c>
      <c r="C279" s="77" t="s">
        <v>8</v>
      </c>
      <c r="D279" s="80" t="s">
        <v>309</v>
      </c>
    </row>
    <row r="280" spans="1:4" x14ac:dyDescent="0.25">
      <c r="A280" s="82">
        <v>312490</v>
      </c>
      <c r="B280" s="78" t="s">
        <v>1133</v>
      </c>
      <c r="C280" s="77" t="s">
        <v>62</v>
      </c>
      <c r="D280" s="80" t="s">
        <v>310</v>
      </c>
    </row>
    <row r="281" spans="1:4" x14ac:dyDescent="0.25">
      <c r="A281" s="82">
        <v>312500</v>
      </c>
      <c r="B281" s="78" t="s">
        <v>1133</v>
      </c>
      <c r="C281" s="77" t="s">
        <v>57</v>
      </c>
      <c r="D281" s="80" t="s">
        <v>311</v>
      </c>
    </row>
    <row r="282" spans="1:4" x14ac:dyDescent="0.25">
      <c r="A282" s="82">
        <v>312510</v>
      </c>
      <c r="B282" s="78" t="s">
        <v>1132</v>
      </c>
      <c r="C282" s="77" t="s">
        <v>36</v>
      </c>
      <c r="D282" s="80" t="s">
        <v>312</v>
      </c>
    </row>
    <row r="283" spans="1:4" x14ac:dyDescent="0.25">
      <c r="A283" s="82">
        <v>312520</v>
      </c>
      <c r="B283" s="78" t="s">
        <v>1132</v>
      </c>
      <c r="C283" s="77" t="s">
        <v>40</v>
      </c>
      <c r="D283" s="80" t="s">
        <v>313</v>
      </c>
    </row>
    <row r="284" spans="1:4" x14ac:dyDescent="0.25">
      <c r="A284" s="82">
        <v>312530</v>
      </c>
      <c r="B284" s="78" t="s">
        <v>1133</v>
      </c>
      <c r="C284" s="78" t="s">
        <v>477</v>
      </c>
      <c r="D284" s="80" t="s">
        <v>314</v>
      </c>
    </row>
    <row r="285" spans="1:4" x14ac:dyDescent="0.25">
      <c r="A285" s="82">
        <v>312540</v>
      </c>
      <c r="B285" s="78" t="s">
        <v>432</v>
      </c>
      <c r="C285" s="77" t="s">
        <v>53</v>
      </c>
      <c r="D285" s="80" t="s">
        <v>315</v>
      </c>
    </row>
    <row r="286" spans="1:4" x14ac:dyDescent="0.25">
      <c r="A286" s="82">
        <v>312560</v>
      </c>
      <c r="B286" s="78" t="s">
        <v>1131</v>
      </c>
      <c r="C286" s="77" t="s">
        <v>30</v>
      </c>
      <c r="D286" s="80" t="s">
        <v>316</v>
      </c>
    </row>
    <row r="287" spans="1:4" x14ac:dyDescent="0.25">
      <c r="A287" s="82">
        <v>312570</v>
      </c>
      <c r="B287" s="78" t="s">
        <v>1123</v>
      </c>
      <c r="C287" s="77" t="s">
        <v>11</v>
      </c>
      <c r="D287" s="80" t="s">
        <v>317</v>
      </c>
    </row>
    <row r="288" spans="1:4" x14ac:dyDescent="0.25">
      <c r="A288" s="82">
        <v>312580</v>
      </c>
      <c r="B288" s="78" t="s">
        <v>1127</v>
      </c>
      <c r="C288" s="77" t="s">
        <v>1128</v>
      </c>
      <c r="D288" s="80" t="s">
        <v>318</v>
      </c>
    </row>
    <row r="289" spans="1:4" x14ac:dyDescent="0.25">
      <c r="A289" s="82">
        <v>312590</v>
      </c>
      <c r="B289" s="78" t="s">
        <v>1123</v>
      </c>
      <c r="C289" s="77" t="s">
        <v>90</v>
      </c>
      <c r="D289" s="80" t="s">
        <v>319</v>
      </c>
    </row>
    <row r="290" spans="1:4" x14ac:dyDescent="0.25">
      <c r="A290" s="82">
        <v>312595</v>
      </c>
      <c r="B290" s="78" t="s">
        <v>1133</v>
      </c>
      <c r="C290" s="78" t="s">
        <v>477</v>
      </c>
      <c r="D290" s="80" t="s">
        <v>320</v>
      </c>
    </row>
    <row r="291" spans="1:4" x14ac:dyDescent="0.25">
      <c r="A291" s="82">
        <v>312600</v>
      </c>
      <c r="B291" s="78" t="s">
        <v>1123</v>
      </c>
      <c r="C291" s="77" t="s">
        <v>98</v>
      </c>
      <c r="D291" s="80" t="s">
        <v>321</v>
      </c>
    </row>
    <row r="292" spans="1:4" x14ac:dyDescent="0.25">
      <c r="A292" s="82">
        <v>312610</v>
      </c>
      <c r="B292" s="78" t="s">
        <v>1130</v>
      </c>
      <c r="C292" s="77" t="s">
        <v>26</v>
      </c>
      <c r="D292" s="80" t="s">
        <v>322</v>
      </c>
    </row>
    <row r="293" spans="1:4" x14ac:dyDescent="0.25">
      <c r="A293" s="82">
        <v>312620</v>
      </c>
      <c r="B293" s="78" t="s">
        <v>1135</v>
      </c>
      <c r="C293" s="77" t="s">
        <v>80</v>
      </c>
      <c r="D293" s="80" t="s">
        <v>323</v>
      </c>
    </row>
    <row r="294" spans="1:4" x14ac:dyDescent="0.25">
      <c r="A294" s="82">
        <v>312630</v>
      </c>
      <c r="B294" s="78" t="s">
        <v>1132</v>
      </c>
      <c r="C294" s="77" t="s">
        <v>45</v>
      </c>
      <c r="D294" s="80" t="s">
        <v>324</v>
      </c>
    </row>
    <row r="295" spans="1:4" x14ac:dyDescent="0.25">
      <c r="A295" s="82">
        <v>312640</v>
      </c>
      <c r="B295" s="78" t="s">
        <v>1123</v>
      </c>
      <c r="C295" s="77" t="s">
        <v>11</v>
      </c>
      <c r="D295" s="80" t="s">
        <v>325</v>
      </c>
    </row>
    <row r="296" spans="1:4" x14ac:dyDescent="0.25">
      <c r="A296" s="82">
        <v>312650</v>
      </c>
      <c r="B296" s="78" t="s">
        <v>432</v>
      </c>
      <c r="C296" s="77" t="s">
        <v>53</v>
      </c>
      <c r="D296" s="80" t="s">
        <v>326</v>
      </c>
    </row>
    <row r="297" spans="1:4" x14ac:dyDescent="0.25">
      <c r="A297" s="82">
        <v>312660</v>
      </c>
      <c r="B297" s="78" t="s">
        <v>1136</v>
      </c>
      <c r="C297" s="77" t="s">
        <v>102</v>
      </c>
      <c r="D297" s="80" t="s">
        <v>327</v>
      </c>
    </row>
    <row r="298" spans="1:4" x14ac:dyDescent="0.25">
      <c r="A298" s="82">
        <v>312670</v>
      </c>
      <c r="B298" s="78" t="s">
        <v>1136</v>
      </c>
      <c r="C298" s="77" t="s">
        <v>102</v>
      </c>
      <c r="D298" s="80" t="s">
        <v>328</v>
      </c>
    </row>
    <row r="299" spans="1:4" x14ac:dyDescent="0.25">
      <c r="A299" s="82">
        <v>312675</v>
      </c>
      <c r="B299" s="78" t="s">
        <v>1131</v>
      </c>
      <c r="C299" s="77" t="s">
        <v>28</v>
      </c>
      <c r="D299" s="80" t="s">
        <v>329</v>
      </c>
    </row>
    <row r="300" spans="1:4" x14ac:dyDescent="0.25">
      <c r="A300" s="82">
        <v>312680</v>
      </c>
      <c r="B300" s="78" t="s">
        <v>1131</v>
      </c>
      <c r="C300" s="77" t="s">
        <v>28</v>
      </c>
      <c r="D300" s="80" t="s">
        <v>330</v>
      </c>
    </row>
    <row r="301" spans="1:4" x14ac:dyDescent="0.25">
      <c r="A301" s="82">
        <v>312690</v>
      </c>
      <c r="B301" s="78" t="s">
        <v>1127</v>
      </c>
      <c r="C301" s="77" t="s">
        <v>1128</v>
      </c>
      <c r="D301" s="80" t="s">
        <v>331</v>
      </c>
    </row>
    <row r="302" spans="1:4" x14ac:dyDescent="0.25">
      <c r="A302" s="82">
        <v>312695</v>
      </c>
      <c r="B302" s="78" t="s">
        <v>1127</v>
      </c>
      <c r="C302" s="77" t="s">
        <v>1128</v>
      </c>
      <c r="D302" s="80" t="s">
        <v>332</v>
      </c>
    </row>
    <row r="303" spans="1:4" x14ac:dyDescent="0.25">
      <c r="A303" s="82">
        <v>312700</v>
      </c>
      <c r="B303" s="78" t="s">
        <v>1129</v>
      </c>
      <c r="C303" s="77" t="s">
        <v>24</v>
      </c>
      <c r="D303" s="80" t="s">
        <v>333</v>
      </c>
    </row>
    <row r="304" spans="1:4" x14ac:dyDescent="0.25">
      <c r="A304" s="82">
        <v>312705</v>
      </c>
      <c r="B304" s="78" t="s">
        <v>1131</v>
      </c>
      <c r="C304" s="77" t="s">
        <v>28</v>
      </c>
      <c r="D304" s="80" t="s">
        <v>334</v>
      </c>
    </row>
    <row r="305" spans="1:4" x14ac:dyDescent="0.25">
      <c r="A305" s="82">
        <v>312707</v>
      </c>
      <c r="B305" s="78" t="s">
        <v>1136</v>
      </c>
      <c r="C305" s="77" t="s">
        <v>102</v>
      </c>
      <c r="D305" s="80" t="s">
        <v>335</v>
      </c>
    </row>
    <row r="306" spans="1:4" x14ac:dyDescent="0.25">
      <c r="A306" s="82">
        <v>312710</v>
      </c>
      <c r="B306" s="78" t="s">
        <v>1129</v>
      </c>
      <c r="C306" s="77" t="s">
        <v>24</v>
      </c>
      <c r="D306" s="80" t="s">
        <v>336</v>
      </c>
    </row>
    <row r="307" spans="1:4" x14ac:dyDescent="0.25">
      <c r="A307" s="82">
        <v>312720</v>
      </c>
      <c r="B307" s="78" t="s">
        <v>1123</v>
      </c>
      <c r="C307" s="77" t="s">
        <v>11</v>
      </c>
      <c r="D307" s="80" t="s">
        <v>337</v>
      </c>
    </row>
    <row r="308" spans="1:4" x14ac:dyDescent="0.25">
      <c r="A308" s="82">
        <v>312730</v>
      </c>
      <c r="B308" s="78" t="s">
        <v>1127</v>
      </c>
      <c r="C308" s="77" t="s">
        <v>1128</v>
      </c>
      <c r="D308" s="80" t="s">
        <v>338</v>
      </c>
    </row>
    <row r="309" spans="1:4" x14ac:dyDescent="0.25">
      <c r="A309" s="82">
        <v>312733</v>
      </c>
      <c r="B309" s="78" t="s">
        <v>1136</v>
      </c>
      <c r="C309" s="77" t="s">
        <v>102</v>
      </c>
      <c r="D309" s="80" t="s">
        <v>339</v>
      </c>
    </row>
    <row r="310" spans="1:4" x14ac:dyDescent="0.25">
      <c r="A310" s="82">
        <v>312735</v>
      </c>
      <c r="B310" s="78" t="s">
        <v>1136</v>
      </c>
      <c r="C310" s="77" t="s">
        <v>102</v>
      </c>
      <c r="D310" s="80" t="s">
        <v>340</v>
      </c>
    </row>
    <row r="311" spans="1:4" x14ac:dyDescent="0.25">
      <c r="A311" s="82">
        <v>312737</v>
      </c>
      <c r="B311" s="78" t="s">
        <v>1127</v>
      </c>
      <c r="C311" s="77" t="s">
        <v>1128</v>
      </c>
      <c r="D311" s="80" t="s">
        <v>341</v>
      </c>
    </row>
    <row r="312" spans="1:4" x14ac:dyDescent="0.25">
      <c r="A312" s="82">
        <v>312738</v>
      </c>
      <c r="B312" s="78" t="s">
        <v>1133</v>
      </c>
      <c r="C312" s="77" t="s">
        <v>57</v>
      </c>
      <c r="D312" s="80" t="s">
        <v>342</v>
      </c>
    </row>
    <row r="313" spans="1:4" x14ac:dyDescent="0.25">
      <c r="A313" s="82">
        <v>312740</v>
      </c>
      <c r="B313" s="78" t="s">
        <v>1132</v>
      </c>
      <c r="C313" s="77" t="s">
        <v>36</v>
      </c>
      <c r="D313" s="80" t="s">
        <v>343</v>
      </c>
    </row>
    <row r="314" spans="1:4" x14ac:dyDescent="0.25">
      <c r="A314" s="82">
        <v>312750</v>
      </c>
      <c r="B314" s="78" t="s">
        <v>1127</v>
      </c>
      <c r="C314" s="77" t="s">
        <v>1128</v>
      </c>
      <c r="D314" s="80" t="s">
        <v>344</v>
      </c>
    </row>
    <row r="315" spans="1:4" x14ac:dyDescent="0.25">
      <c r="A315" s="82">
        <v>312760</v>
      </c>
      <c r="B315" s="78" t="s">
        <v>432</v>
      </c>
      <c r="C315" s="77" t="s">
        <v>53</v>
      </c>
      <c r="D315" s="80" t="s">
        <v>858</v>
      </c>
    </row>
    <row r="316" spans="1:4" x14ac:dyDescent="0.25">
      <c r="A316" s="82">
        <v>312770</v>
      </c>
      <c r="B316" s="78" t="s">
        <v>1127</v>
      </c>
      <c r="C316" s="77" t="s">
        <v>1128</v>
      </c>
      <c r="D316" s="80" t="s">
        <v>22</v>
      </c>
    </row>
    <row r="317" spans="1:4" x14ac:dyDescent="0.25">
      <c r="A317" s="82">
        <v>312780</v>
      </c>
      <c r="B317" s="78" t="s">
        <v>1136</v>
      </c>
      <c r="C317" s="77" t="s">
        <v>102</v>
      </c>
      <c r="D317" s="80" t="s">
        <v>345</v>
      </c>
    </row>
    <row r="318" spans="1:4" x14ac:dyDescent="0.25">
      <c r="A318" s="82">
        <v>312790</v>
      </c>
      <c r="B318" s="78" t="s">
        <v>1122</v>
      </c>
      <c r="C318" s="77" t="s">
        <v>8</v>
      </c>
      <c r="D318" s="80" t="s">
        <v>346</v>
      </c>
    </row>
    <row r="319" spans="1:4" x14ac:dyDescent="0.25">
      <c r="A319" s="82">
        <v>312800</v>
      </c>
      <c r="B319" s="78" t="s">
        <v>1123</v>
      </c>
      <c r="C319" s="77" t="s">
        <v>90</v>
      </c>
      <c r="D319" s="80" t="s">
        <v>347</v>
      </c>
    </row>
    <row r="320" spans="1:4" x14ac:dyDescent="0.25">
      <c r="A320" s="82">
        <v>312810</v>
      </c>
      <c r="B320" s="78" t="s">
        <v>1132</v>
      </c>
      <c r="C320" s="77" t="s">
        <v>45</v>
      </c>
      <c r="D320" s="80" t="s">
        <v>348</v>
      </c>
    </row>
    <row r="321" spans="1:4" x14ac:dyDescent="0.25">
      <c r="A321" s="82">
        <v>312820</v>
      </c>
      <c r="B321" s="78" t="s">
        <v>1124</v>
      </c>
      <c r="C321" s="77" t="s">
        <v>17</v>
      </c>
      <c r="D321" s="80" t="s">
        <v>349</v>
      </c>
    </row>
    <row r="322" spans="1:4" x14ac:dyDescent="0.25">
      <c r="A322" s="82">
        <v>312825</v>
      </c>
      <c r="B322" s="78" t="s">
        <v>1136</v>
      </c>
      <c r="C322" s="77" t="s">
        <v>102</v>
      </c>
      <c r="D322" s="80" t="s">
        <v>350</v>
      </c>
    </row>
    <row r="323" spans="1:4" x14ac:dyDescent="0.25">
      <c r="A323" s="82">
        <v>312830</v>
      </c>
      <c r="B323" s="78" t="s">
        <v>1132</v>
      </c>
      <c r="C323" s="77" t="s">
        <v>40</v>
      </c>
      <c r="D323" s="80" t="s">
        <v>351</v>
      </c>
    </row>
    <row r="324" spans="1:4" x14ac:dyDescent="0.25">
      <c r="A324" s="82">
        <v>312840</v>
      </c>
      <c r="B324" s="78" t="s">
        <v>1133</v>
      </c>
      <c r="C324" s="77" t="s">
        <v>62</v>
      </c>
      <c r="D324" s="80" t="s">
        <v>352</v>
      </c>
    </row>
    <row r="325" spans="1:4" x14ac:dyDescent="0.25">
      <c r="A325" s="82">
        <v>312850</v>
      </c>
      <c r="B325" s="78" t="s">
        <v>1133</v>
      </c>
      <c r="C325" s="77" t="s">
        <v>57</v>
      </c>
      <c r="D325" s="80" t="s">
        <v>353</v>
      </c>
    </row>
    <row r="326" spans="1:4" x14ac:dyDescent="0.25">
      <c r="A326" s="82">
        <v>312860</v>
      </c>
      <c r="B326" s="78" t="s">
        <v>1135</v>
      </c>
      <c r="C326" s="77" t="s">
        <v>71</v>
      </c>
      <c r="D326" s="80" t="s">
        <v>354</v>
      </c>
    </row>
    <row r="327" spans="1:4" x14ac:dyDescent="0.25">
      <c r="A327" s="82">
        <v>312870</v>
      </c>
      <c r="B327" s="78" t="s">
        <v>1132</v>
      </c>
      <c r="C327" s="77" t="s">
        <v>40</v>
      </c>
      <c r="D327" s="80" t="s">
        <v>355</v>
      </c>
    </row>
    <row r="328" spans="1:4" x14ac:dyDescent="0.25">
      <c r="A328" s="82">
        <v>312880</v>
      </c>
      <c r="B328" s="78" t="s">
        <v>1133</v>
      </c>
      <c r="C328" s="77" t="s">
        <v>62</v>
      </c>
      <c r="D328" s="80" t="s">
        <v>356</v>
      </c>
    </row>
    <row r="329" spans="1:4" x14ac:dyDescent="0.25">
      <c r="A329" s="82">
        <v>312890</v>
      </c>
      <c r="B329" s="78" t="s">
        <v>1135</v>
      </c>
      <c r="C329" s="77" t="s">
        <v>71</v>
      </c>
      <c r="D329" s="80" t="s">
        <v>357</v>
      </c>
    </row>
    <row r="330" spans="1:4" x14ac:dyDescent="0.25">
      <c r="A330" s="82">
        <v>312900</v>
      </c>
      <c r="B330" s="78" t="s">
        <v>1133</v>
      </c>
      <c r="C330" s="77" t="s">
        <v>62</v>
      </c>
      <c r="D330" s="80" t="s">
        <v>358</v>
      </c>
    </row>
    <row r="331" spans="1:4" x14ac:dyDescent="0.25">
      <c r="A331" s="82">
        <v>312910</v>
      </c>
      <c r="B331" s="78" t="s">
        <v>1122</v>
      </c>
      <c r="C331" s="77" t="s">
        <v>142</v>
      </c>
      <c r="D331" s="81" t="s">
        <v>359</v>
      </c>
    </row>
    <row r="332" spans="1:4" x14ac:dyDescent="0.25">
      <c r="A332" s="82">
        <v>312920</v>
      </c>
      <c r="B332" s="78" t="s">
        <v>1132</v>
      </c>
      <c r="C332" s="77" t="s">
        <v>36</v>
      </c>
      <c r="D332" s="80" t="s">
        <v>360</v>
      </c>
    </row>
    <row r="333" spans="1:4" x14ac:dyDescent="0.25">
      <c r="A333" s="82">
        <v>312930</v>
      </c>
      <c r="B333" s="78" t="s">
        <v>1125</v>
      </c>
      <c r="C333" s="77" t="s">
        <v>1126</v>
      </c>
      <c r="D333" s="80" t="s">
        <v>361</v>
      </c>
    </row>
    <row r="334" spans="1:4" x14ac:dyDescent="0.25">
      <c r="A334" s="82">
        <v>312940</v>
      </c>
      <c r="B334" s="78" t="s">
        <v>1134</v>
      </c>
      <c r="C334" s="77" t="s">
        <v>41</v>
      </c>
      <c r="D334" s="80" t="s">
        <v>362</v>
      </c>
    </row>
    <row r="335" spans="1:4" x14ac:dyDescent="0.25">
      <c r="A335" s="82">
        <v>312950</v>
      </c>
      <c r="B335" s="78" t="s">
        <v>1129</v>
      </c>
      <c r="C335" s="77" t="s">
        <v>24</v>
      </c>
      <c r="D335" s="80" t="s">
        <v>363</v>
      </c>
    </row>
    <row r="336" spans="1:4" x14ac:dyDescent="0.25">
      <c r="A336" s="82">
        <v>312960</v>
      </c>
      <c r="B336" s="78" t="s">
        <v>1136</v>
      </c>
      <c r="C336" s="77" t="s">
        <v>135</v>
      </c>
      <c r="D336" s="80" t="s">
        <v>364</v>
      </c>
    </row>
    <row r="337" spans="1:4" x14ac:dyDescent="0.25">
      <c r="A337" s="82">
        <v>312965</v>
      </c>
      <c r="B337" s="78" t="s">
        <v>1136</v>
      </c>
      <c r="C337" s="77" t="s">
        <v>121</v>
      </c>
      <c r="D337" s="80" t="s">
        <v>365</v>
      </c>
    </row>
    <row r="338" spans="1:4" x14ac:dyDescent="0.25">
      <c r="A338" s="82">
        <v>312970</v>
      </c>
      <c r="B338" s="78" t="s">
        <v>1132</v>
      </c>
      <c r="C338" s="77" t="s">
        <v>45</v>
      </c>
      <c r="D338" s="80" t="s">
        <v>366</v>
      </c>
    </row>
    <row r="339" spans="1:4" x14ac:dyDescent="0.25">
      <c r="A339" s="82">
        <v>312980</v>
      </c>
      <c r="B339" s="78" t="s">
        <v>1123</v>
      </c>
      <c r="C339" s="77" t="s">
        <v>98</v>
      </c>
      <c r="D339" s="80" t="s">
        <v>367</v>
      </c>
    </row>
    <row r="340" spans="1:4" x14ac:dyDescent="0.25">
      <c r="A340" s="82">
        <v>312990</v>
      </c>
      <c r="B340" s="78" t="s">
        <v>1132</v>
      </c>
      <c r="C340" s="77" t="s">
        <v>36</v>
      </c>
      <c r="D340" s="80" t="s">
        <v>368</v>
      </c>
    </row>
    <row r="341" spans="1:4" x14ac:dyDescent="0.25">
      <c r="A341" s="82">
        <v>313000</v>
      </c>
      <c r="B341" s="78" t="s">
        <v>1134</v>
      </c>
      <c r="C341" s="77" t="s">
        <v>94</v>
      </c>
      <c r="D341" s="80" t="s">
        <v>369</v>
      </c>
    </row>
    <row r="342" spans="1:4" x14ac:dyDescent="0.25">
      <c r="A342" s="82">
        <v>313005</v>
      </c>
      <c r="B342" s="78" t="s">
        <v>1136</v>
      </c>
      <c r="C342" s="77" t="s">
        <v>121</v>
      </c>
      <c r="D342" s="80" t="s">
        <v>370</v>
      </c>
    </row>
    <row r="343" spans="1:4" x14ac:dyDescent="0.25">
      <c r="A343" s="82">
        <v>313010</v>
      </c>
      <c r="B343" s="78" t="s">
        <v>1123</v>
      </c>
      <c r="C343" s="77" t="s">
        <v>98</v>
      </c>
      <c r="D343" s="80" t="s">
        <v>371</v>
      </c>
    </row>
    <row r="344" spans="1:4" x14ac:dyDescent="0.25">
      <c r="A344" s="82">
        <v>313020</v>
      </c>
      <c r="B344" s="78" t="s">
        <v>1130</v>
      </c>
      <c r="C344" s="77" t="s">
        <v>26</v>
      </c>
      <c r="D344" s="80" t="s">
        <v>372</v>
      </c>
    </row>
    <row r="345" spans="1:4" x14ac:dyDescent="0.25">
      <c r="A345" s="82">
        <v>313030</v>
      </c>
      <c r="B345" s="78" t="s">
        <v>1130</v>
      </c>
      <c r="C345" s="77" t="s">
        <v>26</v>
      </c>
      <c r="D345" s="80" t="s">
        <v>373</v>
      </c>
    </row>
    <row r="346" spans="1:4" x14ac:dyDescent="0.25">
      <c r="A346" s="82">
        <v>313040</v>
      </c>
      <c r="B346" s="78" t="s">
        <v>1132</v>
      </c>
      <c r="C346" s="77" t="s">
        <v>33</v>
      </c>
      <c r="D346" s="80" t="s">
        <v>374</v>
      </c>
    </row>
    <row r="347" spans="1:4" x14ac:dyDescent="0.25">
      <c r="A347" s="82">
        <v>313050</v>
      </c>
      <c r="B347" s="78" t="s">
        <v>1132</v>
      </c>
      <c r="C347" s="77" t="s">
        <v>33</v>
      </c>
      <c r="D347" s="80" t="s">
        <v>375</v>
      </c>
    </row>
    <row r="348" spans="1:4" x14ac:dyDescent="0.25">
      <c r="A348" s="82">
        <v>313055</v>
      </c>
      <c r="B348" s="78" t="s">
        <v>1125</v>
      </c>
      <c r="C348" s="77" t="s">
        <v>1126</v>
      </c>
      <c r="D348" s="80" t="s">
        <v>376</v>
      </c>
    </row>
    <row r="349" spans="1:4" x14ac:dyDescent="0.25">
      <c r="A349" s="82">
        <v>313060</v>
      </c>
      <c r="B349" s="78" t="s">
        <v>1132</v>
      </c>
      <c r="C349" s="77" t="s">
        <v>36</v>
      </c>
      <c r="D349" s="80" t="s">
        <v>377</v>
      </c>
    </row>
    <row r="350" spans="1:4" x14ac:dyDescent="0.25">
      <c r="A350" s="82">
        <v>313065</v>
      </c>
      <c r="B350" s="78" t="s">
        <v>1136</v>
      </c>
      <c r="C350" s="77" t="s">
        <v>102</v>
      </c>
      <c r="D350" s="80" t="s">
        <v>378</v>
      </c>
    </row>
    <row r="351" spans="1:4" x14ac:dyDescent="0.25">
      <c r="A351" s="82">
        <v>313070</v>
      </c>
      <c r="B351" s="78" t="s">
        <v>1122</v>
      </c>
      <c r="C351" s="77" t="s">
        <v>8</v>
      </c>
      <c r="D351" s="80" t="s">
        <v>379</v>
      </c>
    </row>
    <row r="352" spans="1:4" x14ac:dyDescent="0.25">
      <c r="A352" s="82">
        <v>313080</v>
      </c>
      <c r="B352" s="78" t="s">
        <v>1132</v>
      </c>
      <c r="C352" s="77" t="s">
        <v>33</v>
      </c>
      <c r="D352" s="80" t="s">
        <v>380</v>
      </c>
    </row>
    <row r="353" spans="1:4" x14ac:dyDescent="0.25">
      <c r="A353" s="82">
        <v>313090</v>
      </c>
      <c r="B353" s="78" t="s">
        <v>1125</v>
      </c>
      <c r="C353" s="77" t="s">
        <v>1126</v>
      </c>
      <c r="D353" s="80" t="s">
        <v>381</v>
      </c>
    </row>
    <row r="354" spans="1:4" x14ac:dyDescent="0.25">
      <c r="A354" s="82">
        <v>313100</v>
      </c>
      <c r="B354" s="78" t="s">
        <v>1123</v>
      </c>
      <c r="C354" s="77" t="s">
        <v>11</v>
      </c>
      <c r="D354" s="80" t="s">
        <v>382</v>
      </c>
    </row>
    <row r="355" spans="1:4" x14ac:dyDescent="0.25">
      <c r="A355" s="82">
        <v>313110</v>
      </c>
      <c r="B355" s="78" t="s">
        <v>1123</v>
      </c>
      <c r="C355" s="77" t="s">
        <v>11</v>
      </c>
      <c r="D355" s="80" t="s">
        <v>383</v>
      </c>
    </row>
    <row r="356" spans="1:4" x14ac:dyDescent="0.25">
      <c r="A356" s="82">
        <v>313115</v>
      </c>
      <c r="B356" s="78" t="s">
        <v>1125</v>
      </c>
      <c r="C356" s="77" t="s">
        <v>1126</v>
      </c>
      <c r="D356" s="80" t="s">
        <v>384</v>
      </c>
    </row>
    <row r="357" spans="1:4" x14ac:dyDescent="0.25">
      <c r="A357" s="82">
        <v>313120</v>
      </c>
      <c r="B357" s="78" t="s">
        <v>1124</v>
      </c>
      <c r="C357" s="78" t="s">
        <v>477</v>
      </c>
      <c r="D357" s="80" t="s">
        <v>385</v>
      </c>
    </row>
    <row r="358" spans="1:4" x14ac:dyDescent="0.25">
      <c r="A358" s="82">
        <v>313130</v>
      </c>
      <c r="B358" s="78" t="s">
        <v>1125</v>
      </c>
      <c r="C358" s="77" t="s">
        <v>1126</v>
      </c>
      <c r="D358" s="80" t="s">
        <v>386</v>
      </c>
    </row>
    <row r="359" spans="1:4" x14ac:dyDescent="0.25">
      <c r="A359" s="82">
        <v>313140</v>
      </c>
      <c r="B359" s="78" t="s">
        <v>1122</v>
      </c>
      <c r="C359" s="77" t="s">
        <v>142</v>
      </c>
      <c r="D359" s="80" t="s">
        <v>387</v>
      </c>
    </row>
    <row r="360" spans="1:4" x14ac:dyDescent="0.25">
      <c r="A360" s="82">
        <v>313150</v>
      </c>
      <c r="B360" s="78" t="s">
        <v>1132</v>
      </c>
      <c r="C360" s="77" t="s">
        <v>36</v>
      </c>
      <c r="D360" s="80" t="s">
        <v>388</v>
      </c>
    </row>
    <row r="361" spans="1:4" x14ac:dyDescent="0.25">
      <c r="A361" s="82">
        <v>313160</v>
      </c>
      <c r="B361" s="78" t="s">
        <v>1122</v>
      </c>
      <c r="C361" s="77" t="s">
        <v>8</v>
      </c>
      <c r="D361" s="80" t="s">
        <v>389</v>
      </c>
    </row>
    <row r="362" spans="1:4" x14ac:dyDescent="0.25">
      <c r="A362" s="82">
        <v>313170</v>
      </c>
      <c r="B362" s="78" t="s">
        <v>1123</v>
      </c>
      <c r="C362" s="77" t="s">
        <v>90</v>
      </c>
      <c r="D362" s="80" t="s">
        <v>90</v>
      </c>
    </row>
    <row r="363" spans="1:4" x14ac:dyDescent="0.25">
      <c r="A363" s="82">
        <v>313180</v>
      </c>
      <c r="B363" s="78" t="s">
        <v>1127</v>
      </c>
      <c r="C363" s="77" t="s">
        <v>1128</v>
      </c>
      <c r="D363" s="80" t="s">
        <v>859</v>
      </c>
    </row>
    <row r="364" spans="1:4" x14ac:dyDescent="0.25">
      <c r="A364" s="82">
        <v>313190</v>
      </c>
      <c r="B364" s="78" t="s">
        <v>1123</v>
      </c>
      <c r="C364" s="77" t="s">
        <v>98</v>
      </c>
      <c r="D364" s="80" t="s">
        <v>390</v>
      </c>
    </row>
    <row r="365" spans="1:4" x14ac:dyDescent="0.25">
      <c r="A365" s="82">
        <v>313200</v>
      </c>
      <c r="B365" s="78" t="s">
        <v>1136</v>
      </c>
      <c r="C365" s="77" t="s">
        <v>102</v>
      </c>
      <c r="D365" s="80" t="s">
        <v>391</v>
      </c>
    </row>
    <row r="366" spans="1:4" x14ac:dyDescent="0.25">
      <c r="A366" s="82">
        <v>313210</v>
      </c>
      <c r="B366" s="78" t="s">
        <v>1136</v>
      </c>
      <c r="C366" s="77" t="s">
        <v>121</v>
      </c>
      <c r="D366" s="80" t="s">
        <v>392</v>
      </c>
    </row>
    <row r="367" spans="1:4" x14ac:dyDescent="0.25">
      <c r="A367" s="82">
        <v>313220</v>
      </c>
      <c r="B367" s="78" t="s">
        <v>1130</v>
      </c>
      <c r="C367" s="77" t="s">
        <v>26</v>
      </c>
      <c r="D367" s="80" t="s">
        <v>393</v>
      </c>
    </row>
    <row r="368" spans="1:4" x14ac:dyDescent="0.25">
      <c r="A368" s="82">
        <v>313230</v>
      </c>
      <c r="B368" s="78" t="s">
        <v>1131</v>
      </c>
      <c r="C368" s="77" t="s">
        <v>28</v>
      </c>
      <c r="D368" s="80" t="s">
        <v>394</v>
      </c>
    </row>
    <row r="369" spans="1:4" x14ac:dyDescent="0.25">
      <c r="A369" s="82">
        <v>313240</v>
      </c>
      <c r="B369" s="78" t="s">
        <v>1132</v>
      </c>
      <c r="C369" s="77" t="s">
        <v>36</v>
      </c>
      <c r="D369" s="80" t="s">
        <v>1137</v>
      </c>
    </row>
    <row r="370" spans="1:4" x14ac:dyDescent="0.25">
      <c r="A370" s="82">
        <v>313250</v>
      </c>
      <c r="B370" s="78" t="s">
        <v>432</v>
      </c>
      <c r="C370" s="77" t="s">
        <v>53</v>
      </c>
      <c r="D370" s="80" t="s">
        <v>396</v>
      </c>
    </row>
    <row r="371" spans="1:4" x14ac:dyDescent="0.25">
      <c r="A371" s="82">
        <v>313260</v>
      </c>
      <c r="B371" s="78" t="s">
        <v>1133</v>
      </c>
      <c r="C371" s="77" t="s">
        <v>38</v>
      </c>
      <c r="D371" s="80" t="s">
        <v>397</v>
      </c>
    </row>
    <row r="372" spans="1:4" x14ac:dyDescent="0.25">
      <c r="A372" s="82">
        <v>313270</v>
      </c>
      <c r="B372" s="78" t="s">
        <v>1131</v>
      </c>
      <c r="C372" s="77" t="s">
        <v>28</v>
      </c>
      <c r="D372" s="80" t="s">
        <v>398</v>
      </c>
    </row>
    <row r="373" spans="1:4" x14ac:dyDescent="0.25">
      <c r="A373" s="82">
        <v>313280</v>
      </c>
      <c r="B373" s="78" t="s">
        <v>1123</v>
      </c>
      <c r="C373" s="77" t="s">
        <v>90</v>
      </c>
      <c r="D373" s="80" t="s">
        <v>399</v>
      </c>
    </row>
    <row r="374" spans="1:4" x14ac:dyDescent="0.25">
      <c r="A374" s="82">
        <v>313290</v>
      </c>
      <c r="B374" s="78" t="s">
        <v>1132</v>
      </c>
      <c r="C374" s="77" t="s">
        <v>45</v>
      </c>
      <c r="D374" s="80" t="s">
        <v>400</v>
      </c>
    </row>
    <row r="375" spans="1:4" x14ac:dyDescent="0.25">
      <c r="A375" s="82">
        <v>313300</v>
      </c>
      <c r="B375" s="78" t="s">
        <v>1132</v>
      </c>
      <c r="C375" s="77" t="s">
        <v>33</v>
      </c>
      <c r="D375" s="80" t="s">
        <v>401</v>
      </c>
    </row>
    <row r="376" spans="1:4" x14ac:dyDescent="0.25">
      <c r="A376" s="82">
        <v>313310</v>
      </c>
      <c r="B376" s="78" t="s">
        <v>1132</v>
      </c>
      <c r="C376" s="77" t="s">
        <v>33</v>
      </c>
      <c r="D376" s="80" t="s">
        <v>402</v>
      </c>
    </row>
    <row r="377" spans="1:4" x14ac:dyDescent="0.25">
      <c r="A377" s="82">
        <v>313320</v>
      </c>
      <c r="B377" s="78" t="s">
        <v>1127</v>
      </c>
      <c r="C377" s="77" t="s">
        <v>1128</v>
      </c>
      <c r="D377" s="80" t="s">
        <v>403</v>
      </c>
    </row>
    <row r="378" spans="1:4" x14ac:dyDescent="0.25">
      <c r="A378" s="82">
        <v>313330</v>
      </c>
      <c r="B378" s="78" t="s">
        <v>1131</v>
      </c>
      <c r="C378" s="77" t="s">
        <v>30</v>
      </c>
      <c r="D378" s="80" t="s">
        <v>404</v>
      </c>
    </row>
    <row r="379" spans="1:4" x14ac:dyDescent="0.25">
      <c r="A379" s="82">
        <v>313340</v>
      </c>
      <c r="B379" s="78" t="s">
        <v>1129</v>
      </c>
      <c r="C379" s="77" t="s">
        <v>24</v>
      </c>
      <c r="D379" s="80" t="s">
        <v>405</v>
      </c>
    </row>
    <row r="380" spans="1:4" x14ac:dyDescent="0.25">
      <c r="A380" s="82">
        <v>313350</v>
      </c>
      <c r="B380" s="78" t="s">
        <v>1130</v>
      </c>
      <c r="C380" s="77" t="s">
        <v>26</v>
      </c>
      <c r="D380" s="80" t="s">
        <v>406</v>
      </c>
    </row>
    <row r="381" spans="1:4" x14ac:dyDescent="0.25">
      <c r="A381" s="82">
        <v>313360</v>
      </c>
      <c r="B381" s="78" t="s">
        <v>1132</v>
      </c>
      <c r="C381" s="77" t="s">
        <v>36</v>
      </c>
      <c r="D381" s="80" t="s">
        <v>407</v>
      </c>
    </row>
    <row r="382" spans="1:4" x14ac:dyDescent="0.25">
      <c r="A382" s="82">
        <v>313370</v>
      </c>
      <c r="B382" s="78" t="s">
        <v>1130</v>
      </c>
      <c r="C382" s="77" t="s">
        <v>26</v>
      </c>
      <c r="D382" s="80" t="s">
        <v>408</v>
      </c>
    </row>
    <row r="383" spans="1:4" x14ac:dyDescent="0.25">
      <c r="A383" s="82">
        <v>313375</v>
      </c>
      <c r="B383" s="78" t="s">
        <v>1132</v>
      </c>
      <c r="C383" s="77" t="s">
        <v>45</v>
      </c>
      <c r="D383" s="80" t="s">
        <v>409</v>
      </c>
    </row>
    <row r="384" spans="1:4" x14ac:dyDescent="0.25">
      <c r="A384" s="82">
        <v>313380</v>
      </c>
      <c r="B384" s="78" t="s">
        <v>1130</v>
      </c>
      <c r="C384" s="77" t="s">
        <v>26</v>
      </c>
      <c r="D384" s="80" t="s">
        <v>410</v>
      </c>
    </row>
    <row r="385" spans="1:4" x14ac:dyDescent="0.25">
      <c r="A385" s="82">
        <v>313390</v>
      </c>
      <c r="B385" s="78" t="s">
        <v>1134</v>
      </c>
      <c r="C385" s="77" t="s">
        <v>41</v>
      </c>
      <c r="D385" s="80" t="s">
        <v>411</v>
      </c>
    </row>
    <row r="386" spans="1:4" x14ac:dyDescent="0.25">
      <c r="A386" s="82">
        <v>313400</v>
      </c>
      <c r="B386" s="78" t="s">
        <v>1131</v>
      </c>
      <c r="C386" s="77" t="s">
        <v>30</v>
      </c>
      <c r="D386" s="80" t="s">
        <v>412</v>
      </c>
    </row>
    <row r="387" spans="1:4" x14ac:dyDescent="0.25">
      <c r="A387" s="82">
        <v>313410</v>
      </c>
      <c r="B387" s="78" t="s">
        <v>1127</v>
      </c>
      <c r="C387" s="77" t="s">
        <v>1128</v>
      </c>
      <c r="D387" s="80" t="s">
        <v>413</v>
      </c>
    </row>
    <row r="388" spans="1:4" x14ac:dyDescent="0.25">
      <c r="A388" s="82">
        <v>313420</v>
      </c>
      <c r="B388" s="78" t="s">
        <v>1122</v>
      </c>
      <c r="C388" s="77" t="s">
        <v>142</v>
      </c>
      <c r="D388" s="80" t="s">
        <v>142</v>
      </c>
    </row>
    <row r="389" spans="1:4" x14ac:dyDescent="0.25">
      <c r="A389" s="82">
        <v>313430</v>
      </c>
      <c r="B389" s="78" t="s">
        <v>1132</v>
      </c>
      <c r="C389" s="77" t="s">
        <v>33</v>
      </c>
      <c r="D389" s="80" t="s">
        <v>414</v>
      </c>
    </row>
    <row r="390" spans="1:4" x14ac:dyDescent="0.25">
      <c r="A390" s="82">
        <v>313440</v>
      </c>
      <c r="B390" s="78" t="s">
        <v>1129</v>
      </c>
      <c r="C390" s="77" t="s">
        <v>24</v>
      </c>
      <c r="D390" s="80" t="s">
        <v>415</v>
      </c>
    </row>
    <row r="391" spans="1:4" x14ac:dyDescent="0.25">
      <c r="A391" s="82">
        <v>313450</v>
      </c>
      <c r="B391" s="78" t="s">
        <v>1132</v>
      </c>
      <c r="C391" s="77" t="s">
        <v>33</v>
      </c>
      <c r="D391" s="80" t="s">
        <v>416</v>
      </c>
    </row>
    <row r="392" spans="1:4" x14ac:dyDescent="0.25">
      <c r="A392" s="82">
        <v>313460</v>
      </c>
      <c r="B392" s="78" t="s">
        <v>1123</v>
      </c>
      <c r="C392" s="77" t="s">
        <v>98</v>
      </c>
      <c r="D392" s="80" t="s">
        <v>417</v>
      </c>
    </row>
    <row r="393" spans="1:4" x14ac:dyDescent="0.25">
      <c r="A393" s="82">
        <v>313470</v>
      </c>
      <c r="B393" s="78" t="s">
        <v>1131</v>
      </c>
      <c r="C393" s="77" t="s">
        <v>30</v>
      </c>
      <c r="D393" s="80" t="s">
        <v>418</v>
      </c>
    </row>
    <row r="394" spans="1:4" x14ac:dyDescent="0.25">
      <c r="A394" s="82">
        <v>313480</v>
      </c>
      <c r="B394" s="78" t="s">
        <v>1132</v>
      </c>
      <c r="C394" s="77" t="s">
        <v>45</v>
      </c>
      <c r="D394" s="80" t="s">
        <v>419</v>
      </c>
    </row>
    <row r="395" spans="1:4" x14ac:dyDescent="0.25">
      <c r="A395" s="82">
        <v>313490</v>
      </c>
      <c r="B395" s="78" t="s">
        <v>1132</v>
      </c>
      <c r="C395" s="77" t="s">
        <v>36</v>
      </c>
      <c r="D395" s="80" t="s">
        <v>420</v>
      </c>
    </row>
    <row r="396" spans="1:4" x14ac:dyDescent="0.25">
      <c r="A396" s="82">
        <v>313500</v>
      </c>
      <c r="B396" s="78" t="s">
        <v>1125</v>
      </c>
      <c r="C396" s="77" t="s">
        <v>1126</v>
      </c>
      <c r="D396" s="80" t="s">
        <v>421</v>
      </c>
    </row>
    <row r="397" spans="1:4" x14ac:dyDescent="0.25">
      <c r="A397" s="82">
        <v>313505</v>
      </c>
      <c r="B397" s="78" t="s">
        <v>1136</v>
      </c>
      <c r="C397" s="77" t="s">
        <v>102</v>
      </c>
      <c r="D397" s="80" t="s">
        <v>422</v>
      </c>
    </row>
    <row r="398" spans="1:4" x14ac:dyDescent="0.25">
      <c r="A398" s="82">
        <v>313507</v>
      </c>
      <c r="B398" s="78" t="s">
        <v>1127</v>
      </c>
      <c r="C398" s="77" t="s">
        <v>1128</v>
      </c>
      <c r="D398" s="80" t="s">
        <v>423</v>
      </c>
    </row>
    <row r="399" spans="1:4" x14ac:dyDescent="0.25">
      <c r="A399" s="82">
        <v>313510</v>
      </c>
      <c r="B399" s="78" t="s">
        <v>1136</v>
      </c>
      <c r="C399" s="77" t="s">
        <v>102</v>
      </c>
      <c r="D399" s="80" t="s">
        <v>424</v>
      </c>
    </row>
    <row r="400" spans="1:4" x14ac:dyDescent="0.25">
      <c r="A400" s="82">
        <v>313520</v>
      </c>
      <c r="B400" s="78" t="s">
        <v>1136</v>
      </c>
      <c r="C400" s="77" t="s">
        <v>121</v>
      </c>
      <c r="D400" s="80" t="s">
        <v>121</v>
      </c>
    </row>
    <row r="401" spans="1:4" x14ac:dyDescent="0.25">
      <c r="A401" s="82">
        <v>313530</v>
      </c>
      <c r="B401" s="78" t="s">
        <v>1130</v>
      </c>
      <c r="C401" s="77" t="s">
        <v>26</v>
      </c>
      <c r="D401" s="80" t="s">
        <v>425</v>
      </c>
    </row>
    <row r="402" spans="1:4" x14ac:dyDescent="0.25">
      <c r="A402" s="82">
        <v>313535</v>
      </c>
      <c r="B402" s="78" t="s">
        <v>1136</v>
      </c>
      <c r="C402" s="77" t="s">
        <v>121</v>
      </c>
      <c r="D402" s="80" t="s">
        <v>426</v>
      </c>
    </row>
    <row r="403" spans="1:4" x14ac:dyDescent="0.25">
      <c r="A403" s="82">
        <v>313540</v>
      </c>
      <c r="B403" s="78" t="s">
        <v>1134</v>
      </c>
      <c r="C403" s="77" t="s">
        <v>41</v>
      </c>
      <c r="D403" s="80" t="s">
        <v>427</v>
      </c>
    </row>
    <row r="404" spans="1:4" x14ac:dyDescent="0.25">
      <c r="A404" s="82">
        <v>313545</v>
      </c>
      <c r="B404" s="78" t="s">
        <v>432</v>
      </c>
      <c r="C404" s="77" t="s">
        <v>53</v>
      </c>
      <c r="D404" s="80" t="s">
        <v>428</v>
      </c>
    </row>
    <row r="405" spans="1:4" x14ac:dyDescent="0.25">
      <c r="A405" s="82">
        <v>313550</v>
      </c>
      <c r="B405" s="78" t="s">
        <v>1124</v>
      </c>
      <c r="C405" s="77" t="s">
        <v>17</v>
      </c>
      <c r="D405" s="80" t="s">
        <v>429</v>
      </c>
    </row>
    <row r="406" spans="1:4" x14ac:dyDescent="0.25">
      <c r="A406" s="82">
        <v>313560</v>
      </c>
      <c r="B406" s="78" t="s">
        <v>1136</v>
      </c>
      <c r="C406" s="77" t="s">
        <v>102</v>
      </c>
      <c r="D406" s="80" t="s">
        <v>430</v>
      </c>
    </row>
    <row r="407" spans="1:4" x14ac:dyDescent="0.25">
      <c r="A407" s="82">
        <v>313570</v>
      </c>
      <c r="B407" s="78" t="s">
        <v>1123</v>
      </c>
      <c r="C407" s="77" t="s">
        <v>11</v>
      </c>
      <c r="D407" s="80" t="s">
        <v>431</v>
      </c>
    </row>
    <row r="408" spans="1:4" x14ac:dyDescent="0.25">
      <c r="A408" s="82">
        <v>313580</v>
      </c>
      <c r="B408" s="78" t="s">
        <v>1131</v>
      </c>
      <c r="C408" s="77" t="s">
        <v>30</v>
      </c>
      <c r="D408" s="80" t="s">
        <v>432</v>
      </c>
    </row>
    <row r="409" spans="1:4" x14ac:dyDescent="0.25">
      <c r="A409" s="82">
        <v>313590</v>
      </c>
      <c r="B409" s="78" t="s">
        <v>1132</v>
      </c>
      <c r="C409" s="77" t="s">
        <v>33</v>
      </c>
      <c r="D409" s="80" t="s">
        <v>433</v>
      </c>
    </row>
    <row r="410" spans="1:4" x14ac:dyDescent="0.25">
      <c r="A410" s="82">
        <v>313600</v>
      </c>
      <c r="B410" s="78" t="s">
        <v>1131</v>
      </c>
      <c r="C410" s="77" t="s">
        <v>30</v>
      </c>
      <c r="D410" s="80" t="s">
        <v>434</v>
      </c>
    </row>
    <row r="411" spans="1:4" x14ac:dyDescent="0.25">
      <c r="A411" s="82">
        <v>313610</v>
      </c>
      <c r="B411" s="78" t="s">
        <v>1125</v>
      </c>
      <c r="C411" s="77" t="s">
        <v>1126</v>
      </c>
      <c r="D411" s="80" t="s">
        <v>435</v>
      </c>
    </row>
    <row r="412" spans="1:4" x14ac:dyDescent="0.25">
      <c r="A412" s="82">
        <v>313620</v>
      </c>
      <c r="B412" s="78" t="s">
        <v>1123</v>
      </c>
      <c r="C412" s="77" t="s">
        <v>90</v>
      </c>
      <c r="D412" s="80" t="s">
        <v>436</v>
      </c>
    </row>
    <row r="413" spans="1:4" x14ac:dyDescent="0.25">
      <c r="A413" s="82">
        <v>313630</v>
      </c>
      <c r="B413" s="78" t="s">
        <v>1135</v>
      </c>
      <c r="C413" s="77" t="s">
        <v>71</v>
      </c>
      <c r="D413" s="80" t="s">
        <v>437</v>
      </c>
    </row>
    <row r="414" spans="1:4" x14ac:dyDescent="0.25">
      <c r="A414" s="82">
        <v>313640</v>
      </c>
      <c r="B414" s="78" t="s">
        <v>1136</v>
      </c>
      <c r="C414" s="77" t="s">
        <v>102</v>
      </c>
      <c r="D414" s="80" t="s">
        <v>438</v>
      </c>
    </row>
    <row r="415" spans="1:4" x14ac:dyDescent="0.25">
      <c r="A415" s="82">
        <v>313650</v>
      </c>
      <c r="B415" s="78" t="s">
        <v>1131</v>
      </c>
      <c r="C415" s="77" t="s">
        <v>30</v>
      </c>
      <c r="D415" s="80" t="s">
        <v>439</v>
      </c>
    </row>
    <row r="416" spans="1:4" x14ac:dyDescent="0.25">
      <c r="A416" s="82">
        <v>313652</v>
      </c>
      <c r="B416" s="78" t="s">
        <v>432</v>
      </c>
      <c r="C416" s="77" t="s">
        <v>53</v>
      </c>
      <c r="D416" s="80" t="s">
        <v>440</v>
      </c>
    </row>
    <row r="417" spans="1:4" x14ac:dyDescent="0.25">
      <c r="A417" s="82">
        <v>313655</v>
      </c>
      <c r="B417" s="78" t="s">
        <v>1127</v>
      </c>
      <c r="C417" s="77" t="s">
        <v>1128</v>
      </c>
      <c r="D417" s="80" t="s">
        <v>441</v>
      </c>
    </row>
    <row r="418" spans="1:4" x14ac:dyDescent="0.25">
      <c r="A418" s="82">
        <v>313657</v>
      </c>
      <c r="B418" s="78" t="s">
        <v>1136</v>
      </c>
      <c r="C418" s="77" t="s">
        <v>102</v>
      </c>
      <c r="D418" s="80" t="s">
        <v>442</v>
      </c>
    </row>
    <row r="419" spans="1:4" x14ac:dyDescent="0.25">
      <c r="A419" s="82">
        <v>313665</v>
      </c>
      <c r="B419" s="78" t="s">
        <v>1123</v>
      </c>
      <c r="C419" s="77" t="s">
        <v>98</v>
      </c>
      <c r="D419" s="80" t="s">
        <v>443</v>
      </c>
    </row>
    <row r="420" spans="1:4" x14ac:dyDescent="0.25">
      <c r="A420" s="82">
        <v>313670</v>
      </c>
      <c r="B420" s="78" t="s">
        <v>1133</v>
      </c>
      <c r="C420" s="77" t="s">
        <v>57</v>
      </c>
      <c r="D420" s="80" t="s">
        <v>57</v>
      </c>
    </row>
    <row r="421" spans="1:4" x14ac:dyDescent="0.25">
      <c r="A421" s="82">
        <v>313680</v>
      </c>
      <c r="B421" s="78" t="s">
        <v>1136</v>
      </c>
      <c r="C421" s="77" t="s">
        <v>102</v>
      </c>
      <c r="D421" s="80" t="s">
        <v>444</v>
      </c>
    </row>
    <row r="422" spans="1:4" x14ac:dyDescent="0.25">
      <c r="A422" s="82">
        <v>313690</v>
      </c>
      <c r="B422" s="78" t="s">
        <v>1132</v>
      </c>
      <c r="C422" s="77" t="s">
        <v>40</v>
      </c>
      <c r="D422" s="80" t="s">
        <v>445</v>
      </c>
    </row>
    <row r="423" spans="1:4" x14ac:dyDescent="0.25">
      <c r="A423" s="82">
        <v>313695</v>
      </c>
      <c r="B423" s="78" t="s">
        <v>1136</v>
      </c>
      <c r="C423" s="77" t="s">
        <v>121</v>
      </c>
      <c r="D423" s="80" t="s">
        <v>446</v>
      </c>
    </row>
    <row r="424" spans="1:4" x14ac:dyDescent="0.25">
      <c r="A424" s="82">
        <v>313700</v>
      </c>
      <c r="B424" s="78" t="s">
        <v>1131</v>
      </c>
      <c r="C424" s="77" t="s">
        <v>28</v>
      </c>
      <c r="D424" s="80" t="s">
        <v>447</v>
      </c>
    </row>
    <row r="425" spans="1:4" x14ac:dyDescent="0.25">
      <c r="A425" s="82">
        <v>313710</v>
      </c>
      <c r="B425" s="78" t="s">
        <v>1135</v>
      </c>
      <c r="C425" s="77" t="s">
        <v>71</v>
      </c>
      <c r="D425" s="80" t="s">
        <v>448</v>
      </c>
    </row>
    <row r="426" spans="1:4" x14ac:dyDescent="0.25">
      <c r="A426" s="82">
        <v>313720</v>
      </c>
      <c r="B426" s="78" t="s">
        <v>1130</v>
      </c>
      <c r="C426" s="77" t="s">
        <v>26</v>
      </c>
      <c r="D426" s="81" t="s">
        <v>449</v>
      </c>
    </row>
    <row r="427" spans="1:4" x14ac:dyDescent="0.25">
      <c r="A427" s="82">
        <v>313730</v>
      </c>
      <c r="B427" s="78" t="s">
        <v>1136</v>
      </c>
      <c r="C427" s="77" t="s">
        <v>102</v>
      </c>
      <c r="D427" s="80" t="s">
        <v>450</v>
      </c>
    </row>
    <row r="428" spans="1:4" x14ac:dyDescent="0.25">
      <c r="A428" s="82">
        <v>313740</v>
      </c>
      <c r="B428" s="78" t="s">
        <v>1134</v>
      </c>
      <c r="C428" s="77" t="s">
        <v>94</v>
      </c>
      <c r="D428" s="80" t="s">
        <v>451</v>
      </c>
    </row>
    <row r="429" spans="1:4" x14ac:dyDescent="0.25">
      <c r="A429" s="82">
        <v>313750</v>
      </c>
      <c r="B429" s="78" t="s">
        <v>1135</v>
      </c>
      <c r="C429" s="77" t="s">
        <v>71</v>
      </c>
      <c r="D429" s="80" t="s">
        <v>452</v>
      </c>
    </row>
    <row r="430" spans="1:4" x14ac:dyDescent="0.25">
      <c r="A430" s="82">
        <v>313753</v>
      </c>
      <c r="B430" s="78" t="s">
        <v>1135</v>
      </c>
      <c r="C430" s="77" t="s">
        <v>71</v>
      </c>
      <c r="D430" s="80" t="s">
        <v>453</v>
      </c>
    </row>
    <row r="431" spans="1:4" x14ac:dyDescent="0.25">
      <c r="A431" s="82">
        <v>313760</v>
      </c>
      <c r="B431" s="78" t="s">
        <v>1123</v>
      </c>
      <c r="C431" s="77" t="s">
        <v>98</v>
      </c>
      <c r="D431" s="80" t="s">
        <v>454</v>
      </c>
    </row>
    <row r="432" spans="1:4" x14ac:dyDescent="0.25">
      <c r="A432" s="82">
        <v>313770</v>
      </c>
      <c r="B432" s="78" t="s">
        <v>1124</v>
      </c>
      <c r="C432" s="78" t="s">
        <v>477</v>
      </c>
      <c r="D432" s="80" t="s">
        <v>455</v>
      </c>
    </row>
    <row r="433" spans="1:4" x14ac:dyDescent="0.25">
      <c r="A433" s="82">
        <v>313780</v>
      </c>
      <c r="B433" s="78" t="s">
        <v>1132</v>
      </c>
      <c r="C433" s="77" t="s">
        <v>33</v>
      </c>
      <c r="D433" s="80" t="s">
        <v>456</v>
      </c>
    </row>
    <row r="434" spans="1:4" x14ac:dyDescent="0.25">
      <c r="A434" s="82">
        <v>313790</v>
      </c>
      <c r="B434" s="78" t="s">
        <v>1134</v>
      </c>
      <c r="C434" s="77" t="s">
        <v>41</v>
      </c>
      <c r="D434" s="80" t="s">
        <v>457</v>
      </c>
    </row>
    <row r="435" spans="1:4" x14ac:dyDescent="0.25">
      <c r="A435" s="82">
        <v>313800</v>
      </c>
      <c r="B435" s="78" t="s">
        <v>1133</v>
      </c>
      <c r="C435" s="77" t="s">
        <v>38</v>
      </c>
      <c r="D435" s="80" t="s">
        <v>458</v>
      </c>
    </row>
    <row r="436" spans="1:4" x14ac:dyDescent="0.25">
      <c r="A436" s="82">
        <v>313810</v>
      </c>
      <c r="B436" s="78" t="s">
        <v>1136</v>
      </c>
      <c r="C436" s="77" t="s">
        <v>135</v>
      </c>
      <c r="D436" s="80" t="s">
        <v>459</v>
      </c>
    </row>
    <row r="437" spans="1:4" x14ac:dyDescent="0.25">
      <c r="A437" s="82">
        <v>313820</v>
      </c>
      <c r="B437" s="78" t="s">
        <v>1132</v>
      </c>
      <c r="C437" s="77" t="s">
        <v>33</v>
      </c>
      <c r="D437" s="80" t="s">
        <v>460</v>
      </c>
    </row>
    <row r="438" spans="1:4" x14ac:dyDescent="0.25">
      <c r="A438" s="82">
        <v>313830</v>
      </c>
      <c r="B438" s="78" t="s">
        <v>1130</v>
      </c>
      <c r="C438" s="77" t="s">
        <v>26</v>
      </c>
      <c r="D438" s="80" t="s">
        <v>461</v>
      </c>
    </row>
    <row r="439" spans="1:4" x14ac:dyDescent="0.25">
      <c r="A439" s="82">
        <v>313835</v>
      </c>
      <c r="B439" s="78" t="s">
        <v>432</v>
      </c>
      <c r="C439" s="77" t="s">
        <v>53</v>
      </c>
      <c r="D439" s="80" t="s">
        <v>462</v>
      </c>
    </row>
    <row r="440" spans="1:4" x14ac:dyDescent="0.25">
      <c r="A440" s="82">
        <v>313840</v>
      </c>
      <c r="B440" s="78" t="s">
        <v>1133</v>
      </c>
      <c r="C440" s="77" t="s">
        <v>38</v>
      </c>
      <c r="D440" s="80" t="s">
        <v>38</v>
      </c>
    </row>
    <row r="441" spans="1:4" x14ac:dyDescent="0.25">
      <c r="A441" s="82">
        <v>313850</v>
      </c>
      <c r="B441" s="78" t="s">
        <v>1133</v>
      </c>
      <c r="C441" s="77" t="s">
        <v>57</v>
      </c>
      <c r="D441" s="80" t="s">
        <v>463</v>
      </c>
    </row>
    <row r="442" spans="1:4" x14ac:dyDescent="0.25">
      <c r="A442" s="82">
        <v>313860</v>
      </c>
      <c r="B442" s="78" t="s">
        <v>1133</v>
      </c>
      <c r="C442" s="77" t="s">
        <v>57</v>
      </c>
      <c r="D442" s="80" t="s">
        <v>464</v>
      </c>
    </row>
    <row r="443" spans="1:4" x14ac:dyDescent="0.25">
      <c r="A443" s="82">
        <v>313862</v>
      </c>
      <c r="B443" s="78" t="s">
        <v>1129</v>
      </c>
      <c r="C443" s="77" t="s">
        <v>24</v>
      </c>
      <c r="D443" s="80" t="s">
        <v>465</v>
      </c>
    </row>
    <row r="444" spans="1:4" x14ac:dyDescent="0.25">
      <c r="A444" s="82">
        <v>313865</v>
      </c>
      <c r="B444" s="78" t="s">
        <v>1136</v>
      </c>
      <c r="C444" s="77" t="s">
        <v>121</v>
      </c>
      <c r="D444" s="80" t="s">
        <v>466</v>
      </c>
    </row>
    <row r="445" spans="1:4" x14ac:dyDescent="0.25">
      <c r="A445" s="82">
        <v>313867</v>
      </c>
      <c r="B445" s="78" t="s">
        <v>1124</v>
      </c>
      <c r="C445" s="78" t="s">
        <v>477</v>
      </c>
      <c r="D445" s="80" t="s">
        <v>467</v>
      </c>
    </row>
    <row r="446" spans="1:4" x14ac:dyDescent="0.25">
      <c r="A446" s="82">
        <v>313868</v>
      </c>
      <c r="B446" s="78" t="s">
        <v>1136</v>
      </c>
      <c r="C446" s="77" t="s">
        <v>121</v>
      </c>
      <c r="D446" s="80" t="s">
        <v>468</v>
      </c>
    </row>
    <row r="447" spans="1:4" x14ac:dyDescent="0.25">
      <c r="A447" s="82">
        <v>313870</v>
      </c>
      <c r="B447" s="78" t="s">
        <v>1132</v>
      </c>
      <c r="C447" s="77" t="s">
        <v>33</v>
      </c>
      <c r="D447" s="80" t="s">
        <v>469</v>
      </c>
    </row>
    <row r="448" spans="1:4" x14ac:dyDescent="0.25">
      <c r="A448" s="82">
        <v>313880</v>
      </c>
      <c r="B448" s="78" t="s">
        <v>1130</v>
      </c>
      <c r="C448" s="77" t="s">
        <v>26</v>
      </c>
      <c r="D448" s="80" t="s">
        <v>470</v>
      </c>
    </row>
    <row r="449" spans="1:4" x14ac:dyDescent="0.25">
      <c r="A449" s="82">
        <v>313890</v>
      </c>
      <c r="B449" s="78" t="s">
        <v>1131</v>
      </c>
      <c r="C449" s="77" t="s">
        <v>28</v>
      </c>
      <c r="D449" s="80" t="s">
        <v>471</v>
      </c>
    </row>
    <row r="450" spans="1:4" x14ac:dyDescent="0.25">
      <c r="A450" s="82">
        <v>313900</v>
      </c>
      <c r="B450" s="78" t="s">
        <v>1132</v>
      </c>
      <c r="C450" s="77" t="s">
        <v>40</v>
      </c>
      <c r="D450" s="80" t="s">
        <v>472</v>
      </c>
    </row>
    <row r="451" spans="1:4" x14ac:dyDescent="0.25">
      <c r="A451" s="82">
        <v>313910</v>
      </c>
      <c r="B451" s="78" t="s">
        <v>1134</v>
      </c>
      <c r="C451" s="77" t="s">
        <v>94</v>
      </c>
      <c r="D451" s="80" t="s">
        <v>473</v>
      </c>
    </row>
    <row r="452" spans="1:4" x14ac:dyDescent="0.25">
      <c r="A452" s="82">
        <v>313920</v>
      </c>
      <c r="B452" s="78" t="s">
        <v>1131</v>
      </c>
      <c r="C452" s="77" t="s">
        <v>28</v>
      </c>
      <c r="D452" s="80" t="s">
        <v>474</v>
      </c>
    </row>
    <row r="453" spans="1:4" x14ac:dyDescent="0.25">
      <c r="A453" s="82">
        <v>313925</v>
      </c>
      <c r="B453" s="78" t="s">
        <v>1136</v>
      </c>
      <c r="C453" s="77" t="s">
        <v>102</v>
      </c>
      <c r="D453" s="80" t="s">
        <v>475</v>
      </c>
    </row>
    <row r="454" spans="1:4" x14ac:dyDescent="0.25">
      <c r="A454" s="82">
        <v>313930</v>
      </c>
      <c r="B454" s="78" t="s">
        <v>1136</v>
      </c>
      <c r="C454" s="77" t="s">
        <v>121</v>
      </c>
      <c r="D454" s="80" t="s">
        <v>476</v>
      </c>
    </row>
    <row r="455" spans="1:4" x14ac:dyDescent="0.25">
      <c r="A455" s="82">
        <v>313940</v>
      </c>
      <c r="B455" s="78" t="s">
        <v>1124</v>
      </c>
      <c r="C455" s="78" t="s">
        <v>477</v>
      </c>
      <c r="D455" s="80" t="s">
        <v>477</v>
      </c>
    </row>
    <row r="456" spans="1:4" x14ac:dyDescent="0.25">
      <c r="A456" s="82">
        <v>313950</v>
      </c>
      <c r="B456" s="78" t="s">
        <v>1124</v>
      </c>
      <c r="C456" s="78" t="s">
        <v>477</v>
      </c>
      <c r="D456" s="80" t="s">
        <v>14</v>
      </c>
    </row>
    <row r="457" spans="1:4" x14ac:dyDescent="0.25">
      <c r="A457" s="82">
        <v>313960</v>
      </c>
      <c r="B457" s="78" t="s">
        <v>1127</v>
      </c>
      <c r="C457" s="77" t="s">
        <v>1128</v>
      </c>
      <c r="D457" s="80" t="s">
        <v>478</v>
      </c>
    </row>
    <row r="458" spans="1:4" x14ac:dyDescent="0.25">
      <c r="A458" s="82">
        <v>313980</v>
      </c>
      <c r="B458" s="78" t="s">
        <v>1133</v>
      </c>
      <c r="C458" s="77" t="s">
        <v>57</v>
      </c>
      <c r="D458" s="80" t="s">
        <v>479</v>
      </c>
    </row>
    <row r="459" spans="1:4" x14ac:dyDescent="0.25">
      <c r="A459" s="82">
        <v>313970</v>
      </c>
      <c r="B459" s="78" t="s">
        <v>1123</v>
      </c>
      <c r="C459" s="77" t="s">
        <v>11</v>
      </c>
      <c r="D459" s="80" t="s">
        <v>480</v>
      </c>
    </row>
    <row r="460" spans="1:4" x14ac:dyDescent="0.25">
      <c r="A460" s="82">
        <v>313990</v>
      </c>
      <c r="B460" s="78" t="s">
        <v>1132</v>
      </c>
      <c r="C460" s="77" t="s">
        <v>36</v>
      </c>
      <c r="D460" s="80" t="s">
        <v>481</v>
      </c>
    </row>
    <row r="461" spans="1:4" x14ac:dyDescent="0.25">
      <c r="A461" s="82">
        <v>314000</v>
      </c>
      <c r="B461" s="78" t="s">
        <v>1123</v>
      </c>
      <c r="C461" s="77" t="s">
        <v>98</v>
      </c>
      <c r="D461" s="80" t="s">
        <v>482</v>
      </c>
    </row>
    <row r="462" spans="1:4" x14ac:dyDescent="0.25">
      <c r="A462" s="82">
        <v>314010</v>
      </c>
      <c r="B462" s="78" t="s">
        <v>1127</v>
      </c>
      <c r="C462" s="77" t="s">
        <v>1128</v>
      </c>
      <c r="D462" s="80" t="s">
        <v>483</v>
      </c>
    </row>
    <row r="463" spans="1:4" x14ac:dyDescent="0.25">
      <c r="A463" s="82">
        <v>314015</v>
      </c>
      <c r="B463" s="78" t="s">
        <v>1123</v>
      </c>
      <c r="C463" s="77" t="s">
        <v>98</v>
      </c>
      <c r="D463" s="80" t="s">
        <v>484</v>
      </c>
    </row>
    <row r="464" spans="1:4" x14ac:dyDescent="0.25">
      <c r="A464" s="82">
        <v>314020</v>
      </c>
      <c r="B464" s="78" t="s">
        <v>1133</v>
      </c>
      <c r="C464" s="77" t="s">
        <v>57</v>
      </c>
      <c r="D464" s="80" t="s">
        <v>485</v>
      </c>
    </row>
    <row r="465" spans="1:4" x14ac:dyDescent="0.25">
      <c r="A465" s="82">
        <v>314030</v>
      </c>
      <c r="B465" s="78" t="s">
        <v>1125</v>
      </c>
      <c r="C465" s="77" t="s">
        <v>1126</v>
      </c>
      <c r="D465" s="80" t="s">
        <v>486</v>
      </c>
    </row>
    <row r="466" spans="1:4" x14ac:dyDescent="0.25">
      <c r="A466" s="82">
        <v>314040</v>
      </c>
      <c r="B466" s="78" t="s">
        <v>1132</v>
      </c>
      <c r="C466" s="77" t="s">
        <v>36</v>
      </c>
      <c r="D466" s="80" t="s">
        <v>487</v>
      </c>
    </row>
    <row r="467" spans="1:4" x14ac:dyDescent="0.25">
      <c r="A467" s="82">
        <v>314050</v>
      </c>
      <c r="B467" s="78" t="s">
        <v>1130</v>
      </c>
      <c r="C467" s="77" t="s">
        <v>26</v>
      </c>
      <c r="D467" s="80" t="s">
        <v>488</v>
      </c>
    </row>
    <row r="468" spans="1:4" x14ac:dyDescent="0.25">
      <c r="A468" s="82">
        <v>314053</v>
      </c>
      <c r="B468" s="78" t="s">
        <v>1124</v>
      </c>
      <c r="C468" s="78" t="s">
        <v>477</v>
      </c>
      <c r="D468" s="80" t="s">
        <v>489</v>
      </c>
    </row>
    <row r="469" spans="1:4" x14ac:dyDescent="0.25">
      <c r="A469" s="82">
        <v>314055</v>
      </c>
      <c r="B469" s="78" t="s">
        <v>1131</v>
      </c>
      <c r="C469" s="77" t="s">
        <v>30</v>
      </c>
      <c r="D469" s="80" t="s">
        <v>490</v>
      </c>
    </row>
    <row r="470" spans="1:4" x14ac:dyDescent="0.25">
      <c r="A470" s="82">
        <v>314060</v>
      </c>
      <c r="B470" s="78" t="s">
        <v>1123</v>
      </c>
      <c r="C470" s="77" t="s">
        <v>53</v>
      </c>
      <c r="D470" s="80" t="s">
        <v>491</v>
      </c>
    </row>
    <row r="471" spans="1:4" x14ac:dyDescent="0.25">
      <c r="A471" s="82">
        <v>314070</v>
      </c>
      <c r="B471" s="78" t="s">
        <v>1123</v>
      </c>
      <c r="C471" s="77" t="s">
        <v>98</v>
      </c>
      <c r="D471" s="80" t="s">
        <v>492</v>
      </c>
    </row>
    <row r="472" spans="1:4" x14ac:dyDescent="0.25">
      <c r="A472" s="82">
        <v>317150</v>
      </c>
      <c r="B472" s="78" t="s">
        <v>1127</v>
      </c>
      <c r="C472" s="77" t="s">
        <v>1128</v>
      </c>
      <c r="D472" s="80" t="s">
        <v>493</v>
      </c>
    </row>
    <row r="473" spans="1:4" x14ac:dyDescent="0.25">
      <c r="A473" s="82">
        <v>314080</v>
      </c>
      <c r="B473" s="78" t="s">
        <v>1133</v>
      </c>
      <c r="C473" s="77" t="s">
        <v>57</v>
      </c>
      <c r="D473" s="80" t="s">
        <v>494</v>
      </c>
    </row>
    <row r="474" spans="1:4" x14ac:dyDescent="0.25">
      <c r="A474" s="82">
        <v>314085</v>
      </c>
      <c r="B474" s="78" t="s">
        <v>1136</v>
      </c>
      <c r="C474" s="77" t="s">
        <v>102</v>
      </c>
      <c r="D474" s="80" t="s">
        <v>495</v>
      </c>
    </row>
    <row r="475" spans="1:4" x14ac:dyDescent="0.25">
      <c r="A475" s="82">
        <v>314090</v>
      </c>
      <c r="B475" s="78" t="s">
        <v>1124</v>
      </c>
      <c r="C475" s="78" t="s">
        <v>477</v>
      </c>
      <c r="D475" s="80" t="s">
        <v>496</v>
      </c>
    </row>
    <row r="476" spans="1:4" x14ac:dyDescent="0.25">
      <c r="A476" s="82">
        <v>314100</v>
      </c>
      <c r="B476" s="78" t="s">
        <v>1136</v>
      </c>
      <c r="C476" s="77" t="s">
        <v>102</v>
      </c>
      <c r="D476" s="80" t="s">
        <v>497</v>
      </c>
    </row>
    <row r="477" spans="1:4" x14ac:dyDescent="0.25">
      <c r="A477" s="82">
        <v>314110</v>
      </c>
      <c r="B477" s="78" t="s">
        <v>1123</v>
      </c>
      <c r="C477" s="77" t="s">
        <v>98</v>
      </c>
      <c r="D477" s="80" t="s">
        <v>498</v>
      </c>
    </row>
    <row r="478" spans="1:4" x14ac:dyDescent="0.25">
      <c r="A478" s="82">
        <v>314120</v>
      </c>
      <c r="B478" s="78" t="s">
        <v>1135</v>
      </c>
      <c r="C478" s="77" t="s">
        <v>71</v>
      </c>
      <c r="D478" s="80" t="s">
        <v>499</v>
      </c>
    </row>
    <row r="479" spans="1:4" x14ac:dyDescent="0.25">
      <c r="A479" s="82">
        <v>314130</v>
      </c>
      <c r="B479" s="78" t="s">
        <v>1130</v>
      </c>
      <c r="C479" s="77" t="s">
        <v>26</v>
      </c>
      <c r="D479" s="80" t="s">
        <v>500</v>
      </c>
    </row>
    <row r="480" spans="1:4" x14ac:dyDescent="0.25">
      <c r="A480" s="82">
        <v>314140</v>
      </c>
      <c r="B480" s="78" t="s">
        <v>1131</v>
      </c>
      <c r="C480" s="77" t="s">
        <v>30</v>
      </c>
      <c r="D480" s="80" t="s">
        <v>501</v>
      </c>
    </row>
    <row r="481" spans="1:4" x14ac:dyDescent="0.25">
      <c r="A481" s="82">
        <v>314150</v>
      </c>
      <c r="B481" s="78" t="s">
        <v>1127</v>
      </c>
      <c r="C481" s="77" t="s">
        <v>1128</v>
      </c>
      <c r="D481" s="80" t="s">
        <v>502</v>
      </c>
    </row>
    <row r="482" spans="1:4" x14ac:dyDescent="0.25">
      <c r="A482" s="82">
        <v>314160</v>
      </c>
      <c r="B482" s="78" t="s">
        <v>1133</v>
      </c>
      <c r="C482" s="77" t="s">
        <v>62</v>
      </c>
      <c r="D482" s="80" t="s">
        <v>503</v>
      </c>
    </row>
    <row r="483" spans="1:4" x14ac:dyDescent="0.25">
      <c r="A483" s="82">
        <v>314170</v>
      </c>
      <c r="B483" s="78" t="s">
        <v>1125</v>
      </c>
      <c r="C483" s="77" t="s">
        <v>1126</v>
      </c>
      <c r="D483" s="80" t="s">
        <v>504</v>
      </c>
    </row>
    <row r="484" spans="1:4" x14ac:dyDescent="0.25">
      <c r="A484" s="82">
        <v>314180</v>
      </c>
      <c r="B484" s="78" t="s">
        <v>432</v>
      </c>
      <c r="C484" s="77" t="s">
        <v>53</v>
      </c>
      <c r="D484" s="80" t="s">
        <v>505</v>
      </c>
    </row>
    <row r="485" spans="1:4" x14ac:dyDescent="0.25">
      <c r="A485" s="82">
        <v>314190</v>
      </c>
      <c r="B485" s="78" t="s">
        <v>1132</v>
      </c>
      <c r="C485" s="77" t="s">
        <v>33</v>
      </c>
      <c r="D485" s="80" t="s">
        <v>506</v>
      </c>
    </row>
    <row r="486" spans="1:4" x14ac:dyDescent="0.25">
      <c r="A486" s="82">
        <v>314200</v>
      </c>
      <c r="B486" s="78" t="s">
        <v>1136</v>
      </c>
      <c r="C486" s="77" t="s">
        <v>102</v>
      </c>
      <c r="D486" s="80" t="s">
        <v>507</v>
      </c>
    </row>
    <row r="487" spans="1:4" x14ac:dyDescent="0.25">
      <c r="A487" s="82">
        <v>314210</v>
      </c>
      <c r="B487" s="78" t="s">
        <v>1133</v>
      </c>
      <c r="C487" s="77" t="s">
        <v>62</v>
      </c>
      <c r="D487" s="80" t="s">
        <v>508</v>
      </c>
    </row>
    <row r="488" spans="1:4" x14ac:dyDescent="0.25">
      <c r="A488" s="82">
        <v>314220</v>
      </c>
      <c r="B488" s="78" t="s">
        <v>1133</v>
      </c>
      <c r="C488" s="77" t="s">
        <v>62</v>
      </c>
      <c r="D488" s="80" t="s">
        <v>509</v>
      </c>
    </row>
    <row r="489" spans="1:4" x14ac:dyDescent="0.25">
      <c r="A489" s="82">
        <v>314225</v>
      </c>
      <c r="B489" s="78" t="s">
        <v>1136</v>
      </c>
      <c r="C489" s="77" t="s">
        <v>121</v>
      </c>
      <c r="D489" s="80" t="s">
        <v>510</v>
      </c>
    </row>
    <row r="490" spans="1:4" x14ac:dyDescent="0.25">
      <c r="A490" s="82">
        <v>314230</v>
      </c>
      <c r="B490" s="78" t="s">
        <v>1123</v>
      </c>
      <c r="C490" s="77" t="s">
        <v>98</v>
      </c>
      <c r="D490" s="80" t="s">
        <v>511</v>
      </c>
    </row>
    <row r="491" spans="1:4" x14ac:dyDescent="0.25">
      <c r="A491" s="82">
        <v>314240</v>
      </c>
      <c r="B491" s="78" t="s">
        <v>1130</v>
      </c>
      <c r="C491" s="77" t="s">
        <v>26</v>
      </c>
      <c r="D491" s="80" t="s">
        <v>512</v>
      </c>
    </row>
    <row r="492" spans="1:4" x14ac:dyDescent="0.25">
      <c r="A492" s="82">
        <v>314250</v>
      </c>
      <c r="B492" s="78" t="s">
        <v>1123</v>
      </c>
      <c r="C492" s="77" t="s">
        <v>11</v>
      </c>
      <c r="D492" s="80" t="s">
        <v>513</v>
      </c>
    </row>
    <row r="493" spans="1:4" x14ac:dyDescent="0.25">
      <c r="A493" s="82">
        <v>314260</v>
      </c>
      <c r="B493" s="78" t="s">
        <v>1132</v>
      </c>
      <c r="C493" s="77" t="s">
        <v>33</v>
      </c>
      <c r="D493" s="80" t="s">
        <v>514</v>
      </c>
    </row>
    <row r="494" spans="1:4" x14ac:dyDescent="0.25">
      <c r="A494" s="82">
        <v>314270</v>
      </c>
      <c r="B494" s="78" t="s">
        <v>1136</v>
      </c>
      <c r="C494" s="77" t="s">
        <v>121</v>
      </c>
      <c r="D494" s="80" t="s">
        <v>515</v>
      </c>
    </row>
    <row r="495" spans="1:4" x14ac:dyDescent="0.25">
      <c r="A495" s="82">
        <v>314280</v>
      </c>
      <c r="B495" s="78" t="s">
        <v>1122</v>
      </c>
      <c r="C495" s="77" t="s">
        <v>8</v>
      </c>
      <c r="D495" s="80" t="s">
        <v>516</v>
      </c>
    </row>
    <row r="496" spans="1:4" x14ac:dyDescent="0.25">
      <c r="A496" s="82">
        <v>314290</v>
      </c>
      <c r="B496" s="78" t="s">
        <v>1136</v>
      </c>
      <c r="C496" s="77" t="s">
        <v>102</v>
      </c>
      <c r="D496" s="80" t="s">
        <v>517</v>
      </c>
    </row>
    <row r="497" spans="1:4" x14ac:dyDescent="0.25">
      <c r="A497" s="82">
        <v>314300</v>
      </c>
      <c r="B497" s="78" t="s">
        <v>1132</v>
      </c>
      <c r="C497" s="77" t="s">
        <v>40</v>
      </c>
      <c r="D497" s="80" t="s">
        <v>518</v>
      </c>
    </row>
    <row r="498" spans="1:4" x14ac:dyDescent="0.25">
      <c r="A498" s="82">
        <v>314310</v>
      </c>
      <c r="B498" s="78" t="s">
        <v>1122</v>
      </c>
      <c r="C498" s="77" t="s">
        <v>8</v>
      </c>
      <c r="D498" s="80" t="s">
        <v>519</v>
      </c>
    </row>
    <row r="499" spans="1:4" x14ac:dyDescent="0.25">
      <c r="A499" s="82">
        <v>314315</v>
      </c>
      <c r="B499" s="78" t="s">
        <v>1131</v>
      </c>
      <c r="C499" s="77" t="s">
        <v>30</v>
      </c>
      <c r="D499" s="80" t="s">
        <v>520</v>
      </c>
    </row>
    <row r="500" spans="1:4" x14ac:dyDescent="0.25">
      <c r="A500" s="82">
        <v>314320</v>
      </c>
      <c r="B500" s="78" t="s">
        <v>1132</v>
      </c>
      <c r="C500" s="77" t="s">
        <v>45</v>
      </c>
      <c r="D500" s="80" t="s">
        <v>521</v>
      </c>
    </row>
    <row r="501" spans="1:4" x14ac:dyDescent="0.25">
      <c r="A501" s="82">
        <v>314340</v>
      </c>
      <c r="B501" s="78" t="s">
        <v>1132</v>
      </c>
      <c r="C501" s="77" t="s">
        <v>36</v>
      </c>
      <c r="D501" s="80" t="s">
        <v>522</v>
      </c>
    </row>
    <row r="502" spans="1:4" x14ac:dyDescent="0.25">
      <c r="A502" s="82">
        <v>314330</v>
      </c>
      <c r="B502" s="78" t="s">
        <v>1136</v>
      </c>
      <c r="C502" s="77" t="s">
        <v>102</v>
      </c>
      <c r="D502" s="80" t="s">
        <v>102</v>
      </c>
    </row>
    <row r="503" spans="1:4" x14ac:dyDescent="0.25">
      <c r="A503" s="82">
        <v>314345</v>
      </c>
      <c r="B503" s="78" t="s">
        <v>1136</v>
      </c>
      <c r="C503" s="77" t="s">
        <v>102</v>
      </c>
      <c r="D503" s="80" t="s">
        <v>523</v>
      </c>
    </row>
    <row r="504" spans="1:4" x14ac:dyDescent="0.25">
      <c r="A504" s="82">
        <v>314350</v>
      </c>
      <c r="B504" s="78" t="s">
        <v>1123</v>
      </c>
      <c r="C504" s="77" t="s">
        <v>11</v>
      </c>
      <c r="D504" s="80" t="s">
        <v>524</v>
      </c>
    </row>
    <row r="505" spans="1:4" x14ac:dyDescent="0.25">
      <c r="A505" s="82">
        <v>314360</v>
      </c>
      <c r="B505" s="78" t="s">
        <v>1123</v>
      </c>
      <c r="C505" s="77" t="s">
        <v>11</v>
      </c>
      <c r="D505" s="80" t="s">
        <v>525</v>
      </c>
    </row>
    <row r="506" spans="1:4" x14ac:dyDescent="0.25">
      <c r="A506" s="82">
        <v>314370</v>
      </c>
      <c r="B506" s="78" t="s">
        <v>1123</v>
      </c>
      <c r="C506" s="77" t="s">
        <v>90</v>
      </c>
      <c r="D506" s="80" t="s">
        <v>526</v>
      </c>
    </row>
    <row r="507" spans="1:4" x14ac:dyDescent="0.25">
      <c r="A507" s="82">
        <v>314380</v>
      </c>
      <c r="B507" s="78" t="s">
        <v>1132</v>
      </c>
      <c r="C507" s="77" t="s">
        <v>36</v>
      </c>
      <c r="D507" s="80" t="s">
        <v>527</v>
      </c>
    </row>
    <row r="508" spans="1:4" x14ac:dyDescent="0.25">
      <c r="A508" s="82">
        <v>314390</v>
      </c>
      <c r="B508" s="78" t="s">
        <v>1133</v>
      </c>
      <c r="C508" s="77" t="s">
        <v>62</v>
      </c>
      <c r="D508" s="80" t="s">
        <v>528</v>
      </c>
    </row>
    <row r="509" spans="1:4" x14ac:dyDescent="0.25">
      <c r="A509" s="82">
        <v>314400</v>
      </c>
      <c r="B509" s="78" t="s">
        <v>1124</v>
      </c>
      <c r="C509" s="78" t="s">
        <v>477</v>
      </c>
      <c r="D509" s="80" t="s">
        <v>529</v>
      </c>
    </row>
    <row r="510" spans="1:4" x14ac:dyDescent="0.25">
      <c r="A510" s="82">
        <v>314410</v>
      </c>
      <c r="B510" s="78" t="s">
        <v>1132</v>
      </c>
      <c r="C510" s="77" t="s">
        <v>40</v>
      </c>
      <c r="D510" s="80" t="s">
        <v>530</v>
      </c>
    </row>
    <row r="511" spans="1:4" x14ac:dyDescent="0.25">
      <c r="A511" s="82">
        <v>314420</v>
      </c>
      <c r="B511" s="78" t="s">
        <v>1127</v>
      </c>
      <c r="C511" s="77" t="s">
        <v>1128</v>
      </c>
      <c r="D511" s="80" t="s">
        <v>531</v>
      </c>
    </row>
    <row r="512" spans="1:4" x14ac:dyDescent="0.25">
      <c r="A512" s="82">
        <v>314430</v>
      </c>
      <c r="B512" s="78" t="s">
        <v>1131</v>
      </c>
      <c r="C512" s="77" t="s">
        <v>28</v>
      </c>
      <c r="D512" s="80" t="s">
        <v>532</v>
      </c>
    </row>
    <row r="513" spans="1:4" x14ac:dyDescent="0.25">
      <c r="A513" s="82">
        <v>314435</v>
      </c>
      <c r="B513" s="78" t="s">
        <v>1125</v>
      </c>
      <c r="C513" s="77" t="s">
        <v>1126</v>
      </c>
      <c r="D513" s="80" t="s">
        <v>533</v>
      </c>
    </row>
    <row r="514" spans="1:4" x14ac:dyDescent="0.25">
      <c r="A514" s="82">
        <v>314437</v>
      </c>
      <c r="B514" s="78" t="s">
        <v>1135</v>
      </c>
      <c r="C514" s="77" t="s">
        <v>80</v>
      </c>
      <c r="D514" s="80" t="s">
        <v>534</v>
      </c>
    </row>
    <row r="515" spans="1:4" x14ac:dyDescent="0.25">
      <c r="A515" s="82">
        <v>314440</v>
      </c>
      <c r="B515" s="78" t="s">
        <v>1132</v>
      </c>
      <c r="C515" s="77" t="s">
        <v>36</v>
      </c>
      <c r="D515" s="80" t="s">
        <v>535</v>
      </c>
    </row>
    <row r="516" spans="1:4" x14ac:dyDescent="0.25">
      <c r="A516" s="82">
        <v>314450</v>
      </c>
      <c r="B516" s="78" t="s">
        <v>1134</v>
      </c>
      <c r="C516" s="77" t="s">
        <v>94</v>
      </c>
      <c r="D516" s="80" t="s">
        <v>536</v>
      </c>
    </row>
    <row r="517" spans="1:4" x14ac:dyDescent="0.25">
      <c r="A517" s="82">
        <v>314460</v>
      </c>
      <c r="B517" s="78" t="s">
        <v>1132</v>
      </c>
      <c r="C517" s="77" t="s">
        <v>33</v>
      </c>
      <c r="D517" s="80" t="s">
        <v>537</v>
      </c>
    </row>
    <row r="518" spans="1:4" x14ac:dyDescent="0.25">
      <c r="A518" s="82">
        <v>314465</v>
      </c>
      <c r="B518" s="78" t="s">
        <v>1136</v>
      </c>
      <c r="C518" s="77" t="s">
        <v>102</v>
      </c>
      <c r="D518" s="80" t="s">
        <v>538</v>
      </c>
    </row>
    <row r="519" spans="1:4" x14ac:dyDescent="0.25">
      <c r="A519" s="82">
        <v>314467</v>
      </c>
      <c r="B519" s="78" t="s">
        <v>1127</v>
      </c>
      <c r="C519" s="77" t="s">
        <v>1128</v>
      </c>
      <c r="D519" s="80" t="s">
        <v>539</v>
      </c>
    </row>
    <row r="520" spans="1:4" x14ac:dyDescent="0.25">
      <c r="A520" s="82">
        <v>314470</v>
      </c>
      <c r="B520" s="78" t="s">
        <v>1123</v>
      </c>
      <c r="C520" s="77" t="s">
        <v>90</v>
      </c>
      <c r="D520" s="80" t="s">
        <v>540</v>
      </c>
    </row>
    <row r="521" spans="1:4" x14ac:dyDescent="0.25">
      <c r="A521" s="82">
        <v>314480</v>
      </c>
      <c r="B521" s="78" t="s">
        <v>1123</v>
      </c>
      <c r="C521" s="77" t="s">
        <v>98</v>
      </c>
      <c r="D521" s="80" t="s">
        <v>541</v>
      </c>
    </row>
    <row r="522" spans="1:4" x14ac:dyDescent="0.25">
      <c r="A522" s="82">
        <v>314490</v>
      </c>
      <c r="B522" s="78" t="s">
        <v>1131</v>
      </c>
      <c r="C522" s="77" t="s">
        <v>28</v>
      </c>
      <c r="D522" s="80" t="s">
        <v>542</v>
      </c>
    </row>
    <row r="523" spans="1:4" x14ac:dyDescent="0.25">
      <c r="A523" s="82">
        <v>314500</v>
      </c>
      <c r="B523" s="78" t="s">
        <v>1122</v>
      </c>
      <c r="C523" s="77" t="s">
        <v>8</v>
      </c>
      <c r="D523" s="80" t="s">
        <v>543</v>
      </c>
    </row>
    <row r="524" spans="1:4" x14ac:dyDescent="0.25">
      <c r="A524" s="82">
        <v>314505</v>
      </c>
      <c r="B524" s="78" t="s">
        <v>1136</v>
      </c>
      <c r="C524" s="77" t="s">
        <v>102</v>
      </c>
      <c r="D524" s="80" t="s">
        <v>544</v>
      </c>
    </row>
    <row r="525" spans="1:4" x14ac:dyDescent="0.25">
      <c r="A525" s="82">
        <v>314510</v>
      </c>
      <c r="B525" s="78" t="s">
        <v>1132</v>
      </c>
      <c r="C525" s="77" t="s">
        <v>45</v>
      </c>
      <c r="D525" s="80" t="s">
        <v>545</v>
      </c>
    </row>
    <row r="526" spans="1:4" x14ac:dyDescent="0.25">
      <c r="A526" s="82">
        <v>314520</v>
      </c>
      <c r="B526" s="78" t="s">
        <v>1130</v>
      </c>
      <c r="C526" s="77" t="s">
        <v>26</v>
      </c>
      <c r="D526" s="81" t="s">
        <v>546</v>
      </c>
    </row>
    <row r="527" spans="1:4" x14ac:dyDescent="0.25">
      <c r="A527" s="82">
        <v>313660</v>
      </c>
      <c r="B527" s="78" t="s">
        <v>1123</v>
      </c>
      <c r="C527" s="77" t="s">
        <v>98</v>
      </c>
      <c r="D527" s="80" t="s">
        <v>547</v>
      </c>
    </row>
    <row r="528" spans="1:4" x14ac:dyDescent="0.25">
      <c r="A528" s="82">
        <v>314530</v>
      </c>
      <c r="B528" s="78" t="s">
        <v>1131</v>
      </c>
      <c r="C528" s="77" t="s">
        <v>28</v>
      </c>
      <c r="D528" s="80" t="s">
        <v>548</v>
      </c>
    </row>
    <row r="529" spans="1:4" x14ac:dyDescent="0.25">
      <c r="A529" s="82">
        <v>314535</v>
      </c>
      <c r="B529" s="78" t="s">
        <v>1131</v>
      </c>
      <c r="C529" s="77" t="s">
        <v>28</v>
      </c>
      <c r="D529" s="80" t="s">
        <v>549</v>
      </c>
    </row>
    <row r="530" spans="1:4" x14ac:dyDescent="0.25">
      <c r="A530" s="82">
        <v>314537</v>
      </c>
      <c r="B530" s="78" t="s">
        <v>1136</v>
      </c>
      <c r="C530" s="77" t="s">
        <v>102</v>
      </c>
      <c r="D530" s="80" t="s">
        <v>550</v>
      </c>
    </row>
    <row r="531" spans="1:4" x14ac:dyDescent="0.25">
      <c r="A531" s="82">
        <v>314540</v>
      </c>
      <c r="B531" s="78" t="s">
        <v>1133</v>
      </c>
      <c r="C531" s="77" t="s">
        <v>57</v>
      </c>
      <c r="D531" s="80" t="s">
        <v>551</v>
      </c>
    </row>
    <row r="532" spans="1:4" x14ac:dyDescent="0.25">
      <c r="A532" s="82">
        <v>314545</v>
      </c>
      <c r="B532" s="78" t="s">
        <v>1136</v>
      </c>
      <c r="C532" s="77" t="s">
        <v>102</v>
      </c>
      <c r="D532" s="80" t="s">
        <v>552</v>
      </c>
    </row>
    <row r="533" spans="1:4" x14ac:dyDescent="0.25">
      <c r="A533" s="82">
        <v>314550</v>
      </c>
      <c r="B533" s="78" t="s">
        <v>1132</v>
      </c>
      <c r="C533" s="77" t="s">
        <v>33</v>
      </c>
      <c r="D533" s="80" t="s">
        <v>553</v>
      </c>
    </row>
    <row r="534" spans="1:4" x14ac:dyDescent="0.25">
      <c r="A534" s="82">
        <v>314560</v>
      </c>
      <c r="B534" s="78" t="s">
        <v>1130</v>
      </c>
      <c r="C534" s="77" t="s">
        <v>26</v>
      </c>
      <c r="D534" s="80" t="s">
        <v>554</v>
      </c>
    </row>
    <row r="535" spans="1:4" x14ac:dyDescent="0.25">
      <c r="A535" s="82">
        <v>314570</v>
      </c>
      <c r="B535" s="78" t="s">
        <v>1133</v>
      </c>
      <c r="C535" s="77" t="s">
        <v>57</v>
      </c>
      <c r="D535" s="80" t="s">
        <v>555</v>
      </c>
    </row>
    <row r="536" spans="1:4" x14ac:dyDescent="0.25">
      <c r="A536" s="82">
        <v>314580</v>
      </c>
      <c r="B536" s="78" t="s">
        <v>1130</v>
      </c>
      <c r="C536" s="77" t="s">
        <v>26</v>
      </c>
      <c r="D536" s="80" t="s">
        <v>556</v>
      </c>
    </row>
    <row r="537" spans="1:4" x14ac:dyDescent="0.25">
      <c r="A537" s="82">
        <v>314585</v>
      </c>
      <c r="B537" s="78" t="s">
        <v>1124</v>
      </c>
      <c r="C537" s="77" t="s">
        <v>17</v>
      </c>
      <c r="D537" s="80" t="s">
        <v>557</v>
      </c>
    </row>
    <row r="538" spans="1:4" x14ac:dyDescent="0.25">
      <c r="A538" s="82">
        <v>314587</v>
      </c>
      <c r="B538" s="78" t="s">
        <v>1133</v>
      </c>
      <c r="C538" s="78" t="s">
        <v>477</v>
      </c>
      <c r="D538" s="80" t="s">
        <v>558</v>
      </c>
    </row>
    <row r="539" spans="1:4" x14ac:dyDescent="0.25">
      <c r="A539" s="82">
        <v>314590</v>
      </c>
      <c r="B539" s="78" t="s">
        <v>1134</v>
      </c>
      <c r="C539" s="77" t="s">
        <v>41</v>
      </c>
      <c r="D539" s="80" t="s">
        <v>559</v>
      </c>
    </row>
    <row r="540" spans="1:4" x14ac:dyDescent="0.25">
      <c r="A540" s="82">
        <v>314600</v>
      </c>
      <c r="B540" s="78" t="s">
        <v>1132</v>
      </c>
      <c r="C540" s="77" t="s">
        <v>36</v>
      </c>
      <c r="D540" s="80" t="s">
        <v>560</v>
      </c>
    </row>
    <row r="541" spans="1:4" x14ac:dyDescent="0.25">
      <c r="A541" s="82">
        <v>314610</v>
      </c>
      <c r="B541" s="78" t="s">
        <v>1123</v>
      </c>
      <c r="C541" s="77" t="s">
        <v>98</v>
      </c>
      <c r="D541" s="80" t="s">
        <v>561</v>
      </c>
    </row>
    <row r="542" spans="1:4" x14ac:dyDescent="0.25">
      <c r="A542" s="82">
        <v>314620</v>
      </c>
      <c r="B542" s="78" t="s">
        <v>1131</v>
      </c>
      <c r="C542" s="77" t="s">
        <v>28</v>
      </c>
      <c r="D542" s="80" t="s">
        <v>562</v>
      </c>
    </row>
    <row r="543" spans="1:4" x14ac:dyDescent="0.25">
      <c r="A543" s="82">
        <v>314625</v>
      </c>
      <c r="B543" s="78" t="s">
        <v>1136</v>
      </c>
      <c r="C543" s="77" t="s">
        <v>102</v>
      </c>
      <c r="D543" s="80" t="s">
        <v>563</v>
      </c>
    </row>
    <row r="544" spans="1:4" x14ac:dyDescent="0.25">
      <c r="A544" s="82">
        <v>314630</v>
      </c>
      <c r="B544" s="78" t="s">
        <v>1131</v>
      </c>
      <c r="C544" s="77" t="s">
        <v>28</v>
      </c>
      <c r="D544" s="80" t="s">
        <v>564</v>
      </c>
    </row>
    <row r="545" spans="1:4" x14ac:dyDescent="0.25">
      <c r="A545" s="82">
        <v>314655</v>
      </c>
      <c r="B545" s="78" t="s">
        <v>1136</v>
      </c>
      <c r="C545" s="77" t="s">
        <v>102</v>
      </c>
      <c r="D545" s="80" t="s">
        <v>565</v>
      </c>
    </row>
    <row r="546" spans="1:4" x14ac:dyDescent="0.25">
      <c r="A546" s="82">
        <v>314640</v>
      </c>
      <c r="B546" s="78" t="s">
        <v>1123</v>
      </c>
      <c r="C546" s="77" t="s">
        <v>11</v>
      </c>
      <c r="D546" s="80" t="s">
        <v>566</v>
      </c>
    </row>
    <row r="547" spans="1:4" x14ac:dyDescent="0.25">
      <c r="A547" s="82">
        <v>314650</v>
      </c>
      <c r="B547" s="78" t="s">
        <v>1130</v>
      </c>
      <c r="C547" s="77" t="s">
        <v>26</v>
      </c>
      <c r="D547" s="80" t="s">
        <v>567</v>
      </c>
    </row>
    <row r="548" spans="1:4" x14ac:dyDescent="0.25">
      <c r="A548" s="82">
        <v>314660</v>
      </c>
      <c r="B548" s="78" t="s">
        <v>1134</v>
      </c>
      <c r="C548" s="77" t="s">
        <v>41</v>
      </c>
      <c r="D548" s="80" t="s">
        <v>568</v>
      </c>
    </row>
    <row r="549" spans="1:4" x14ac:dyDescent="0.25">
      <c r="A549" s="82">
        <v>314670</v>
      </c>
      <c r="B549" s="78" t="s">
        <v>1133</v>
      </c>
      <c r="C549" s="77" t="s">
        <v>38</v>
      </c>
      <c r="D549" s="80" t="s">
        <v>569</v>
      </c>
    </row>
    <row r="550" spans="1:4" x14ac:dyDescent="0.25">
      <c r="A550" s="82">
        <v>314675</v>
      </c>
      <c r="B550" s="78" t="s">
        <v>1131</v>
      </c>
      <c r="C550" s="77" t="s">
        <v>30</v>
      </c>
      <c r="D550" s="80" t="s">
        <v>570</v>
      </c>
    </row>
    <row r="551" spans="1:4" x14ac:dyDescent="0.25">
      <c r="A551" s="82">
        <v>314690</v>
      </c>
      <c r="B551" s="78" t="s">
        <v>1123</v>
      </c>
      <c r="C551" s="77" t="s">
        <v>11</v>
      </c>
      <c r="D551" s="80" t="s">
        <v>571</v>
      </c>
    </row>
    <row r="552" spans="1:4" x14ac:dyDescent="0.25">
      <c r="A552" s="82">
        <v>314710</v>
      </c>
      <c r="B552" s="78" t="s">
        <v>1130</v>
      </c>
      <c r="C552" s="77" t="s">
        <v>26</v>
      </c>
      <c r="D552" s="80" t="s">
        <v>572</v>
      </c>
    </row>
    <row r="553" spans="1:4" x14ac:dyDescent="0.25">
      <c r="A553" s="82">
        <v>314700</v>
      </c>
      <c r="B553" s="78" t="s">
        <v>1135</v>
      </c>
      <c r="C553" s="77" t="s">
        <v>80</v>
      </c>
      <c r="D553" s="80" t="s">
        <v>573</v>
      </c>
    </row>
    <row r="554" spans="1:4" x14ac:dyDescent="0.25">
      <c r="A554" s="82">
        <v>314720</v>
      </c>
      <c r="B554" s="78" t="s">
        <v>1132</v>
      </c>
      <c r="C554" s="77" t="s">
        <v>40</v>
      </c>
      <c r="D554" s="80" t="s">
        <v>574</v>
      </c>
    </row>
    <row r="555" spans="1:4" x14ac:dyDescent="0.25">
      <c r="A555" s="82">
        <v>314730</v>
      </c>
      <c r="B555" s="78" t="s">
        <v>1132</v>
      </c>
      <c r="C555" s="77" t="s">
        <v>36</v>
      </c>
      <c r="D555" s="80" t="s">
        <v>575</v>
      </c>
    </row>
    <row r="556" spans="1:4" x14ac:dyDescent="0.25">
      <c r="A556" s="82">
        <v>314740</v>
      </c>
      <c r="B556" s="78" t="s">
        <v>1123</v>
      </c>
      <c r="C556" s="77" t="s">
        <v>11</v>
      </c>
      <c r="D556" s="80" t="s">
        <v>576</v>
      </c>
    </row>
    <row r="557" spans="1:4" x14ac:dyDescent="0.25">
      <c r="A557" s="82">
        <v>314760</v>
      </c>
      <c r="B557" s="78" t="s">
        <v>1132</v>
      </c>
      <c r="C557" s="77" t="s">
        <v>33</v>
      </c>
      <c r="D557" s="80" t="s">
        <v>577</v>
      </c>
    </row>
    <row r="558" spans="1:4" x14ac:dyDescent="0.25">
      <c r="A558" s="82">
        <v>314770</v>
      </c>
      <c r="B558" s="78" t="s">
        <v>1130</v>
      </c>
      <c r="C558" s="77" t="s">
        <v>26</v>
      </c>
      <c r="D558" s="80" t="s">
        <v>578</v>
      </c>
    </row>
    <row r="559" spans="1:4" x14ac:dyDescent="0.25">
      <c r="A559" s="82">
        <v>314780</v>
      </c>
      <c r="B559" s="78" t="s">
        <v>1123</v>
      </c>
      <c r="C559" s="77" t="s">
        <v>90</v>
      </c>
      <c r="D559" s="80" t="s">
        <v>860</v>
      </c>
    </row>
    <row r="560" spans="1:4" x14ac:dyDescent="0.25">
      <c r="A560" s="82">
        <v>314750</v>
      </c>
      <c r="B560" s="78" t="s">
        <v>1133</v>
      </c>
      <c r="C560" s="77" t="s">
        <v>57</v>
      </c>
      <c r="D560" s="80" t="s">
        <v>579</v>
      </c>
    </row>
    <row r="561" spans="1:4" x14ac:dyDescent="0.25">
      <c r="A561" s="82">
        <v>314790</v>
      </c>
      <c r="B561" s="78" t="s">
        <v>1132</v>
      </c>
      <c r="C561" s="77" t="s">
        <v>45</v>
      </c>
      <c r="D561" s="80" t="s">
        <v>45</v>
      </c>
    </row>
    <row r="562" spans="1:4" x14ac:dyDescent="0.25">
      <c r="A562" s="82">
        <v>314795</v>
      </c>
      <c r="B562" s="78" t="s">
        <v>1136</v>
      </c>
      <c r="C562" s="77" t="s">
        <v>121</v>
      </c>
      <c r="D562" s="80" t="s">
        <v>580</v>
      </c>
    </row>
    <row r="563" spans="1:4" x14ac:dyDescent="0.25">
      <c r="A563" s="82">
        <v>314800</v>
      </c>
      <c r="B563" s="78" t="s">
        <v>1135</v>
      </c>
      <c r="C563" s="77" t="s">
        <v>71</v>
      </c>
      <c r="D563" s="80" t="s">
        <v>71</v>
      </c>
    </row>
    <row r="564" spans="1:4" x14ac:dyDescent="0.25">
      <c r="A564" s="82">
        <v>314810</v>
      </c>
      <c r="B564" s="78" t="s">
        <v>1122</v>
      </c>
      <c r="C564" s="77" t="s">
        <v>8</v>
      </c>
      <c r="D564" s="80" t="s">
        <v>581</v>
      </c>
    </row>
    <row r="565" spans="1:4" x14ac:dyDescent="0.25">
      <c r="A565" s="82">
        <v>314820</v>
      </c>
      <c r="B565" s="78" t="s">
        <v>1133</v>
      </c>
      <c r="C565" s="77" t="s">
        <v>62</v>
      </c>
      <c r="D565" s="80" t="s">
        <v>582</v>
      </c>
    </row>
    <row r="566" spans="1:4" x14ac:dyDescent="0.25">
      <c r="A566" s="82">
        <v>314830</v>
      </c>
      <c r="B566" s="78" t="s">
        <v>1124</v>
      </c>
      <c r="C566" s="77" t="s">
        <v>17</v>
      </c>
      <c r="D566" s="80" t="s">
        <v>583</v>
      </c>
    </row>
    <row r="567" spans="1:4" x14ac:dyDescent="0.25">
      <c r="A567" s="82">
        <v>314840</v>
      </c>
      <c r="B567" s="78" t="s">
        <v>1127</v>
      </c>
      <c r="C567" s="77" t="s">
        <v>1128</v>
      </c>
      <c r="D567" s="80" t="s">
        <v>584</v>
      </c>
    </row>
    <row r="568" spans="1:4" x14ac:dyDescent="0.25">
      <c r="A568" s="82">
        <v>314850</v>
      </c>
      <c r="B568" s="78" t="s">
        <v>1131</v>
      </c>
      <c r="C568" s="77" t="s">
        <v>28</v>
      </c>
      <c r="D568" s="80" t="s">
        <v>585</v>
      </c>
    </row>
    <row r="569" spans="1:4" x14ac:dyDescent="0.25">
      <c r="A569" s="82">
        <v>314860</v>
      </c>
      <c r="B569" s="78" t="s">
        <v>1127</v>
      </c>
      <c r="C569" s="77" t="s">
        <v>1128</v>
      </c>
      <c r="D569" s="80" t="s">
        <v>586</v>
      </c>
    </row>
    <row r="570" spans="1:4" x14ac:dyDescent="0.25">
      <c r="A570" s="82">
        <v>314870</v>
      </c>
      <c r="B570" s="78" t="s">
        <v>1131</v>
      </c>
      <c r="C570" s="77" t="s">
        <v>30</v>
      </c>
      <c r="D570" s="80" t="s">
        <v>30</v>
      </c>
    </row>
    <row r="571" spans="1:4" x14ac:dyDescent="0.25">
      <c r="A571" s="82">
        <v>314875</v>
      </c>
      <c r="B571" s="78" t="s">
        <v>1133</v>
      </c>
      <c r="C571" s="78" t="s">
        <v>477</v>
      </c>
      <c r="D571" s="80" t="s">
        <v>587</v>
      </c>
    </row>
    <row r="572" spans="1:4" x14ac:dyDescent="0.25">
      <c r="A572" s="82">
        <v>314880</v>
      </c>
      <c r="B572" s="78" t="s">
        <v>1124</v>
      </c>
      <c r="C572" s="77" t="s">
        <v>17</v>
      </c>
      <c r="D572" s="80" t="s">
        <v>588</v>
      </c>
    </row>
    <row r="573" spans="1:4" x14ac:dyDescent="0.25">
      <c r="A573" s="82">
        <v>314890</v>
      </c>
      <c r="B573" s="78" t="s">
        <v>1130</v>
      </c>
      <c r="C573" s="77" t="s">
        <v>26</v>
      </c>
      <c r="D573" s="80" t="s">
        <v>589</v>
      </c>
    </row>
    <row r="574" spans="1:4" x14ac:dyDescent="0.25">
      <c r="A574" s="82">
        <v>314900</v>
      </c>
      <c r="B574" s="78" t="s">
        <v>1133</v>
      </c>
      <c r="C574" s="78" t="s">
        <v>477</v>
      </c>
      <c r="D574" s="80" t="s">
        <v>590</v>
      </c>
    </row>
    <row r="575" spans="1:4" x14ac:dyDescent="0.25">
      <c r="A575" s="82">
        <v>314910</v>
      </c>
      <c r="B575" s="78" t="s">
        <v>1132</v>
      </c>
      <c r="C575" s="77" t="s">
        <v>36</v>
      </c>
      <c r="D575" s="80" t="s">
        <v>591</v>
      </c>
    </row>
    <row r="576" spans="1:4" x14ac:dyDescent="0.25">
      <c r="A576" s="82">
        <v>314915</v>
      </c>
      <c r="B576" s="78" t="s">
        <v>1136</v>
      </c>
      <c r="C576" s="77" t="s">
        <v>121</v>
      </c>
      <c r="D576" s="80" t="s">
        <v>592</v>
      </c>
    </row>
    <row r="577" spans="1:4" x14ac:dyDescent="0.25">
      <c r="A577" s="82">
        <v>314920</v>
      </c>
      <c r="B577" s="78" t="s">
        <v>1129</v>
      </c>
      <c r="C577" s="77" t="s">
        <v>24</v>
      </c>
      <c r="D577" s="80" t="s">
        <v>593</v>
      </c>
    </row>
    <row r="578" spans="1:4" x14ac:dyDescent="0.25">
      <c r="A578" s="82">
        <v>314930</v>
      </c>
      <c r="B578" s="78" t="s">
        <v>1123</v>
      </c>
      <c r="C578" s="77" t="s">
        <v>98</v>
      </c>
      <c r="D578" s="80" t="s">
        <v>594</v>
      </c>
    </row>
    <row r="579" spans="1:4" x14ac:dyDescent="0.25">
      <c r="A579" s="82">
        <v>314940</v>
      </c>
      <c r="B579" s="78" t="s">
        <v>1133</v>
      </c>
      <c r="C579" s="77" t="s">
        <v>57</v>
      </c>
      <c r="D579" s="80" t="s">
        <v>595</v>
      </c>
    </row>
    <row r="580" spans="1:4" x14ac:dyDescent="0.25">
      <c r="A580" s="82">
        <v>314950</v>
      </c>
      <c r="B580" s="78" t="s">
        <v>1133</v>
      </c>
      <c r="C580" s="77" t="s">
        <v>57</v>
      </c>
      <c r="D580" s="80" t="s">
        <v>596</v>
      </c>
    </row>
    <row r="581" spans="1:4" x14ac:dyDescent="0.25">
      <c r="A581" s="82">
        <v>314960</v>
      </c>
      <c r="B581" s="78" t="s">
        <v>1123</v>
      </c>
      <c r="C581" s="77" t="s">
        <v>11</v>
      </c>
      <c r="D581" s="80" t="s">
        <v>597</v>
      </c>
    </row>
    <row r="582" spans="1:4" x14ac:dyDescent="0.25">
      <c r="A582" s="82">
        <v>314970</v>
      </c>
      <c r="B582" s="78" t="s">
        <v>1130</v>
      </c>
      <c r="C582" s="77" t="s">
        <v>26</v>
      </c>
      <c r="D582" s="80" t="s">
        <v>598</v>
      </c>
    </row>
    <row r="583" spans="1:4" x14ac:dyDescent="0.25">
      <c r="A583" s="82">
        <v>314980</v>
      </c>
      <c r="B583" s="78" t="s">
        <v>1129</v>
      </c>
      <c r="C583" s="77" t="s">
        <v>24</v>
      </c>
      <c r="D583" s="80" t="s">
        <v>599</v>
      </c>
    </row>
    <row r="584" spans="1:4" x14ac:dyDescent="0.25">
      <c r="A584" s="82">
        <v>314990</v>
      </c>
      <c r="B584" s="78" t="s">
        <v>1132</v>
      </c>
      <c r="C584" s="77" t="s">
        <v>33</v>
      </c>
      <c r="D584" s="80" t="s">
        <v>600</v>
      </c>
    </row>
    <row r="585" spans="1:4" x14ac:dyDescent="0.25">
      <c r="A585" s="82">
        <v>314995</v>
      </c>
      <c r="B585" s="78" t="s">
        <v>1125</v>
      </c>
      <c r="C585" s="77" t="s">
        <v>1126</v>
      </c>
      <c r="D585" s="80" t="s">
        <v>601</v>
      </c>
    </row>
    <row r="586" spans="1:4" x14ac:dyDescent="0.25">
      <c r="A586" s="82">
        <v>315000</v>
      </c>
      <c r="B586" s="78" t="s">
        <v>1131</v>
      </c>
      <c r="C586" s="77" t="s">
        <v>28</v>
      </c>
      <c r="D586" s="80" t="s">
        <v>602</v>
      </c>
    </row>
    <row r="587" spans="1:4" x14ac:dyDescent="0.25">
      <c r="A587" s="82">
        <v>315010</v>
      </c>
      <c r="B587" s="78" t="s">
        <v>1133</v>
      </c>
      <c r="C587" s="77" t="s">
        <v>57</v>
      </c>
      <c r="D587" s="80" t="s">
        <v>603</v>
      </c>
    </row>
    <row r="588" spans="1:4" x14ac:dyDescent="0.25">
      <c r="A588" s="82">
        <v>315015</v>
      </c>
      <c r="B588" s="78" t="s">
        <v>1125</v>
      </c>
      <c r="C588" s="77" t="s">
        <v>1126</v>
      </c>
      <c r="D588" s="80" t="s">
        <v>604</v>
      </c>
    </row>
    <row r="589" spans="1:4" x14ac:dyDescent="0.25">
      <c r="A589" s="82">
        <v>315020</v>
      </c>
      <c r="B589" s="78" t="s">
        <v>1124</v>
      </c>
      <c r="C589" s="77" t="s">
        <v>17</v>
      </c>
      <c r="D589" s="80" t="s">
        <v>605</v>
      </c>
    </row>
    <row r="590" spans="1:4" x14ac:dyDescent="0.25">
      <c r="A590" s="82">
        <v>315030</v>
      </c>
      <c r="B590" s="78" t="s">
        <v>1134</v>
      </c>
      <c r="C590" s="77" t="s">
        <v>94</v>
      </c>
      <c r="D590" s="80" t="s">
        <v>606</v>
      </c>
    </row>
    <row r="591" spans="1:4" x14ac:dyDescent="0.25">
      <c r="A591" s="82">
        <v>315040</v>
      </c>
      <c r="B591" s="78" t="s">
        <v>1123</v>
      </c>
      <c r="C591" s="77" t="s">
        <v>98</v>
      </c>
      <c r="D591" s="80" t="s">
        <v>607</v>
      </c>
    </row>
    <row r="592" spans="1:4" x14ac:dyDescent="0.25">
      <c r="A592" s="82">
        <v>315050</v>
      </c>
      <c r="B592" s="78" t="s">
        <v>1130</v>
      </c>
      <c r="C592" s="77" t="s">
        <v>45</v>
      </c>
      <c r="D592" s="80" t="s">
        <v>608</v>
      </c>
    </row>
    <row r="593" spans="1:4" x14ac:dyDescent="0.25">
      <c r="A593" s="82">
        <v>315053</v>
      </c>
      <c r="B593" s="78" t="s">
        <v>1125</v>
      </c>
      <c r="C593" s="77" t="s">
        <v>1126</v>
      </c>
      <c r="D593" s="80" t="s">
        <v>861</v>
      </c>
    </row>
    <row r="594" spans="1:4" x14ac:dyDescent="0.25">
      <c r="A594" s="82">
        <v>315057</v>
      </c>
      <c r="B594" s="78" t="s">
        <v>1136</v>
      </c>
      <c r="C594" s="77" t="s">
        <v>121</v>
      </c>
      <c r="D594" s="80" t="s">
        <v>609</v>
      </c>
    </row>
    <row r="595" spans="1:4" x14ac:dyDescent="0.25">
      <c r="A595" s="82">
        <v>315060</v>
      </c>
      <c r="B595" s="78" t="s">
        <v>1130</v>
      </c>
      <c r="C595" s="77" t="s">
        <v>26</v>
      </c>
      <c r="D595" s="80" t="s">
        <v>610</v>
      </c>
    </row>
    <row r="596" spans="1:4" x14ac:dyDescent="0.25">
      <c r="A596" s="82">
        <v>315070</v>
      </c>
      <c r="B596" s="78" t="s">
        <v>1129</v>
      </c>
      <c r="C596" s="77" t="s">
        <v>24</v>
      </c>
      <c r="D596" s="80" t="s">
        <v>611</v>
      </c>
    </row>
    <row r="597" spans="1:4" x14ac:dyDescent="0.25">
      <c r="A597" s="82">
        <v>315080</v>
      </c>
      <c r="B597" s="78" t="s">
        <v>1134</v>
      </c>
      <c r="C597" s="77" t="s">
        <v>41</v>
      </c>
      <c r="D597" s="80" t="s">
        <v>612</v>
      </c>
    </row>
    <row r="598" spans="1:4" x14ac:dyDescent="0.25">
      <c r="A598" s="82">
        <v>315090</v>
      </c>
      <c r="B598" s="78" t="s">
        <v>1132</v>
      </c>
      <c r="C598" s="77" t="s">
        <v>36</v>
      </c>
      <c r="D598" s="80" t="s">
        <v>613</v>
      </c>
    </row>
    <row r="599" spans="1:4" x14ac:dyDescent="0.25">
      <c r="A599" s="82">
        <v>315100</v>
      </c>
      <c r="B599" s="78" t="s">
        <v>1132</v>
      </c>
      <c r="C599" s="77" t="s">
        <v>36</v>
      </c>
      <c r="D599" s="80" t="s">
        <v>614</v>
      </c>
    </row>
    <row r="600" spans="1:4" x14ac:dyDescent="0.25">
      <c r="A600" s="82">
        <v>315110</v>
      </c>
      <c r="B600" s="78" t="s">
        <v>1133</v>
      </c>
      <c r="C600" s="77" t="s">
        <v>38</v>
      </c>
      <c r="D600" s="80" t="s">
        <v>615</v>
      </c>
    </row>
    <row r="601" spans="1:4" x14ac:dyDescent="0.25">
      <c r="A601" s="82">
        <v>315120</v>
      </c>
      <c r="B601" s="78" t="s">
        <v>1136</v>
      </c>
      <c r="C601" s="77" t="s">
        <v>135</v>
      </c>
      <c r="D601" s="80" t="s">
        <v>135</v>
      </c>
    </row>
    <row r="602" spans="1:4" x14ac:dyDescent="0.25">
      <c r="A602" s="82">
        <v>315130</v>
      </c>
      <c r="B602" s="78" t="s">
        <v>1133</v>
      </c>
      <c r="C602" s="77" t="s">
        <v>62</v>
      </c>
      <c r="D602" s="80" t="s">
        <v>616</v>
      </c>
    </row>
    <row r="603" spans="1:4" x14ac:dyDescent="0.25">
      <c r="A603" s="82">
        <v>315140</v>
      </c>
      <c r="B603" s="78" t="s">
        <v>1130</v>
      </c>
      <c r="C603" s="77" t="s">
        <v>26</v>
      </c>
      <c r="D603" s="80" t="s">
        <v>617</v>
      </c>
    </row>
    <row r="604" spans="1:4" x14ac:dyDescent="0.25">
      <c r="A604" s="82">
        <v>315150</v>
      </c>
      <c r="B604" s="78" t="s">
        <v>1132</v>
      </c>
      <c r="C604" s="77" t="s">
        <v>45</v>
      </c>
      <c r="D604" s="80" t="s">
        <v>862</v>
      </c>
    </row>
    <row r="605" spans="1:4" x14ac:dyDescent="0.25">
      <c r="A605" s="82">
        <v>315160</v>
      </c>
      <c r="B605" s="78" t="s">
        <v>1129</v>
      </c>
      <c r="C605" s="77" t="s">
        <v>24</v>
      </c>
      <c r="D605" s="80" t="s">
        <v>618</v>
      </c>
    </row>
    <row r="606" spans="1:4" x14ac:dyDescent="0.25">
      <c r="A606" s="82">
        <v>315170</v>
      </c>
      <c r="B606" s="78" t="s">
        <v>1132</v>
      </c>
      <c r="C606" s="77" t="s">
        <v>40</v>
      </c>
      <c r="D606" s="80" t="s">
        <v>619</v>
      </c>
    </row>
    <row r="607" spans="1:4" x14ac:dyDescent="0.25">
      <c r="A607" s="82">
        <v>315180</v>
      </c>
      <c r="B607" s="78" t="s">
        <v>1132</v>
      </c>
      <c r="C607" s="77" t="s">
        <v>36</v>
      </c>
      <c r="D607" s="80" t="s">
        <v>620</v>
      </c>
    </row>
    <row r="608" spans="1:4" x14ac:dyDescent="0.25">
      <c r="A608" s="82">
        <v>315190</v>
      </c>
      <c r="B608" s="78" t="s">
        <v>1124</v>
      </c>
      <c r="C608" s="78" t="s">
        <v>477</v>
      </c>
      <c r="D608" s="80" t="s">
        <v>621</v>
      </c>
    </row>
    <row r="609" spans="1:4" x14ac:dyDescent="0.25">
      <c r="A609" s="82">
        <v>315200</v>
      </c>
      <c r="B609" s="78" t="s">
        <v>1123</v>
      </c>
      <c r="C609" s="77" t="s">
        <v>11</v>
      </c>
      <c r="D609" s="80" t="s">
        <v>622</v>
      </c>
    </row>
    <row r="610" spans="1:4" x14ac:dyDescent="0.25">
      <c r="A610" s="82">
        <v>315210</v>
      </c>
      <c r="B610" s="78" t="s">
        <v>1124</v>
      </c>
      <c r="C610" s="77" t="s">
        <v>17</v>
      </c>
      <c r="D610" s="80" t="s">
        <v>17</v>
      </c>
    </row>
    <row r="611" spans="1:4" x14ac:dyDescent="0.25">
      <c r="A611" s="82">
        <v>315213</v>
      </c>
      <c r="B611" s="78" t="s">
        <v>1136</v>
      </c>
      <c r="C611" s="77" t="s">
        <v>135</v>
      </c>
      <c r="D611" s="80" t="s">
        <v>623</v>
      </c>
    </row>
    <row r="612" spans="1:4" x14ac:dyDescent="0.25">
      <c r="A612" s="82">
        <v>315217</v>
      </c>
      <c r="B612" s="78" t="s">
        <v>1131</v>
      </c>
      <c r="C612" s="77" t="s">
        <v>30</v>
      </c>
      <c r="D612" s="80" t="s">
        <v>624</v>
      </c>
    </row>
    <row r="613" spans="1:4" x14ac:dyDescent="0.25">
      <c r="A613" s="82">
        <v>315220</v>
      </c>
      <c r="B613" s="78" t="s">
        <v>1136</v>
      </c>
      <c r="C613" s="77" t="s">
        <v>102</v>
      </c>
      <c r="D613" s="80" t="s">
        <v>625</v>
      </c>
    </row>
    <row r="614" spans="1:4" x14ac:dyDescent="0.25">
      <c r="A614" s="82">
        <v>315230</v>
      </c>
      <c r="B614" s="78" t="s">
        <v>1124</v>
      </c>
      <c r="C614" s="77" t="s">
        <v>17</v>
      </c>
      <c r="D614" s="80" t="s">
        <v>626</v>
      </c>
    </row>
    <row r="615" spans="1:4" x14ac:dyDescent="0.25">
      <c r="A615" s="82">
        <v>315240</v>
      </c>
      <c r="B615" s="78" t="s">
        <v>1131</v>
      </c>
      <c r="C615" s="77" t="s">
        <v>28</v>
      </c>
      <c r="D615" s="80" t="s">
        <v>627</v>
      </c>
    </row>
    <row r="616" spans="1:4" x14ac:dyDescent="0.25">
      <c r="A616" s="82">
        <v>315250</v>
      </c>
      <c r="B616" s="78" t="s">
        <v>1132</v>
      </c>
      <c r="C616" s="77" t="s">
        <v>36</v>
      </c>
      <c r="D616" s="80" t="s">
        <v>36</v>
      </c>
    </row>
    <row r="617" spans="1:4" x14ac:dyDescent="0.25">
      <c r="A617" s="82">
        <v>315260</v>
      </c>
      <c r="B617" s="78" t="s">
        <v>1132</v>
      </c>
      <c r="C617" s="77" t="s">
        <v>33</v>
      </c>
      <c r="D617" s="80" t="s">
        <v>628</v>
      </c>
    </row>
    <row r="618" spans="1:4" x14ac:dyDescent="0.25">
      <c r="A618" s="82">
        <v>315270</v>
      </c>
      <c r="B618" s="78" t="s">
        <v>1134</v>
      </c>
      <c r="C618" s="77" t="s">
        <v>94</v>
      </c>
      <c r="D618" s="80" t="s">
        <v>629</v>
      </c>
    </row>
    <row r="619" spans="1:4" x14ac:dyDescent="0.25">
      <c r="A619" s="82">
        <v>315280</v>
      </c>
      <c r="B619" s="78" t="s">
        <v>1122</v>
      </c>
      <c r="C619" s="77" t="s">
        <v>8</v>
      </c>
      <c r="D619" s="80" t="s">
        <v>630</v>
      </c>
    </row>
    <row r="620" spans="1:4" x14ac:dyDescent="0.25">
      <c r="A620" s="82">
        <v>315290</v>
      </c>
      <c r="B620" s="78" t="s">
        <v>1132</v>
      </c>
      <c r="C620" s="77" t="s">
        <v>45</v>
      </c>
      <c r="D620" s="80" t="s">
        <v>631</v>
      </c>
    </row>
    <row r="621" spans="1:4" x14ac:dyDescent="0.25">
      <c r="A621" s="82">
        <v>315300</v>
      </c>
      <c r="B621" s="78" t="s">
        <v>1129</v>
      </c>
      <c r="C621" s="77" t="s">
        <v>24</v>
      </c>
      <c r="D621" s="80" t="s">
        <v>632</v>
      </c>
    </row>
    <row r="622" spans="1:4" x14ac:dyDescent="0.25">
      <c r="A622" s="82">
        <v>315310</v>
      </c>
      <c r="B622" s="78" t="s">
        <v>1133</v>
      </c>
      <c r="C622" s="77" t="s">
        <v>62</v>
      </c>
      <c r="D622" s="80" t="s">
        <v>633</v>
      </c>
    </row>
    <row r="623" spans="1:4" x14ac:dyDescent="0.25">
      <c r="A623" s="82">
        <v>315320</v>
      </c>
      <c r="B623" s="78" t="s">
        <v>1123</v>
      </c>
      <c r="C623" s="77" t="s">
        <v>11</v>
      </c>
      <c r="D623" s="80" t="s">
        <v>634</v>
      </c>
    </row>
    <row r="624" spans="1:4" x14ac:dyDescent="0.25">
      <c r="A624" s="82">
        <v>315330</v>
      </c>
      <c r="B624" s="78" t="s">
        <v>432</v>
      </c>
      <c r="C624" s="77" t="s">
        <v>53</v>
      </c>
      <c r="D624" s="80" t="s">
        <v>635</v>
      </c>
    </row>
    <row r="625" spans="1:4" x14ac:dyDescent="0.25">
      <c r="A625" s="82">
        <v>315340</v>
      </c>
      <c r="B625" s="78" t="s">
        <v>1135</v>
      </c>
      <c r="C625" s="77" t="s">
        <v>71</v>
      </c>
      <c r="D625" s="80" t="s">
        <v>636</v>
      </c>
    </row>
    <row r="626" spans="1:4" x14ac:dyDescent="0.25">
      <c r="A626" s="82">
        <v>315360</v>
      </c>
      <c r="B626" s="78" t="s">
        <v>1123</v>
      </c>
      <c r="C626" s="77" t="s">
        <v>11</v>
      </c>
      <c r="D626" s="80" t="s">
        <v>637</v>
      </c>
    </row>
    <row r="627" spans="1:4" x14ac:dyDescent="0.25">
      <c r="A627" s="82">
        <v>315370</v>
      </c>
      <c r="B627" s="78" t="s">
        <v>1123</v>
      </c>
      <c r="C627" s="77" t="s">
        <v>11</v>
      </c>
      <c r="D627" s="80" t="s">
        <v>638</v>
      </c>
    </row>
    <row r="628" spans="1:4" x14ac:dyDescent="0.25">
      <c r="A628" s="82">
        <v>315380</v>
      </c>
      <c r="B628" s="78" t="s">
        <v>1134</v>
      </c>
      <c r="C628" s="77" t="s">
        <v>41</v>
      </c>
      <c r="D628" s="80" t="s">
        <v>863</v>
      </c>
    </row>
    <row r="629" spans="1:4" x14ac:dyDescent="0.25">
      <c r="A629" s="82">
        <v>315390</v>
      </c>
      <c r="B629" s="78" t="s">
        <v>1123</v>
      </c>
      <c r="C629" s="77" t="s">
        <v>98</v>
      </c>
      <c r="D629" s="80" t="s">
        <v>639</v>
      </c>
    </row>
    <row r="630" spans="1:4" x14ac:dyDescent="0.25">
      <c r="A630" s="82">
        <v>315400</v>
      </c>
      <c r="B630" s="78" t="s">
        <v>1124</v>
      </c>
      <c r="C630" s="77" t="s">
        <v>17</v>
      </c>
      <c r="D630" s="80" t="s">
        <v>640</v>
      </c>
    </row>
    <row r="631" spans="1:4" x14ac:dyDescent="0.25">
      <c r="A631" s="82">
        <v>315410</v>
      </c>
      <c r="B631" s="78" t="s">
        <v>1133</v>
      </c>
      <c r="C631" s="77" t="s">
        <v>38</v>
      </c>
      <c r="D631" s="80" t="s">
        <v>641</v>
      </c>
    </row>
    <row r="632" spans="1:4" x14ac:dyDescent="0.25">
      <c r="A632" s="82">
        <v>315415</v>
      </c>
      <c r="B632" s="78" t="s">
        <v>1124</v>
      </c>
      <c r="C632" s="78" t="s">
        <v>477</v>
      </c>
      <c r="D632" s="80" t="s">
        <v>642</v>
      </c>
    </row>
    <row r="633" spans="1:4" x14ac:dyDescent="0.25">
      <c r="A633" s="82">
        <v>315420</v>
      </c>
      <c r="B633" s="78" t="s">
        <v>1134</v>
      </c>
      <c r="C633" s="77" t="s">
        <v>94</v>
      </c>
      <c r="D633" s="80" t="s">
        <v>643</v>
      </c>
    </row>
    <row r="634" spans="1:4" x14ac:dyDescent="0.25">
      <c r="A634" s="82">
        <v>315430</v>
      </c>
      <c r="B634" s="78" t="s">
        <v>1127</v>
      </c>
      <c r="C634" s="77" t="s">
        <v>1128</v>
      </c>
      <c r="D634" s="80" t="s">
        <v>644</v>
      </c>
    </row>
    <row r="635" spans="1:4" x14ac:dyDescent="0.25">
      <c r="A635" s="82">
        <v>315440</v>
      </c>
      <c r="B635" s="78" t="s">
        <v>1134</v>
      </c>
      <c r="C635" s="77" t="s">
        <v>41</v>
      </c>
      <c r="D635" s="80" t="s">
        <v>645</v>
      </c>
    </row>
    <row r="636" spans="1:4" x14ac:dyDescent="0.25">
      <c r="A636" s="82">
        <v>315445</v>
      </c>
      <c r="B636" s="78" t="s">
        <v>1135</v>
      </c>
      <c r="C636" s="77" t="s">
        <v>80</v>
      </c>
      <c r="D636" s="80" t="s">
        <v>646</v>
      </c>
    </row>
    <row r="637" spans="1:4" x14ac:dyDescent="0.25">
      <c r="A637" s="82">
        <v>315450</v>
      </c>
      <c r="B637" s="78" t="s">
        <v>1136</v>
      </c>
      <c r="C637" s="77" t="s">
        <v>102</v>
      </c>
      <c r="D637" s="80" t="s">
        <v>647</v>
      </c>
    </row>
    <row r="638" spans="1:4" x14ac:dyDescent="0.25">
      <c r="A638" s="82">
        <v>315460</v>
      </c>
      <c r="B638" s="78" t="s">
        <v>1123</v>
      </c>
      <c r="C638" s="77" t="s">
        <v>98</v>
      </c>
      <c r="D638" s="80" t="s">
        <v>648</v>
      </c>
    </row>
    <row r="639" spans="1:4" x14ac:dyDescent="0.25">
      <c r="A639" s="82">
        <v>315470</v>
      </c>
      <c r="B639" s="78" t="s">
        <v>1132</v>
      </c>
      <c r="C639" s="77" t="s">
        <v>33</v>
      </c>
      <c r="D639" s="80" t="s">
        <v>649</v>
      </c>
    </row>
    <row r="640" spans="1:4" x14ac:dyDescent="0.25">
      <c r="A640" s="82">
        <v>315480</v>
      </c>
      <c r="B640" s="78" t="s">
        <v>1123</v>
      </c>
      <c r="C640" s="77" t="s">
        <v>98</v>
      </c>
      <c r="D640" s="80" t="s">
        <v>650</v>
      </c>
    </row>
    <row r="641" spans="1:4" x14ac:dyDescent="0.25">
      <c r="A641" s="82">
        <v>315490</v>
      </c>
      <c r="B641" s="78" t="s">
        <v>1124</v>
      </c>
      <c r="C641" s="77" t="s">
        <v>17</v>
      </c>
      <c r="D641" s="80" t="s">
        <v>651</v>
      </c>
    </row>
    <row r="642" spans="1:4" x14ac:dyDescent="0.25">
      <c r="A642" s="82">
        <v>315510</v>
      </c>
      <c r="B642" s="78" t="s">
        <v>1131</v>
      </c>
      <c r="C642" s="77" t="s">
        <v>30</v>
      </c>
      <c r="D642" s="80" t="s">
        <v>652</v>
      </c>
    </row>
    <row r="643" spans="1:4" x14ac:dyDescent="0.25">
      <c r="A643" s="82">
        <v>315500</v>
      </c>
      <c r="B643" s="78" t="s">
        <v>1124</v>
      </c>
      <c r="C643" s="77" t="s">
        <v>17</v>
      </c>
      <c r="D643" s="80" t="s">
        <v>653</v>
      </c>
    </row>
    <row r="644" spans="1:4" x14ac:dyDescent="0.25">
      <c r="A644" s="82">
        <v>315520</v>
      </c>
      <c r="B644" s="78" t="s">
        <v>1134</v>
      </c>
      <c r="C644" s="77" t="s">
        <v>41</v>
      </c>
      <c r="D644" s="80" t="s">
        <v>654</v>
      </c>
    </row>
    <row r="645" spans="1:4" x14ac:dyDescent="0.25">
      <c r="A645" s="82">
        <v>315530</v>
      </c>
      <c r="B645" s="78" t="s">
        <v>1123</v>
      </c>
      <c r="C645" s="77" t="s">
        <v>98</v>
      </c>
      <c r="D645" s="80" t="s">
        <v>655</v>
      </c>
    </row>
    <row r="646" spans="1:4" x14ac:dyDescent="0.25">
      <c r="A646" s="82">
        <v>315540</v>
      </c>
      <c r="B646" s="78" t="s">
        <v>1133</v>
      </c>
      <c r="C646" s="77" t="s">
        <v>57</v>
      </c>
      <c r="D646" s="80" t="s">
        <v>656</v>
      </c>
    </row>
    <row r="647" spans="1:4" x14ac:dyDescent="0.25">
      <c r="A647" s="82">
        <v>315550</v>
      </c>
      <c r="B647" s="78" t="s">
        <v>1135</v>
      </c>
      <c r="C647" s="77" t="s">
        <v>71</v>
      </c>
      <c r="D647" s="80" t="s">
        <v>657</v>
      </c>
    </row>
    <row r="648" spans="1:4" x14ac:dyDescent="0.25">
      <c r="A648" s="82">
        <v>315560</v>
      </c>
      <c r="B648" s="78" t="s">
        <v>1136</v>
      </c>
      <c r="C648" s="77" t="s">
        <v>102</v>
      </c>
      <c r="D648" s="80" t="s">
        <v>658</v>
      </c>
    </row>
    <row r="649" spans="1:4" x14ac:dyDescent="0.25">
      <c r="A649" s="82">
        <v>315570</v>
      </c>
      <c r="B649" s="78" t="s">
        <v>1123</v>
      </c>
      <c r="C649" s="77" t="s">
        <v>90</v>
      </c>
      <c r="D649" s="80" t="s">
        <v>659</v>
      </c>
    </row>
    <row r="650" spans="1:4" x14ac:dyDescent="0.25">
      <c r="A650" s="82">
        <v>315580</v>
      </c>
      <c r="B650" s="78" t="s">
        <v>1133</v>
      </c>
      <c r="C650" s="77" t="s">
        <v>62</v>
      </c>
      <c r="D650" s="80" t="s">
        <v>660</v>
      </c>
    </row>
    <row r="651" spans="1:4" x14ac:dyDescent="0.25">
      <c r="A651" s="82">
        <v>315590</v>
      </c>
      <c r="B651" s="78" t="s">
        <v>1133</v>
      </c>
      <c r="C651" s="77" t="s">
        <v>57</v>
      </c>
      <c r="D651" s="80" t="s">
        <v>661</v>
      </c>
    </row>
    <row r="652" spans="1:4" x14ac:dyDescent="0.25">
      <c r="A652" s="82">
        <v>315600</v>
      </c>
      <c r="B652" s="78" t="s">
        <v>1123</v>
      </c>
      <c r="C652" s="77" t="s">
        <v>53</v>
      </c>
      <c r="D652" s="80" t="s">
        <v>662</v>
      </c>
    </row>
    <row r="653" spans="1:4" x14ac:dyDescent="0.25">
      <c r="A653" s="82">
        <v>315610</v>
      </c>
      <c r="B653" s="78" t="s">
        <v>1134</v>
      </c>
      <c r="C653" s="77" t="s">
        <v>94</v>
      </c>
      <c r="D653" s="80" t="s">
        <v>663</v>
      </c>
    </row>
    <row r="654" spans="1:4" x14ac:dyDescent="0.25">
      <c r="A654" s="82">
        <v>315620</v>
      </c>
      <c r="B654" s="78" t="s">
        <v>1133</v>
      </c>
      <c r="C654" s="77" t="s">
        <v>57</v>
      </c>
      <c r="D654" s="80" t="s">
        <v>664</v>
      </c>
    </row>
    <row r="655" spans="1:4" x14ac:dyDescent="0.25">
      <c r="A655" s="82">
        <v>315630</v>
      </c>
      <c r="B655" s="78" t="s">
        <v>1133</v>
      </c>
      <c r="C655" s="77" t="s">
        <v>62</v>
      </c>
      <c r="D655" s="80" t="s">
        <v>665</v>
      </c>
    </row>
    <row r="656" spans="1:4" x14ac:dyDescent="0.25">
      <c r="A656" s="82">
        <v>315640</v>
      </c>
      <c r="B656" s="78" t="s">
        <v>1122</v>
      </c>
      <c r="C656" s="77" t="s">
        <v>8</v>
      </c>
      <c r="D656" s="80" t="s">
        <v>666</v>
      </c>
    </row>
    <row r="657" spans="1:4" x14ac:dyDescent="0.25">
      <c r="A657" s="82">
        <v>315645</v>
      </c>
      <c r="B657" s="78" t="s">
        <v>1133</v>
      </c>
      <c r="C657" s="77" t="s">
        <v>62</v>
      </c>
      <c r="D657" s="80" t="s">
        <v>667</v>
      </c>
    </row>
    <row r="658" spans="1:4" x14ac:dyDescent="0.25">
      <c r="A658" s="82">
        <v>315650</v>
      </c>
      <c r="B658" s="78" t="s">
        <v>1136</v>
      </c>
      <c r="C658" s="77" t="s">
        <v>102</v>
      </c>
      <c r="D658" s="80" t="s">
        <v>668</v>
      </c>
    </row>
    <row r="659" spans="1:4" x14ac:dyDescent="0.25">
      <c r="A659" s="82">
        <v>315660</v>
      </c>
      <c r="B659" s="78" t="s">
        <v>1131</v>
      </c>
      <c r="C659" s="77" t="s">
        <v>30</v>
      </c>
      <c r="D659" s="80" t="s">
        <v>669</v>
      </c>
    </row>
    <row r="660" spans="1:4" x14ac:dyDescent="0.25">
      <c r="A660" s="82">
        <v>315670</v>
      </c>
      <c r="B660" s="78" t="s">
        <v>1123</v>
      </c>
      <c r="C660" s="77" t="s">
        <v>98</v>
      </c>
      <c r="D660" s="80" t="s">
        <v>670</v>
      </c>
    </row>
    <row r="661" spans="1:4" x14ac:dyDescent="0.25">
      <c r="A661" s="82">
        <v>315680</v>
      </c>
      <c r="B661" s="78" t="s">
        <v>1123</v>
      </c>
      <c r="C661" s="77" t="s">
        <v>53</v>
      </c>
      <c r="D661" s="80" t="s">
        <v>671</v>
      </c>
    </row>
    <row r="662" spans="1:4" x14ac:dyDescent="0.25">
      <c r="A662" s="82">
        <v>315690</v>
      </c>
      <c r="B662" s="78" t="s">
        <v>1129</v>
      </c>
      <c r="C662" s="77" t="s">
        <v>24</v>
      </c>
      <c r="D662" s="80" t="s">
        <v>672</v>
      </c>
    </row>
    <row r="663" spans="1:4" x14ac:dyDescent="0.25">
      <c r="A663" s="82">
        <v>315700</v>
      </c>
      <c r="B663" s="78" t="s">
        <v>1136</v>
      </c>
      <c r="C663" s="77" t="s">
        <v>102</v>
      </c>
      <c r="D663" s="80" t="s">
        <v>673</v>
      </c>
    </row>
    <row r="664" spans="1:4" x14ac:dyDescent="0.25">
      <c r="A664" s="82">
        <v>315710</v>
      </c>
      <c r="B664" s="78" t="s">
        <v>1131</v>
      </c>
      <c r="C664" s="77" t="s">
        <v>30</v>
      </c>
      <c r="D664" s="80" t="s">
        <v>674</v>
      </c>
    </row>
    <row r="665" spans="1:4" x14ac:dyDescent="0.25">
      <c r="A665" s="82">
        <v>315720</v>
      </c>
      <c r="B665" s="78" t="s">
        <v>1123</v>
      </c>
      <c r="C665" s="77" t="s">
        <v>90</v>
      </c>
      <c r="D665" s="80" t="s">
        <v>675</v>
      </c>
    </row>
    <row r="666" spans="1:4" x14ac:dyDescent="0.25">
      <c r="A666" s="82">
        <v>315725</v>
      </c>
      <c r="B666" s="78" t="s">
        <v>1125</v>
      </c>
      <c r="C666" s="77" t="s">
        <v>1126</v>
      </c>
      <c r="D666" s="80" t="s">
        <v>676</v>
      </c>
    </row>
    <row r="667" spans="1:4" x14ac:dyDescent="0.25">
      <c r="A667" s="82">
        <v>315727</v>
      </c>
      <c r="B667" s="78" t="s">
        <v>1133</v>
      </c>
      <c r="C667" s="77" t="s">
        <v>57</v>
      </c>
      <c r="D667" s="80" t="s">
        <v>677</v>
      </c>
    </row>
    <row r="668" spans="1:4" x14ac:dyDescent="0.25">
      <c r="A668" s="82">
        <v>315730</v>
      </c>
      <c r="B668" s="78" t="s">
        <v>1134</v>
      </c>
      <c r="C668" s="77" t="s">
        <v>41</v>
      </c>
      <c r="D668" s="80" t="s">
        <v>678</v>
      </c>
    </row>
    <row r="669" spans="1:4" x14ac:dyDescent="0.25">
      <c r="A669" s="82">
        <v>315733</v>
      </c>
      <c r="B669" s="78" t="s">
        <v>1134</v>
      </c>
      <c r="C669" s="77" t="s">
        <v>94</v>
      </c>
      <c r="D669" s="80" t="s">
        <v>679</v>
      </c>
    </row>
    <row r="670" spans="1:4" x14ac:dyDescent="0.25">
      <c r="A670" s="82">
        <v>315737</v>
      </c>
      <c r="B670" s="78" t="s">
        <v>1136</v>
      </c>
      <c r="C670" s="77" t="s">
        <v>102</v>
      </c>
      <c r="D670" s="80" t="s">
        <v>680</v>
      </c>
    </row>
    <row r="671" spans="1:4" x14ac:dyDescent="0.25">
      <c r="A671" s="82">
        <v>315740</v>
      </c>
      <c r="B671" s="78" t="s">
        <v>1124</v>
      </c>
      <c r="C671" s="77" t="s">
        <v>17</v>
      </c>
      <c r="D671" s="80" t="s">
        <v>681</v>
      </c>
    </row>
    <row r="672" spans="1:4" x14ac:dyDescent="0.25">
      <c r="A672" s="82">
        <v>315750</v>
      </c>
      <c r="B672" s="78" t="s">
        <v>1127</v>
      </c>
      <c r="C672" s="77" t="s">
        <v>1128</v>
      </c>
      <c r="D672" s="80" t="s">
        <v>682</v>
      </c>
    </row>
    <row r="673" spans="1:4" x14ac:dyDescent="0.25">
      <c r="A673" s="82">
        <v>315760</v>
      </c>
      <c r="B673" s="78" t="s">
        <v>1136</v>
      </c>
      <c r="C673" s="77" t="s">
        <v>135</v>
      </c>
      <c r="D673" s="80" t="s">
        <v>683</v>
      </c>
    </row>
    <row r="674" spans="1:4" x14ac:dyDescent="0.25">
      <c r="A674" s="82">
        <v>315765</v>
      </c>
      <c r="B674" s="78" t="s">
        <v>1131</v>
      </c>
      <c r="C674" s="77" t="s">
        <v>28</v>
      </c>
      <c r="D674" s="80" t="s">
        <v>684</v>
      </c>
    </row>
    <row r="675" spans="1:4" x14ac:dyDescent="0.25">
      <c r="A675" s="82">
        <v>315770</v>
      </c>
      <c r="B675" s="78" t="s">
        <v>1129</v>
      </c>
      <c r="C675" s="77" t="s">
        <v>24</v>
      </c>
      <c r="D675" s="80" t="s">
        <v>685</v>
      </c>
    </row>
    <row r="676" spans="1:4" x14ac:dyDescent="0.25">
      <c r="A676" s="82">
        <v>315780</v>
      </c>
      <c r="B676" s="78" t="s">
        <v>1123</v>
      </c>
      <c r="C676" s="77" t="s">
        <v>98</v>
      </c>
      <c r="D676" s="80" t="s">
        <v>686</v>
      </c>
    </row>
    <row r="677" spans="1:4" x14ac:dyDescent="0.25">
      <c r="A677" s="82">
        <v>315790</v>
      </c>
      <c r="B677" s="78" t="s">
        <v>1124</v>
      </c>
      <c r="C677" s="78" t="s">
        <v>477</v>
      </c>
      <c r="D677" s="80" t="s">
        <v>687</v>
      </c>
    </row>
    <row r="678" spans="1:4" x14ac:dyDescent="0.25">
      <c r="A678" s="82">
        <v>315800</v>
      </c>
      <c r="B678" s="78" t="s">
        <v>1123</v>
      </c>
      <c r="C678" s="77" t="s">
        <v>90</v>
      </c>
      <c r="D678" s="80" t="s">
        <v>688</v>
      </c>
    </row>
    <row r="679" spans="1:4" x14ac:dyDescent="0.25">
      <c r="A679" s="82">
        <v>315810</v>
      </c>
      <c r="B679" s="78" t="s">
        <v>1131</v>
      </c>
      <c r="C679" s="77" t="s">
        <v>30</v>
      </c>
      <c r="D679" s="80" t="s">
        <v>689</v>
      </c>
    </row>
    <row r="680" spans="1:4" x14ac:dyDescent="0.25">
      <c r="A680" s="82">
        <v>315820</v>
      </c>
      <c r="B680" s="78" t="s">
        <v>1127</v>
      </c>
      <c r="C680" s="77" t="s">
        <v>1128</v>
      </c>
      <c r="D680" s="80" t="s">
        <v>690</v>
      </c>
    </row>
    <row r="681" spans="1:4" x14ac:dyDescent="0.25">
      <c r="A681" s="82">
        <v>315920</v>
      </c>
      <c r="B681" s="78" t="s">
        <v>1132</v>
      </c>
      <c r="C681" s="77" t="s">
        <v>36</v>
      </c>
      <c r="D681" s="80" t="s">
        <v>691</v>
      </c>
    </row>
    <row r="682" spans="1:4" x14ac:dyDescent="0.25">
      <c r="A682" s="82">
        <v>315930</v>
      </c>
      <c r="B682" s="78" t="s">
        <v>1134</v>
      </c>
      <c r="C682" s="77" t="s">
        <v>41</v>
      </c>
      <c r="D682" s="80" t="s">
        <v>692</v>
      </c>
    </row>
    <row r="683" spans="1:4" x14ac:dyDescent="0.25">
      <c r="A683" s="82">
        <v>315935</v>
      </c>
      <c r="B683" s="78" t="s">
        <v>1133</v>
      </c>
      <c r="C683" s="77" t="s">
        <v>57</v>
      </c>
      <c r="D683" s="80" t="s">
        <v>693</v>
      </c>
    </row>
    <row r="684" spans="1:4" x14ac:dyDescent="0.25">
      <c r="A684" s="82">
        <v>315940</v>
      </c>
      <c r="B684" s="78" t="s">
        <v>1125</v>
      </c>
      <c r="C684" s="77" t="s">
        <v>1126</v>
      </c>
      <c r="D684" s="80" t="s">
        <v>864</v>
      </c>
    </row>
    <row r="685" spans="1:4" x14ac:dyDescent="0.25">
      <c r="A685" s="82">
        <v>315950</v>
      </c>
      <c r="B685" s="78" t="s">
        <v>1127</v>
      </c>
      <c r="C685" s="77" t="s">
        <v>1128</v>
      </c>
      <c r="D685" s="80" t="s">
        <v>694</v>
      </c>
    </row>
    <row r="686" spans="1:4" x14ac:dyDescent="0.25">
      <c r="A686" s="82">
        <v>315960</v>
      </c>
      <c r="B686" s="78" t="s">
        <v>1132</v>
      </c>
      <c r="C686" s="77" t="s">
        <v>36</v>
      </c>
      <c r="D686" s="80" t="s">
        <v>695</v>
      </c>
    </row>
    <row r="687" spans="1:4" x14ac:dyDescent="0.25">
      <c r="A687" s="82">
        <v>315970</v>
      </c>
      <c r="B687" s="78" t="s">
        <v>1135</v>
      </c>
      <c r="C687" s="77" t="s">
        <v>71</v>
      </c>
      <c r="D687" s="80" t="s">
        <v>696</v>
      </c>
    </row>
    <row r="688" spans="1:4" x14ac:dyDescent="0.25">
      <c r="A688" s="82">
        <v>315980</v>
      </c>
      <c r="B688" s="78" t="s">
        <v>1122</v>
      </c>
      <c r="C688" s="77" t="s">
        <v>142</v>
      </c>
      <c r="D688" s="80" t="s">
        <v>697</v>
      </c>
    </row>
    <row r="689" spans="1:4" x14ac:dyDescent="0.25">
      <c r="A689" s="82">
        <v>315830</v>
      </c>
      <c r="B689" s="78" t="s">
        <v>1132</v>
      </c>
      <c r="C689" s="77" t="s">
        <v>33</v>
      </c>
      <c r="D689" s="80" t="s">
        <v>698</v>
      </c>
    </row>
    <row r="690" spans="1:4" x14ac:dyDescent="0.25">
      <c r="A690" s="82">
        <v>315840</v>
      </c>
      <c r="B690" s="78" t="s">
        <v>1133</v>
      </c>
      <c r="C690" s="77" t="s">
        <v>38</v>
      </c>
      <c r="D690" s="80" t="s">
        <v>699</v>
      </c>
    </row>
    <row r="691" spans="1:4" x14ac:dyDescent="0.25">
      <c r="A691" s="82">
        <v>315850</v>
      </c>
      <c r="B691" s="78" t="s">
        <v>1123</v>
      </c>
      <c r="C691" s="77" t="s">
        <v>11</v>
      </c>
      <c r="D691" s="80" t="s">
        <v>700</v>
      </c>
    </row>
    <row r="692" spans="1:4" x14ac:dyDescent="0.25">
      <c r="A692" s="82">
        <v>315860</v>
      </c>
      <c r="B692" s="78" t="s">
        <v>1133</v>
      </c>
      <c r="C692" s="77" t="s">
        <v>57</v>
      </c>
      <c r="D692" s="80" t="s">
        <v>701</v>
      </c>
    </row>
    <row r="693" spans="1:4" x14ac:dyDescent="0.25">
      <c r="A693" s="82">
        <v>315870</v>
      </c>
      <c r="B693" s="78" t="s">
        <v>1134</v>
      </c>
      <c r="C693" s="77" t="s">
        <v>41</v>
      </c>
      <c r="D693" s="80" t="s">
        <v>702</v>
      </c>
    </row>
    <row r="694" spans="1:4" x14ac:dyDescent="0.25">
      <c r="A694" s="82">
        <v>315880</v>
      </c>
      <c r="B694" s="78" t="s">
        <v>1130</v>
      </c>
      <c r="C694" s="77" t="s">
        <v>26</v>
      </c>
      <c r="D694" s="80" t="s">
        <v>703</v>
      </c>
    </row>
    <row r="695" spans="1:4" x14ac:dyDescent="0.25">
      <c r="A695" s="82">
        <v>315890</v>
      </c>
      <c r="B695" s="78" t="s">
        <v>1124</v>
      </c>
      <c r="C695" s="78" t="s">
        <v>477</v>
      </c>
      <c r="D695" s="80" t="s">
        <v>704</v>
      </c>
    </row>
    <row r="696" spans="1:4" x14ac:dyDescent="0.25">
      <c r="A696" s="82">
        <v>315895</v>
      </c>
      <c r="B696" s="78" t="s">
        <v>1125</v>
      </c>
      <c r="C696" s="77" t="s">
        <v>1126</v>
      </c>
      <c r="D696" s="80" t="s">
        <v>705</v>
      </c>
    </row>
    <row r="697" spans="1:4" x14ac:dyDescent="0.25">
      <c r="A697" s="82">
        <v>315900</v>
      </c>
      <c r="B697" s="78" t="s">
        <v>1123</v>
      </c>
      <c r="C697" s="77" t="s">
        <v>98</v>
      </c>
      <c r="D697" s="80" t="s">
        <v>706</v>
      </c>
    </row>
    <row r="698" spans="1:4" x14ac:dyDescent="0.25">
      <c r="A698" s="82">
        <v>315910</v>
      </c>
      <c r="B698" s="78" t="s">
        <v>1134</v>
      </c>
      <c r="C698" s="77" t="s">
        <v>41</v>
      </c>
      <c r="D698" s="80" t="s">
        <v>707</v>
      </c>
    </row>
    <row r="699" spans="1:4" x14ac:dyDescent="0.25">
      <c r="A699" s="82">
        <v>315990</v>
      </c>
      <c r="B699" s="78" t="s">
        <v>1130</v>
      </c>
      <c r="C699" s="77" t="s">
        <v>26</v>
      </c>
      <c r="D699" s="80" t="s">
        <v>708</v>
      </c>
    </row>
    <row r="700" spans="1:4" x14ac:dyDescent="0.25">
      <c r="A700" s="82">
        <v>316000</v>
      </c>
      <c r="B700" s="78" t="s">
        <v>1133</v>
      </c>
      <c r="C700" s="77" t="s">
        <v>38</v>
      </c>
      <c r="D700" s="80" t="s">
        <v>709</v>
      </c>
    </row>
    <row r="701" spans="1:4" x14ac:dyDescent="0.25">
      <c r="A701" s="82">
        <v>316010</v>
      </c>
      <c r="B701" s="78" t="s">
        <v>1124</v>
      </c>
      <c r="C701" s="77" t="s">
        <v>17</v>
      </c>
      <c r="D701" s="80" t="s">
        <v>710</v>
      </c>
    </row>
    <row r="702" spans="1:4" x14ac:dyDescent="0.25">
      <c r="A702" s="82">
        <v>316020</v>
      </c>
      <c r="B702" s="78" t="s">
        <v>432</v>
      </c>
      <c r="C702" s="77" t="s">
        <v>53</v>
      </c>
      <c r="D702" s="80" t="s">
        <v>711</v>
      </c>
    </row>
    <row r="703" spans="1:4" x14ac:dyDescent="0.25">
      <c r="A703" s="82">
        <v>316030</v>
      </c>
      <c r="B703" s="78" t="s">
        <v>1131</v>
      </c>
      <c r="C703" s="77" t="s">
        <v>30</v>
      </c>
      <c r="D703" s="80" t="s">
        <v>712</v>
      </c>
    </row>
    <row r="704" spans="1:4" x14ac:dyDescent="0.25">
      <c r="A704" s="82">
        <v>316040</v>
      </c>
      <c r="B704" s="78" t="s">
        <v>1130</v>
      </c>
      <c r="C704" s="77" t="s">
        <v>26</v>
      </c>
      <c r="D704" s="80" t="s">
        <v>713</v>
      </c>
    </row>
    <row r="705" spans="1:4" x14ac:dyDescent="0.25">
      <c r="A705" s="82">
        <v>316045</v>
      </c>
      <c r="B705" s="78" t="s">
        <v>1136</v>
      </c>
      <c r="C705" s="77" t="s">
        <v>102</v>
      </c>
      <c r="D705" s="80" t="s">
        <v>714</v>
      </c>
    </row>
    <row r="706" spans="1:4" x14ac:dyDescent="0.25">
      <c r="A706" s="82">
        <v>316050</v>
      </c>
      <c r="B706" s="78" t="s">
        <v>1123</v>
      </c>
      <c r="C706" s="77" t="s">
        <v>90</v>
      </c>
      <c r="D706" s="80" t="s">
        <v>715</v>
      </c>
    </row>
    <row r="707" spans="1:4" x14ac:dyDescent="0.25">
      <c r="A707" s="82">
        <v>316060</v>
      </c>
      <c r="B707" s="78" t="s">
        <v>1123</v>
      </c>
      <c r="C707" s="77" t="s">
        <v>11</v>
      </c>
      <c r="D707" s="80" t="s">
        <v>716</v>
      </c>
    </row>
    <row r="708" spans="1:4" x14ac:dyDescent="0.25">
      <c r="A708" s="82">
        <v>316070</v>
      </c>
      <c r="B708" s="78" t="s">
        <v>1133</v>
      </c>
      <c r="C708" s="77" t="s">
        <v>57</v>
      </c>
      <c r="D708" s="80" t="s">
        <v>717</v>
      </c>
    </row>
    <row r="709" spans="1:4" x14ac:dyDescent="0.25">
      <c r="A709" s="82">
        <v>316080</v>
      </c>
      <c r="B709" s="78" t="s">
        <v>1132</v>
      </c>
      <c r="C709" s="77" t="s">
        <v>33</v>
      </c>
      <c r="D709" s="80" t="s">
        <v>718</v>
      </c>
    </row>
    <row r="710" spans="1:4" x14ac:dyDescent="0.25">
      <c r="A710" s="82">
        <v>316090</v>
      </c>
      <c r="B710" s="78" t="s">
        <v>1134</v>
      </c>
      <c r="C710" s="77" t="s">
        <v>41</v>
      </c>
      <c r="D710" s="80" t="s">
        <v>719</v>
      </c>
    </row>
    <row r="711" spans="1:4" x14ac:dyDescent="0.25">
      <c r="A711" s="82">
        <v>316095</v>
      </c>
      <c r="B711" s="78" t="s">
        <v>1125</v>
      </c>
      <c r="C711" s="77" t="s">
        <v>1126</v>
      </c>
      <c r="D711" s="80" t="s">
        <v>720</v>
      </c>
    </row>
    <row r="712" spans="1:4" x14ac:dyDescent="0.25">
      <c r="A712" s="82">
        <v>316100</v>
      </c>
      <c r="B712" s="78" t="s">
        <v>1123</v>
      </c>
      <c r="C712" s="77" t="s">
        <v>90</v>
      </c>
      <c r="D712" s="80" t="s">
        <v>721</v>
      </c>
    </row>
    <row r="713" spans="1:4" x14ac:dyDescent="0.25">
      <c r="A713" s="82">
        <v>316105</v>
      </c>
      <c r="B713" s="78" t="s">
        <v>1127</v>
      </c>
      <c r="C713" s="77" t="s">
        <v>1128</v>
      </c>
      <c r="D713" s="80" t="s">
        <v>722</v>
      </c>
    </row>
    <row r="714" spans="1:4" x14ac:dyDescent="0.25">
      <c r="A714" s="82">
        <v>316110</v>
      </c>
      <c r="B714" s="78" t="s">
        <v>1136</v>
      </c>
      <c r="C714" s="77" t="s">
        <v>121</v>
      </c>
      <c r="D714" s="80" t="s">
        <v>723</v>
      </c>
    </row>
    <row r="715" spans="1:4" x14ac:dyDescent="0.25">
      <c r="A715" s="82">
        <v>316120</v>
      </c>
      <c r="B715" s="78" t="s">
        <v>1130</v>
      </c>
      <c r="C715" s="77" t="s">
        <v>26</v>
      </c>
      <c r="D715" s="80" t="s">
        <v>724</v>
      </c>
    </row>
    <row r="716" spans="1:4" x14ac:dyDescent="0.25">
      <c r="A716" s="82">
        <v>316130</v>
      </c>
      <c r="B716" s="78" t="s">
        <v>1129</v>
      </c>
      <c r="C716" s="77" t="s">
        <v>24</v>
      </c>
      <c r="D716" s="80" t="s">
        <v>725</v>
      </c>
    </row>
    <row r="717" spans="1:4" x14ac:dyDescent="0.25">
      <c r="A717" s="82">
        <v>316140</v>
      </c>
      <c r="B717" s="78" t="s">
        <v>1133</v>
      </c>
      <c r="C717" s="77" t="s">
        <v>62</v>
      </c>
      <c r="D717" s="80" t="s">
        <v>726</v>
      </c>
    </row>
    <row r="718" spans="1:4" x14ac:dyDescent="0.25">
      <c r="A718" s="82">
        <v>316150</v>
      </c>
      <c r="B718" s="78" t="s">
        <v>1133</v>
      </c>
      <c r="C718" s="77" t="s">
        <v>62</v>
      </c>
      <c r="D718" s="80" t="s">
        <v>727</v>
      </c>
    </row>
    <row r="719" spans="1:4" x14ac:dyDescent="0.25">
      <c r="A719" s="82">
        <v>316160</v>
      </c>
      <c r="B719" s="78" t="s">
        <v>1127</v>
      </c>
      <c r="C719" s="77" t="s">
        <v>1128</v>
      </c>
      <c r="D719" s="80" t="s">
        <v>728</v>
      </c>
    </row>
    <row r="720" spans="1:4" x14ac:dyDescent="0.25">
      <c r="A720" s="82">
        <v>316165</v>
      </c>
      <c r="B720" s="78" t="s">
        <v>1127</v>
      </c>
      <c r="C720" s="77" t="s">
        <v>1128</v>
      </c>
      <c r="D720" s="80" t="s">
        <v>729</v>
      </c>
    </row>
    <row r="721" spans="1:4" x14ac:dyDescent="0.25">
      <c r="A721" s="82">
        <v>316170</v>
      </c>
      <c r="B721" s="78" t="s">
        <v>1135</v>
      </c>
      <c r="C721" s="77" t="s">
        <v>71</v>
      </c>
      <c r="D721" s="80" t="s">
        <v>730</v>
      </c>
    </row>
    <row r="722" spans="1:4" x14ac:dyDescent="0.25">
      <c r="A722" s="82">
        <v>316180</v>
      </c>
      <c r="B722" s="78" t="s">
        <v>1130</v>
      </c>
      <c r="C722" s="77" t="s">
        <v>26</v>
      </c>
      <c r="D722" s="80" t="s">
        <v>731</v>
      </c>
    </row>
    <row r="723" spans="1:4" x14ac:dyDescent="0.25">
      <c r="A723" s="82">
        <v>316190</v>
      </c>
      <c r="B723" s="78" t="s">
        <v>1123</v>
      </c>
      <c r="C723" s="77" t="s">
        <v>90</v>
      </c>
      <c r="D723" s="80" t="s">
        <v>732</v>
      </c>
    </row>
    <row r="724" spans="1:4" x14ac:dyDescent="0.25">
      <c r="A724" s="82">
        <v>312550</v>
      </c>
      <c r="B724" s="78" t="s">
        <v>432</v>
      </c>
      <c r="C724" s="77" t="s">
        <v>53</v>
      </c>
      <c r="D724" s="80" t="s">
        <v>733</v>
      </c>
    </row>
    <row r="725" spans="1:4" x14ac:dyDescent="0.25">
      <c r="A725" s="82">
        <v>316200</v>
      </c>
      <c r="B725" s="78" t="s">
        <v>1132</v>
      </c>
      <c r="C725" s="77" t="s">
        <v>33</v>
      </c>
      <c r="D725" s="80" t="s">
        <v>734</v>
      </c>
    </row>
    <row r="726" spans="1:4" x14ac:dyDescent="0.25">
      <c r="A726" s="82">
        <v>316210</v>
      </c>
      <c r="B726" s="78" t="s">
        <v>1135</v>
      </c>
      <c r="C726" s="77" t="s">
        <v>71</v>
      </c>
      <c r="D726" s="80" t="s">
        <v>735</v>
      </c>
    </row>
    <row r="727" spans="1:4" x14ac:dyDescent="0.25">
      <c r="A727" s="82">
        <v>316220</v>
      </c>
      <c r="B727" s="78" t="s">
        <v>1132</v>
      </c>
      <c r="C727" s="77" t="s">
        <v>45</v>
      </c>
      <c r="D727" s="80" t="s">
        <v>736</v>
      </c>
    </row>
    <row r="728" spans="1:4" x14ac:dyDescent="0.25">
      <c r="A728" s="82">
        <v>316225</v>
      </c>
      <c r="B728" s="78" t="s">
        <v>1136</v>
      </c>
      <c r="C728" s="77" t="s">
        <v>102</v>
      </c>
      <c r="D728" s="80" t="s">
        <v>737</v>
      </c>
    </row>
    <row r="729" spans="1:4" x14ac:dyDescent="0.25">
      <c r="A729" s="82">
        <v>316230</v>
      </c>
      <c r="B729" s="78" t="s">
        <v>1132</v>
      </c>
      <c r="C729" s="77" t="s">
        <v>36</v>
      </c>
      <c r="D729" s="80" t="s">
        <v>738</v>
      </c>
    </row>
    <row r="730" spans="1:4" x14ac:dyDescent="0.25">
      <c r="A730" s="82">
        <v>316240</v>
      </c>
      <c r="B730" s="78" t="s">
        <v>1136</v>
      </c>
      <c r="C730" s="77" t="s">
        <v>121</v>
      </c>
      <c r="D730" s="80" t="s">
        <v>739</v>
      </c>
    </row>
    <row r="731" spans="1:4" x14ac:dyDescent="0.25">
      <c r="A731" s="82">
        <v>316245</v>
      </c>
      <c r="B731" s="78" t="s">
        <v>1136</v>
      </c>
      <c r="C731" s="77" t="s">
        <v>121</v>
      </c>
      <c r="D731" s="80" t="s">
        <v>740</v>
      </c>
    </row>
    <row r="732" spans="1:4" x14ac:dyDescent="0.25">
      <c r="A732" s="82">
        <v>316250</v>
      </c>
      <c r="B732" s="78" t="s">
        <v>1134</v>
      </c>
      <c r="C732" s="77" t="s">
        <v>94</v>
      </c>
      <c r="D732" s="80" t="s">
        <v>741</v>
      </c>
    </row>
    <row r="733" spans="1:4" x14ac:dyDescent="0.25">
      <c r="A733" s="82">
        <v>316255</v>
      </c>
      <c r="B733" s="78" t="s">
        <v>1124</v>
      </c>
      <c r="C733" s="78" t="s">
        <v>477</v>
      </c>
      <c r="D733" s="80" t="s">
        <v>742</v>
      </c>
    </row>
    <row r="734" spans="1:4" x14ac:dyDescent="0.25">
      <c r="A734" s="82">
        <v>316257</v>
      </c>
      <c r="B734" s="78" t="s">
        <v>1127</v>
      </c>
      <c r="C734" s="77" t="s">
        <v>1128</v>
      </c>
      <c r="D734" s="80" t="s">
        <v>743</v>
      </c>
    </row>
    <row r="735" spans="1:4" x14ac:dyDescent="0.25">
      <c r="A735" s="82">
        <v>316260</v>
      </c>
      <c r="B735" s="78" t="s">
        <v>1125</v>
      </c>
      <c r="C735" s="77" t="s">
        <v>1126</v>
      </c>
      <c r="D735" s="80" t="s">
        <v>744</v>
      </c>
    </row>
    <row r="736" spans="1:4" x14ac:dyDescent="0.25">
      <c r="A736" s="82">
        <v>316265</v>
      </c>
      <c r="B736" s="78" t="s">
        <v>1136</v>
      </c>
      <c r="C736" s="77" t="s">
        <v>102</v>
      </c>
      <c r="D736" s="80" t="s">
        <v>745</v>
      </c>
    </row>
    <row r="737" spans="1:4" x14ac:dyDescent="0.25">
      <c r="A737" s="82">
        <v>316270</v>
      </c>
      <c r="B737" s="78" t="s">
        <v>1136</v>
      </c>
      <c r="C737" s="77" t="s">
        <v>102</v>
      </c>
      <c r="D737" s="80" t="s">
        <v>746</v>
      </c>
    </row>
    <row r="738" spans="1:4" x14ac:dyDescent="0.25">
      <c r="A738" s="82">
        <v>316280</v>
      </c>
      <c r="B738" s="78" t="s">
        <v>1127</v>
      </c>
      <c r="C738" s="77" t="s">
        <v>1128</v>
      </c>
      <c r="D738" s="80" t="s">
        <v>747</v>
      </c>
    </row>
    <row r="739" spans="1:4" x14ac:dyDescent="0.25">
      <c r="A739" s="82">
        <v>316290</v>
      </c>
      <c r="B739" s="78" t="s">
        <v>1133</v>
      </c>
      <c r="C739" s="77" t="s">
        <v>57</v>
      </c>
      <c r="D739" s="80" t="s">
        <v>748</v>
      </c>
    </row>
    <row r="740" spans="1:4" x14ac:dyDescent="0.25">
      <c r="A740" s="82">
        <v>316292</v>
      </c>
      <c r="B740" s="78" t="s">
        <v>1123</v>
      </c>
      <c r="C740" s="77" t="s">
        <v>98</v>
      </c>
      <c r="D740" s="80" t="s">
        <v>749</v>
      </c>
    </row>
    <row r="741" spans="1:4" x14ac:dyDescent="0.25">
      <c r="A741" s="82">
        <v>316294</v>
      </c>
      <c r="B741" s="78" t="s">
        <v>1132</v>
      </c>
      <c r="C741" s="77" t="s">
        <v>45</v>
      </c>
      <c r="D741" s="80" t="s">
        <v>750</v>
      </c>
    </row>
    <row r="742" spans="1:4" x14ac:dyDescent="0.25">
      <c r="A742" s="82">
        <v>316295</v>
      </c>
      <c r="B742" s="78" t="s">
        <v>1123</v>
      </c>
      <c r="C742" s="77" t="s">
        <v>98</v>
      </c>
      <c r="D742" s="80" t="s">
        <v>751</v>
      </c>
    </row>
    <row r="743" spans="1:4" x14ac:dyDescent="0.25">
      <c r="A743" s="82">
        <v>316300</v>
      </c>
      <c r="B743" s="78" t="s">
        <v>1127</v>
      </c>
      <c r="C743" s="77" t="s">
        <v>1128</v>
      </c>
      <c r="D743" s="80" t="s">
        <v>752</v>
      </c>
    </row>
    <row r="744" spans="1:4" x14ac:dyDescent="0.25">
      <c r="A744" s="82">
        <v>316310</v>
      </c>
      <c r="B744" s="78" t="s">
        <v>1130</v>
      </c>
      <c r="C744" s="77" t="s">
        <v>26</v>
      </c>
      <c r="D744" s="80" t="s">
        <v>753</v>
      </c>
    </row>
    <row r="745" spans="1:4" x14ac:dyDescent="0.25">
      <c r="A745" s="82">
        <v>316320</v>
      </c>
      <c r="B745" s="78" t="s">
        <v>1132</v>
      </c>
      <c r="C745" s="77" t="s">
        <v>36</v>
      </c>
      <c r="D745" s="80" t="s">
        <v>754</v>
      </c>
    </row>
    <row r="746" spans="1:4" x14ac:dyDescent="0.25">
      <c r="A746" s="82">
        <v>316330</v>
      </c>
      <c r="B746" s="78" t="s">
        <v>1131</v>
      </c>
      <c r="C746" s="77" t="s">
        <v>28</v>
      </c>
      <c r="D746" s="80" t="s">
        <v>755</v>
      </c>
    </row>
    <row r="747" spans="1:4" x14ac:dyDescent="0.25">
      <c r="A747" s="82">
        <v>316340</v>
      </c>
      <c r="B747" s="78" t="s">
        <v>1124</v>
      </c>
      <c r="C747" s="77" t="s">
        <v>17</v>
      </c>
      <c r="D747" s="80" t="s">
        <v>756</v>
      </c>
    </row>
    <row r="748" spans="1:4" x14ac:dyDescent="0.25">
      <c r="A748" s="82">
        <v>316350</v>
      </c>
      <c r="B748" s="78" t="s">
        <v>1127</v>
      </c>
      <c r="C748" s="77" t="s">
        <v>1128</v>
      </c>
      <c r="D748" s="80" t="s">
        <v>757</v>
      </c>
    </row>
    <row r="749" spans="1:4" x14ac:dyDescent="0.25">
      <c r="A749" s="82">
        <v>316360</v>
      </c>
      <c r="B749" s="78" t="s">
        <v>1124</v>
      </c>
      <c r="C749" s="78" t="s">
        <v>477</v>
      </c>
      <c r="D749" s="80" t="s">
        <v>758</v>
      </c>
    </row>
    <row r="750" spans="1:4" x14ac:dyDescent="0.25">
      <c r="A750" s="82">
        <v>316370</v>
      </c>
      <c r="B750" s="78" t="s">
        <v>1132</v>
      </c>
      <c r="C750" s="77" t="s">
        <v>33</v>
      </c>
      <c r="D750" s="80" t="s">
        <v>759</v>
      </c>
    </row>
    <row r="751" spans="1:4" x14ac:dyDescent="0.25">
      <c r="A751" s="82">
        <v>316380</v>
      </c>
      <c r="B751" s="78" t="s">
        <v>1124</v>
      </c>
      <c r="C751" s="77" t="s">
        <v>17</v>
      </c>
      <c r="D751" s="80" t="s">
        <v>760</v>
      </c>
    </row>
    <row r="752" spans="1:4" x14ac:dyDescent="0.25">
      <c r="A752" s="82">
        <v>316390</v>
      </c>
      <c r="B752" s="78" t="s">
        <v>1132</v>
      </c>
      <c r="C752" s="77" t="s">
        <v>40</v>
      </c>
      <c r="D752" s="80" t="s">
        <v>761</v>
      </c>
    </row>
    <row r="753" spans="1:4" x14ac:dyDescent="0.25">
      <c r="A753" s="82">
        <v>316410</v>
      </c>
      <c r="B753" s="78" t="s">
        <v>1127</v>
      </c>
      <c r="C753" s="77" t="s">
        <v>1128</v>
      </c>
      <c r="D753" s="80" t="s">
        <v>762</v>
      </c>
    </row>
    <row r="754" spans="1:4" x14ac:dyDescent="0.25">
      <c r="A754" s="82">
        <v>316400</v>
      </c>
      <c r="B754" s="78" t="s">
        <v>1124</v>
      </c>
      <c r="C754" s="77" t="s">
        <v>17</v>
      </c>
      <c r="D754" s="80" t="s">
        <v>763</v>
      </c>
    </row>
    <row r="755" spans="1:4" x14ac:dyDescent="0.25">
      <c r="A755" s="82">
        <v>316420</v>
      </c>
      <c r="B755" s="78" t="s">
        <v>1136</v>
      </c>
      <c r="C755" s="77" t="s">
        <v>121</v>
      </c>
      <c r="D755" s="80" t="s">
        <v>764</v>
      </c>
    </row>
    <row r="756" spans="1:4" x14ac:dyDescent="0.25">
      <c r="A756" s="82">
        <v>316430</v>
      </c>
      <c r="B756" s="78" t="s">
        <v>1132</v>
      </c>
      <c r="C756" s="77" t="s">
        <v>45</v>
      </c>
      <c r="D756" s="80" t="s">
        <v>765</v>
      </c>
    </row>
    <row r="757" spans="1:4" x14ac:dyDescent="0.25">
      <c r="A757" s="82">
        <v>316440</v>
      </c>
      <c r="B757" s="78" t="s">
        <v>1132</v>
      </c>
      <c r="C757" s="77" t="s">
        <v>36</v>
      </c>
      <c r="D757" s="80" t="s">
        <v>766</v>
      </c>
    </row>
    <row r="758" spans="1:4" x14ac:dyDescent="0.25">
      <c r="A758" s="82">
        <v>316443</v>
      </c>
      <c r="B758" s="78" t="s">
        <v>1133</v>
      </c>
      <c r="C758" s="77" t="s">
        <v>62</v>
      </c>
      <c r="D758" s="80" t="s">
        <v>767</v>
      </c>
    </row>
    <row r="759" spans="1:4" x14ac:dyDescent="0.25">
      <c r="A759" s="82">
        <v>316447</v>
      </c>
      <c r="B759" s="78" t="s">
        <v>1125</v>
      </c>
      <c r="C759" s="77" t="s">
        <v>1126</v>
      </c>
      <c r="D759" s="80" t="s">
        <v>768</v>
      </c>
    </row>
    <row r="760" spans="1:4" x14ac:dyDescent="0.25">
      <c r="A760" s="82">
        <v>316450</v>
      </c>
      <c r="B760" s="78" t="s">
        <v>1127</v>
      </c>
      <c r="C760" s="77" t="s">
        <v>1128</v>
      </c>
      <c r="D760" s="80" t="s">
        <v>769</v>
      </c>
    </row>
    <row r="761" spans="1:4" x14ac:dyDescent="0.25">
      <c r="A761" s="82">
        <v>316460</v>
      </c>
      <c r="B761" s="78" t="s">
        <v>1130</v>
      </c>
      <c r="C761" s="77" t="s">
        <v>26</v>
      </c>
      <c r="D761" s="80" t="s">
        <v>770</v>
      </c>
    </row>
    <row r="762" spans="1:4" x14ac:dyDescent="0.25">
      <c r="A762" s="82">
        <v>316470</v>
      </c>
      <c r="B762" s="78" t="s">
        <v>1132</v>
      </c>
      <c r="C762" s="77" t="s">
        <v>45</v>
      </c>
      <c r="D762" s="80" t="s">
        <v>771</v>
      </c>
    </row>
    <row r="763" spans="1:4" x14ac:dyDescent="0.25">
      <c r="A763" s="82">
        <v>316480</v>
      </c>
      <c r="B763" s="78" t="s">
        <v>1123</v>
      </c>
      <c r="C763" s="77" t="s">
        <v>90</v>
      </c>
      <c r="D763" s="80" t="s">
        <v>772</v>
      </c>
    </row>
    <row r="764" spans="1:4" x14ac:dyDescent="0.25">
      <c r="A764" s="82">
        <v>316490</v>
      </c>
      <c r="B764" s="78" t="s">
        <v>1132</v>
      </c>
      <c r="C764" s="77" t="s">
        <v>33</v>
      </c>
      <c r="D764" s="80" t="s">
        <v>773</v>
      </c>
    </row>
    <row r="765" spans="1:4" x14ac:dyDescent="0.25">
      <c r="A765" s="82">
        <v>316500</v>
      </c>
      <c r="B765" s="78" t="s">
        <v>1132</v>
      </c>
      <c r="C765" s="77" t="s">
        <v>33</v>
      </c>
      <c r="D765" s="80" t="s">
        <v>774</v>
      </c>
    </row>
    <row r="766" spans="1:4" x14ac:dyDescent="0.25">
      <c r="A766" s="82">
        <v>316510</v>
      </c>
      <c r="B766" s="78" t="s">
        <v>1134</v>
      </c>
      <c r="C766" s="77" t="s">
        <v>94</v>
      </c>
      <c r="D766" s="80" t="s">
        <v>775</v>
      </c>
    </row>
    <row r="767" spans="1:4" x14ac:dyDescent="0.25">
      <c r="A767" s="82">
        <v>316520</v>
      </c>
      <c r="B767" s="78" t="s">
        <v>1132</v>
      </c>
      <c r="C767" s="77" t="s">
        <v>45</v>
      </c>
      <c r="D767" s="80" t="s">
        <v>865</v>
      </c>
    </row>
    <row r="768" spans="1:4" x14ac:dyDescent="0.25">
      <c r="A768" s="82">
        <v>316530</v>
      </c>
      <c r="B768" s="78" t="s">
        <v>1134</v>
      </c>
      <c r="C768" s="77" t="s">
        <v>94</v>
      </c>
      <c r="D768" s="80" t="s">
        <v>776</v>
      </c>
    </row>
    <row r="769" spans="1:4" x14ac:dyDescent="0.25">
      <c r="A769" s="82">
        <v>316540</v>
      </c>
      <c r="B769" s="78" t="s">
        <v>1132</v>
      </c>
      <c r="C769" s="77" t="s">
        <v>36</v>
      </c>
      <c r="D769" s="80" t="s">
        <v>777</v>
      </c>
    </row>
    <row r="770" spans="1:4" x14ac:dyDescent="0.25">
      <c r="A770" s="82">
        <v>316550</v>
      </c>
      <c r="B770" s="78" t="s">
        <v>1127</v>
      </c>
      <c r="C770" s="77" t="s">
        <v>1128</v>
      </c>
      <c r="D770" s="80" t="s">
        <v>778</v>
      </c>
    </row>
    <row r="771" spans="1:4" x14ac:dyDescent="0.25">
      <c r="A771" s="82">
        <v>316553</v>
      </c>
      <c r="B771" s="78" t="s">
        <v>1123</v>
      </c>
      <c r="C771" s="77" t="s">
        <v>98</v>
      </c>
      <c r="D771" s="80" t="s">
        <v>779</v>
      </c>
    </row>
    <row r="772" spans="1:4" x14ac:dyDescent="0.25">
      <c r="A772" s="82">
        <v>316556</v>
      </c>
      <c r="B772" s="78" t="s">
        <v>1124</v>
      </c>
      <c r="C772" s="77" t="s">
        <v>17</v>
      </c>
      <c r="D772" s="80" t="s">
        <v>780</v>
      </c>
    </row>
    <row r="773" spans="1:4" x14ac:dyDescent="0.25">
      <c r="A773" s="82">
        <v>316557</v>
      </c>
      <c r="B773" s="78" t="s">
        <v>1132</v>
      </c>
      <c r="C773" s="77" t="s">
        <v>36</v>
      </c>
      <c r="D773" s="80" t="s">
        <v>781</v>
      </c>
    </row>
    <row r="774" spans="1:4" x14ac:dyDescent="0.25">
      <c r="A774" s="82">
        <v>316560</v>
      </c>
      <c r="B774" s="78" t="s">
        <v>1133</v>
      </c>
      <c r="C774" s="77" t="s">
        <v>57</v>
      </c>
      <c r="D774" s="80" t="s">
        <v>782</v>
      </c>
    </row>
    <row r="775" spans="1:4" x14ac:dyDescent="0.25">
      <c r="A775" s="82">
        <v>316570</v>
      </c>
      <c r="B775" s="78" t="s">
        <v>1133</v>
      </c>
      <c r="C775" s="77" t="s">
        <v>62</v>
      </c>
      <c r="D775" s="80" t="s">
        <v>783</v>
      </c>
    </row>
    <row r="776" spans="1:4" x14ac:dyDescent="0.25">
      <c r="A776" s="82">
        <v>316580</v>
      </c>
      <c r="B776" s="78" t="s">
        <v>1132</v>
      </c>
      <c r="C776" s="77" t="s">
        <v>36</v>
      </c>
      <c r="D776" s="80" t="s">
        <v>784</v>
      </c>
    </row>
    <row r="777" spans="1:4" x14ac:dyDescent="0.25">
      <c r="A777" s="82">
        <v>316590</v>
      </c>
      <c r="B777" s="78" t="s">
        <v>432</v>
      </c>
      <c r="C777" s="77" t="s">
        <v>53</v>
      </c>
      <c r="D777" s="80" t="s">
        <v>785</v>
      </c>
    </row>
    <row r="778" spans="1:4" x14ac:dyDescent="0.25">
      <c r="A778" s="82">
        <v>316600</v>
      </c>
      <c r="B778" s="78" t="s">
        <v>1134</v>
      </c>
      <c r="C778" s="77" t="s">
        <v>41</v>
      </c>
      <c r="D778" s="80" t="s">
        <v>786</v>
      </c>
    </row>
    <row r="779" spans="1:4" x14ac:dyDescent="0.25">
      <c r="A779" s="82">
        <v>316610</v>
      </c>
      <c r="B779" s="78" t="s">
        <v>1123</v>
      </c>
      <c r="C779" s="77" t="s">
        <v>90</v>
      </c>
      <c r="D779" s="80" t="s">
        <v>787</v>
      </c>
    </row>
    <row r="780" spans="1:4" x14ac:dyDescent="0.25">
      <c r="A780" s="82">
        <v>316620</v>
      </c>
      <c r="B780" s="78" t="s">
        <v>1134</v>
      </c>
      <c r="C780" s="77" t="s">
        <v>41</v>
      </c>
      <c r="D780" s="80" t="s">
        <v>788</v>
      </c>
    </row>
    <row r="781" spans="1:4" x14ac:dyDescent="0.25">
      <c r="A781" s="82">
        <v>316630</v>
      </c>
      <c r="B781" s="78" t="s">
        <v>1124</v>
      </c>
      <c r="C781" s="77" t="s">
        <v>17</v>
      </c>
      <c r="D781" s="80" t="s">
        <v>789</v>
      </c>
    </row>
    <row r="782" spans="1:4" x14ac:dyDescent="0.25">
      <c r="A782" s="82">
        <v>316640</v>
      </c>
      <c r="B782" s="78" t="s">
        <v>1132</v>
      </c>
      <c r="C782" s="77" t="s">
        <v>33</v>
      </c>
      <c r="D782" s="80" t="s">
        <v>790</v>
      </c>
    </row>
    <row r="783" spans="1:4" x14ac:dyDescent="0.25">
      <c r="A783" s="82">
        <v>316650</v>
      </c>
      <c r="B783" s="78" t="s">
        <v>432</v>
      </c>
      <c r="C783" s="77" t="s">
        <v>53</v>
      </c>
      <c r="D783" s="80" t="s">
        <v>791</v>
      </c>
    </row>
    <row r="784" spans="1:4" x14ac:dyDescent="0.25">
      <c r="A784" s="82">
        <v>316660</v>
      </c>
      <c r="B784" s="78" t="s">
        <v>1130</v>
      </c>
      <c r="C784" s="77" t="s">
        <v>26</v>
      </c>
      <c r="D784" s="80" t="s">
        <v>792</v>
      </c>
    </row>
    <row r="785" spans="1:4" x14ac:dyDescent="0.25">
      <c r="A785" s="82">
        <v>316680</v>
      </c>
      <c r="B785" s="78" t="s">
        <v>1135</v>
      </c>
      <c r="C785" s="77" t="s">
        <v>71</v>
      </c>
      <c r="D785" s="80" t="s">
        <v>793</v>
      </c>
    </row>
    <row r="786" spans="1:4" x14ac:dyDescent="0.25">
      <c r="A786" s="82">
        <v>316670</v>
      </c>
      <c r="B786" s="78" t="s">
        <v>1131</v>
      </c>
      <c r="C786" s="77" t="s">
        <v>28</v>
      </c>
      <c r="D786" s="80" t="s">
        <v>794</v>
      </c>
    </row>
    <row r="787" spans="1:4" x14ac:dyDescent="0.25">
      <c r="A787" s="82">
        <v>316690</v>
      </c>
      <c r="B787" s="78" t="s">
        <v>1132</v>
      </c>
      <c r="C787" s="77" t="s">
        <v>40</v>
      </c>
      <c r="D787" s="80" t="s">
        <v>795</v>
      </c>
    </row>
    <row r="788" spans="1:4" x14ac:dyDescent="0.25">
      <c r="A788" s="82">
        <v>316695</v>
      </c>
      <c r="B788" s="78" t="s">
        <v>1136</v>
      </c>
      <c r="C788" s="77" t="s">
        <v>102</v>
      </c>
      <c r="D788" s="80" t="s">
        <v>796</v>
      </c>
    </row>
    <row r="789" spans="1:4" x14ac:dyDescent="0.25">
      <c r="A789" s="82">
        <v>316700</v>
      </c>
      <c r="B789" s="78" t="s">
        <v>1132</v>
      </c>
      <c r="C789" s="77" t="s">
        <v>33</v>
      </c>
      <c r="D789" s="80" t="s">
        <v>797</v>
      </c>
    </row>
    <row r="790" spans="1:4" x14ac:dyDescent="0.25">
      <c r="A790" s="82">
        <v>316710</v>
      </c>
      <c r="B790" s="78" t="s">
        <v>432</v>
      </c>
      <c r="C790" s="77" t="s">
        <v>53</v>
      </c>
      <c r="D790" s="80" t="s">
        <v>798</v>
      </c>
    </row>
    <row r="791" spans="1:4" x14ac:dyDescent="0.25">
      <c r="A791" s="82">
        <v>316720</v>
      </c>
      <c r="B791" s="78" t="s">
        <v>1123</v>
      </c>
      <c r="C791" s="77" t="s">
        <v>11</v>
      </c>
      <c r="D791" s="80" t="s">
        <v>11</v>
      </c>
    </row>
    <row r="792" spans="1:4" x14ac:dyDescent="0.25">
      <c r="A792" s="82">
        <v>316555</v>
      </c>
      <c r="B792" s="78" t="s">
        <v>1131</v>
      </c>
      <c r="C792" s="77" t="s">
        <v>28</v>
      </c>
      <c r="D792" s="80" t="s">
        <v>799</v>
      </c>
    </row>
    <row r="793" spans="1:4" x14ac:dyDescent="0.25">
      <c r="A793" s="82">
        <v>316730</v>
      </c>
      <c r="B793" s="78" t="s">
        <v>1133</v>
      </c>
      <c r="C793" s="77" t="s">
        <v>62</v>
      </c>
      <c r="D793" s="80" t="s">
        <v>800</v>
      </c>
    </row>
    <row r="794" spans="1:4" x14ac:dyDescent="0.25">
      <c r="A794" s="82">
        <v>316740</v>
      </c>
      <c r="B794" s="78" t="s">
        <v>1132</v>
      </c>
      <c r="C794" s="77" t="s">
        <v>36</v>
      </c>
      <c r="D794" s="80" t="s">
        <v>801</v>
      </c>
    </row>
    <row r="795" spans="1:4" x14ac:dyDescent="0.25">
      <c r="A795" s="82">
        <v>316750</v>
      </c>
      <c r="B795" s="78" t="s">
        <v>1133</v>
      </c>
      <c r="C795" s="77" t="s">
        <v>57</v>
      </c>
      <c r="D795" s="80" t="s">
        <v>802</v>
      </c>
    </row>
    <row r="796" spans="1:4" x14ac:dyDescent="0.25">
      <c r="A796" s="82">
        <v>316760</v>
      </c>
      <c r="B796" s="78" t="s">
        <v>1124</v>
      </c>
      <c r="C796" s="78" t="s">
        <v>477</v>
      </c>
      <c r="D796" s="80" t="s">
        <v>803</v>
      </c>
    </row>
    <row r="797" spans="1:4" x14ac:dyDescent="0.25">
      <c r="A797" s="82">
        <v>316770</v>
      </c>
      <c r="B797" s="78" t="s">
        <v>1127</v>
      </c>
      <c r="C797" s="77" t="s">
        <v>1128</v>
      </c>
      <c r="D797" s="80" t="s">
        <v>804</v>
      </c>
    </row>
    <row r="798" spans="1:4" x14ac:dyDescent="0.25">
      <c r="A798" s="82">
        <v>316780</v>
      </c>
      <c r="B798" s="78" t="s">
        <v>1132</v>
      </c>
      <c r="C798" s="77" t="s">
        <v>33</v>
      </c>
      <c r="D798" s="80" t="s">
        <v>805</v>
      </c>
    </row>
    <row r="799" spans="1:4" x14ac:dyDescent="0.25">
      <c r="A799" s="82">
        <v>316790</v>
      </c>
      <c r="B799" s="78" t="s">
        <v>1133</v>
      </c>
      <c r="C799" s="77" t="s">
        <v>62</v>
      </c>
      <c r="D799" s="80" t="s">
        <v>806</v>
      </c>
    </row>
    <row r="800" spans="1:4" x14ac:dyDescent="0.25">
      <c r="A800" s="82">
        <v>316800</v>
      </c>
      <c r="B800" s="78" t="s">
        <v>1136</v>
      </c>
      <c r="C800" s="77" t="s">
        <v>102</v>
      </c>
      <c r="D800" s="80" t="s">
        <v>807</v>
      </c>
    </row>
    <row r="801" spans="1:4" x14ac:dyDescent="0.25">
      <c r="A801" s="82">
        <v>316805</v>
      </c>
      <c r="B801" s="78" t="s">
        <v>1124</v>
      </c>
      <c r="C801" s="78" t="s">
        <v>477</v>
      </c>
      <c r="D801" s="80" t="s">
        <v>808</v>
      </c>
    </row>
    <row r="802" spans="1:4" x14ac:dyDescent="0.25">
      <c r="A802" s="82">
        <v>316810</v>
      </c>
      <c r="B802" s="78" t="s">
        <v>1129</v>
      </c>
      <c r="C802" s="77" t="s">
        <v>24</v>
      </c>
      <c r="D802" s="80" t="s">
        <v>809</v>
      </c>
    </row>
    <row r="803" spans="1:4" x14ac:dyDescent="0.25">
      <c r="A803" s="82">
        <v>316820</v>
      </c>
      <c r="B803" s="78" t="s">
        <v>1130</v>
      </c>
      <c r="C803" s="77" t="s">
        <v>26</v>
      </c>
      <c r="D803" s="80" t="s">
        <v>810</v>
      </c>
    </row>
    <row r="804" spans="1:4" x14ac:dyDescent="0.25">
      <c r="A804" s="82">
        <v>316830</v>
      </c>
      <c r="B804" s="78" t="s">
        <v>1123</v>
      </c>
      <c r="C804" s="77" t="s">
        <v>98</v>
      </c>
      <c r="D804" s="80" t="s">
        <v>811</v>
      </c>
    </row>
    <row r="805" spans="1:4" x14ac:dyDescent="0.25">
      <c r="A805" s="82">
        <v>316840</v>
      </c>
      <c r="B805" s="78" t="s">
        <v>1127</v>
      </c>
      <c r="C805" s="77" t="s">
        <v>1128</v>
      </c>
      <c r="D805" s="80" t="s">
        <v>812</v>
      </c>
    </row>
    <row r="806" spans="1:4" x14ac:dyDescent="0.25">
      <c r="A806" s="82">
        <v>316850</v>
      </c>
      <c r="B806" s="78" t="s">
        <v>1124</v>
      </c>
      <c r="C806" s="77" t="s">
        <v>17</v>
      </c>
      <c r="D806" s="80" t="s">
        <v>813</v>
      </c>
    </row>
    <row r="807" spans="1:4" x14ac:dyDescent="0.25">
      <c r="A807" s="82">
        <v>316860</v>
      </c>
      <c r="B807" s="78" t="s">
        <v>1131</v>
      </c>
      <c r="C807" s="77" t="s">
        <v>28</v>
      </c>
      <c r="D807" s="80" t="s">
        <v>28</v>
      </c>
    </row>
    <row r="808" spans="1:4" x14ac:dyDescent="0.25">
      <c r="A808" s="82">
        <v>316870</v>
      </c>
      <c r="B808" s="78" t="s">
        <v>1125</v>
      </c>
      <c r="C808" s="77" t="s">
        <v>1126</v>
      </c>
      <c r="D808" s="80" t="s">
        <v>814</v>
      </c>
    </row>
    <row r="809" spans="1:4" x14ac:dyDescent="0.25">
      <c r="A809" s="82">
        <v>316880</v>
      </c>
      <c r="B809" s="78" t="s">
        <v>1134</v>
      </c>
      <c r="C809" s="77" t="s">
        <v>94</v>
      </c>
      <c r="D809" s="80" t="s">
        <v>815</v>
      </c>
    </row>
    <row r="810" spans="1:4" x14ac:dyDescent="0.25">
      <c r="A810" s="82">
        <v>316890</v>
      </c>
      <c r="B810" s="78" t="s">
        <v>1135</v>
      </c>
      <c r="C810" s="77" t="s">
        <v>71</v>
      </c>
      <c r="D810" s="80" t="s">
        <v>816</v>
      </c>
    </row>
    <row r="811" spans="1:4" x14ac:dyDescent="0.25">
      <c r="A811" s="82">
        <v>316900</v>
      </c>
      <c r="B811" s="78" t="s">
        <v>1133</v>
      </c>
      <c r="C811" s="77" t="s">
        <v>62</v>
      </c>
      <c r="D811" s="80" t="s">
        <v>817</v>
      </c>
    </row>
    <row r="812" spans="1:4" x14ac:dyDescent="0.25">
      <c r="A812" s="82">
        <v>316905</v>
      </c>
      <c r="B812" s="78" t="s">
        <v>1132</v>
      </c>
      <c r="C812" s="77" t="s">
        <v>36</v>
      </c>
      <c r="D812" s="80" t="s">
        <v>818</v>
      </c>
    </row>
    <row r="813" spans="1:4" x14ac:dyDescent="0.25">
      <c r="A813" s="82">
        <v>316910</v>
      </c>
      <c r="B813" s="78" t="s">
        <v>1132</v>
      </c>
      <c r="C813" s="77" t="s">
        <v>36</v>
      </c>
      <c r="D813" s="80" t="s">
        <v>819</v>
      </c>
    </row>
    <row r="814" spans="1:4" x14ac:dyDescent="0.25">
      <c r="A814" s="82">
        <v>316920</v>
      </c>
      <c r="B814" s="78" t="s">
        <v>1133</v>
      </c>
      <c r="C814" s="78" t="s">
        <v>477</v>
      </c>
      <c r="D814" s="80" t="s">
        <v>820</v>
      </c>
    </row>
    <row r="815" spans="1:4" x14ac:dyDescent="0.25">
      <c r="A815" s="82">
        <v>316930</v>
      </c>
      <c r="B815" s="78" t="s">
        <v>1132</v>
      </c>
      <c r="C815" s="77" t="s">
        <v>33</v>
      </c>
      <c r="D815" s="80" t="s">
        <v>821</v>
      </c>
    </row>
    <row r="816" spans="1:4" x14ac:dyDescent="0.25">
      <c r="A816" s="82">
        <v>316935</v>
      </c>
      <c r="B816" s="78" t="s">
        <v>1123</v>
      </c>
      <c r="C816" s="77" t="s">
        <v>11</v>
      </c>
      <c r="D816" s="80" t="s">
        <v>822</v>
      </c>
    </row>
    <row r="817" spans="1:4" x14ac:dyDescent="0.25">
      <c r="A817" s="82">
        <v>316940</v>
      </c>
      <c r="B817" s="78" t="s">
        <v>1132</v>
      </c>
      <c r="C817" s="77" t="s">
        <v>33</v>
      </c>
      <c r="D817" s="80" t="s">
        <v>823</v>
      </c>
    </row>
    <row r="818" spans="1:4" x14ac:dyDescent="0.25">
      <c r="A818" s="82">
        <v>316950</v>
      </c>
      <c r="B818" s="78" t="s">
        <v>1127</v>
      </c>
      <c r="C818" s="77" t="s">
        <v>1128</v>
      </c>
      <c r="D818" s="80" t="s">
        <v>824</v>
      </c>
    </row>
    <row r="819" spans="1:4" x14ac:dyDescent="0.25">
      <c r="A819" s="82">
        <v>316960</v>
      </c>
      <c r="B819" s="78" t="s">
        <v>1122</v>
      </c>
      <c r="C819" s="77" t="s">
        <v>8</v>
      </c>
      <c r="D819" s="80" t="s">
        <v>825</v>
      </c>
    </row>
    <row r="820" spans="1:4" x14ac:dyDescent="0.25">
      <c r="A820" s="82">
        <v>316970</v>
      </c>
      <c r="B820" s="78" t="s">
        <v>432</v>
      </c>
      <c r="C820" s="77" t="s">
        <v>53</v>
      </c>
      <c r="D820" s="80" t="s">
        <v>826</v>
      </c>
    </row>
    <row r="821" spans="1:4" x14ac:dyDescent="0.25">
      <c r="A821" s="82">
        <v>316980</v>
      </c>
      <c r="B821" s="78" t="s">
        <v>1132</v>
      </c>
      <c r="C821" s="77" t="s">
        <v>36</v>
      </c>
      <c r="D821" s="80" t="s">
        <v>827</v>
      </c>
    </row>
    <row r="822" spans="1:4" x14ac:dyDescent="0.25">
      <c r="A822" s="82">
        <v>316990</v>
      </c>
      <c r="B822" s="78" t="s">
        <v>1133</v>
      </c>
      <c r="C822" s="77" t="s">
        <v>62</v>
      </c>
      <c r="D822" s="81" t="s">
        <v>62</v>
      </c>
    </row>
    <row r="823" spans="1:4" x14ac:dyDescent="0.25">
      <c r="A823" s="82">
        <v>317000</v>
      </c>
      <c r="B823" s="78" t="s">
        <v>1136</v>
      </c>
      <c r="C823" s="77" t="s">
        <v>121</v>
      </c>
      <c r="D823" s="80" t="s">
        <v>828</v>
      </c>
    </row>
    <row r="824" spans="1:4" x14ac:dyDescent="0.25">
      <c r="A824" s="82">
        <v>317005</v>
      </c>
      <c r="B824" s="78" t="s">
        <v>1125</v>
      </c>
      <c r="C824" s="77" t="s">
        <v>1126</v>
      </c>
      <c r="D824" s="80" t="s">
        <v>829</v>
      </c>
    </row>
    <row r="825" spans="1:4" x14ac:dyDescent="0.25">
      <c r="A825" s="82">
        <v>317010</v>
      </c>
      <c r="B825" s="78" t="s">
        <v>1129</v>
      </c>
      <c r="C825" s="77" t="s">
        <v>24</v>
      </c>
      <c r="D825" s="80" t="s">
        <v>24</v>
      </c>
    </row>
    <row r="826" spans="1:4" x14ac:dyDescent="0.25">
      <c r="A826" s="82">
        <v>317020</v>
      </c>
      <c r="B826" s="78" t="s">
        <v>1122</v>
      </c>
      <c r="C826" s="77" t="s">
        <v>8</v>
      </c>
      <c r="D826" s="80" t="s">
        <v>8</v>
      </c>
    </row>
    <row r="827" spans="1:4" x14ac:dyDescent="0.25">
      <c r="A827" s="82">
        <v>317030</v>
      </c>
      <c r="B827" s="78" t="s">
        <v>1131</v>
      </c>
      <c r="C827" s="77" t="s">
        <v>28</v>
      </c>
      <c r="D827" s="80" t="s">
        <v>830</v>
      </c>
    </row>
    <row r="828" spans="1:4" x14ac:dyDescent="0.25">
      <c r="A828" s="82">
        <v>317040</v>
      </c>
      <c r="B828" s="78" t="s">
        <v>1135</v>
      </c>
      <c r="C828" s="77" t="s">
        <v>80</v>
      </c>
      <c r="D828" s="80" t="s">
        <v>80</v>
      </c>
    </row>
    <row r="829" spans="1:4" x14ac:dyDescent="0.25">
      <c r="A829" s="82">
        <v>317043</v>
      </c>
      <c r="B829" s="78" t="s">
        <v>1129</v>
      </c>
      <c r="C829" s="77" t="s">
        <v>24</v>
      </c>
      <c r="D829" s="80" t="s">
        <v>831</v>
      </c>
    </row>
    <row r="830" spans="1:4" x14ac:dyDescent="0.25">
      <c r="A830" s="82">
        <v>317047</v>
      </c>
      <c r="B830" s="78" t="s">
        <v>1135</v>
      </c>
      <c r="C830" s="77" t="s">
        <v>80</v>
      </c>
      <c r="D830" s="80" t="s">
        <v>832</v>
      </c>
    </row>
    <row r="831" spans="1:4" x14ac:dyDescent="0.25">
      <c r="A831" s="82">
        <v>317050</v>
      </c>
      <c r="B831" s="78" t="s">
        <v>1124</v>
      </c>
      <c r="C831" s="77" t="s">
        <v>17</v>
      </c>
      <c r="D831" s="80" t="s">
        <v>833</v>
      </c>
    </row>
    <row r="832" spans="1:4" x14ac:dyDescent="0.25">
      <c r="A832" s="82">
        <v>317052</v>
      </c>
      <c r="B832" s="78" t="s">
        <v>1136</v>
      </c>
      <c r="C832" s="77" t="s">
        <v>121</v>
      </c>
      <c r="D832" s="80" t="s">
        <v>834</v>
      </c>
    </row>
    <row r="833" spans="1:4" x14ac:dyDescent="0.25">
      <c r="A833" s="82">
        <v>317057</v>
      </c>
      <c r="B833" s="78" t="s">
        <v>1125</v>
      </c>
      <c r="C833" s="77" t="s">
        <v>1126</v>
      </c>
      <c r="D833" s="80" t="s">
        <v>835</v>
      </c>
    </row>
    <row r="834" spans="1:4" x14ac:dyDescent="0.25">
      <c r="A834" s="82">
        <v>317060</v>
      </c>
      <c r="B834" s="78" t="s">
        <v>1132</v>
      </c>
      <c r="C834" s="77" t="s">
        <v>45</v>
      </c>
      <c r="D834" s="80" t="s">
        <v>836</v>
      </c>
    </row>
    <row r="835" spans="1:4" x14ac:dyDescent="0.25">
      <c r="A835" s="82">
        <v>317065</v>
      </c>
      <c r="B835" s="78" t="s">
        <v>1136</v>
      </c>
      <c r="C835" s="77" t="s">
        <v>102</v>
      </c>
      <c r="D835" s="80" t="s">
        <v>837</v>
      </c>
    </row>
    <row r="836" spans="1:4" x14ac:dyDescent="0.25">
      <c r="A836" s="82">
        <v>317070</v>
      </c>
      <c r="B836" s="78" t="s">
        <v>1132</v>
      </c>
      <c r="C836" s="77" t="s">
        <v>33</v>
      </c>
      <c r="D836" s="80" t="s">
        <v>33</v>
      </c>
    </row>
    <row r="837" spans="1:4" x14ac:dyDescent="0.25">
      <c r="A837" s="82">
        <v>317075</v>
      </c>
      <c r="B837" s="78" t="s">
        <v>1135</v>
      </c>
      <c r="C837" s="77" t="s">
        <v>71</v>
      </c>
      <c r="D837" s="80" t="s">
        <v>838</v>
      </c>
    </row>
    <row r="838" spans="1:4" x14ac:dyDescent="0.25">
      <c r="A838" s="82">
        <v>317080</v>
      </c>
      <c r="B838" s="78" t="s">
        <v>1136</v>
      </c>
      <c r="C838" s="77" t="s">
        <v>135</v>
      </c>
      <c r="D838" s="80" t="s">
        <v>839</v>
      </c>
    </row>
    <row r="839" spans="1:4" x14ac:dyDescent="0.25">
      <c r="A839" s="82">
        <v>317090</v>
      </c>
      <c r="B839" s="78" t="s">
        <v>1136</v>
      </c>
      <c r="C839" s="77" t="s">
        <v>121</v>
      </c>
      <c r="D839" s="80" t="s">
        <v>840</v>
      </c>
    </row>
    <row r="840" spans="1:4" x14ac:dyDescent="0.25">
      <c r="A840" s="82">
        <v>317100</v>
      </c>
      <c r="B840" s="78" t="s">
        <v>1135</v>
      </c>
      <c r="C840" s="77" t="s">
        <v>71</v>
      </c>
      <c r="D840" s="80" t="s">
        <v>841</v>
      </c>
    </row>
    <row r="841" spans="1:4" x14ac:dyDescent="0.25">
      <c r="A841" s="82">
        <v>317103</v>
      </c>
      <c r="B841" s="78" t="s">
        <v>1136</v>
      </c>
      <c r="C841" s="77" t="s">
        <v>102</v>
      </c>
      <c r="D841" s="80" t="s">
        <v>842</v>
      </c>
    </row>
    <row r="842" spans="1:4" x14ac:dyDescent="0.25">
      <c r="A842" s="82">
        <v>317107</v>
      </c>
      <c r="B842" s="78" t="s">
        <v>432</v>
      </c>
      <c r="C842" s="77" t="s">
        <v>53</v>
      </c>
      <c r="D842" s="80" t="s">
        <v>843</v>
      </c>
    </row>
    <row r="843" spans="1:4" x14ac:dyDescent="0.25">
      <c r="A843" s="82">
        <v>317110</v>
      </c>
      <c r="B843" s="78" t="s">
        <v>1129</v>
      </c>
      <c r="C843" s="77" t="s">
        <v>24</v>
      </c>
      <c r="D843" s="80" t="s">
        <v>844</v>
      </c>
    </row>
    <row r="844" spans="1:4" x14ac:dyDescent="0.25">
      <c r="A844" s="82">
        <v>317115</v>
      </c>
      <c r="B844" s="78" t="s">
        <v>1125</v>
      </c>
      <c r="C844" s="77" t="s">
        <v>1126</v>
      </c>
      <c r="D844" s="80" t="s">
        <v>845</v>
      </c>
    </row>
    <row r="845" spans="1:4" x14ac:dyDescent="0.25">
      <c r="A845" s="82">
        <v>317120</v>
      </c>
      <c r="B845" s="78" t="s">
        <v>1123</v>
      </c>
      <c r="C845" s="77" t="s">
        <v>98</v>
      </c>
      <c r="D845" s="80" t="s">
        <v>846</v>
      </c>
    </row>
    <row r="846" spans="1:4" x14ac:dyDescent="0.25">
      <c r="A846" s="82">
        <v>317130</v>
      </c>
      <c r="B846" s="78" t="s">
        <v>1124</v>
      </c>
      <c r="C846" s="77" t="s">
        <v>17</v>
      </c>
      <c r="D846" s="80" t="s">
        <v>847</v>
      </c>
    </row>
    <row r="847" spans="1:4" x14ac:dyDescent="0.25">
      <c r="A847" s="82">
        <v>317140</v>
      </c>
      <c r="B847" s="78" t="s">
        <v>1133</v>
      </c>
      <c r="C847" s="77" t="s">
        <v>62</v>
      </c>
      <c r="D847" s="80" t="s">
        <v>848</v>
      </c>
    </row>
    <row r="848" spans="1:4" x14ac:dyDescent="0.25">
      <c r="A848" s="82">
        <v>317160</v>
      </c>
      <c r="B848" s="78" t="s">
        <v>432</v>
      </c>
      <c r="C848" s="77" t="s">
        <v>53</v>
      </c>
      <c r="D848" s="80" t="s">
        <v>849</v>
      </c>
    </row>
    <row r="849" spans="1:4" x14ac:dyDescent="0.25">
      <c r="A849" s="82">
        <v>317170</v>
      </c>
      <c r="B849" s="78" t="s">
        <v>1132</v>
      </c>
      <c r="C849" s="77" t="s">
        <v>33</v>
      </c>
      <c r="D849" s="80" t="s">
        <v>850</v>
      </c>
    </row>
    <row r="850" spans="1:4" x14ac:dyDescent="0.25">
      <c r="A850" s="82">
        <v>317180</v>
      </c>
      <c r="B850" s="78" t="s">
        <v>1123</v>
      </c>
      <c r="C850" s="77" t="s">
        <v>90</v>
      </c>
      <c r="D850" s="80" t="s">
        <v>851</v>
      </c>
    </row>
    <row r="851" spans="1:4" x14ac:dyDescent="0.25">
      <c r="A851" s="82">
        <v>317190</v>
      </c>
      <c r="B851" s="78" t="s">
        <v>1127</v>
      </c>
      <c r="C851" s="77" t="s">
        <v>1128</v>
      </c>
      <c r="D851" s="80" t="s">
        <v>852</v>
      </c>
    </row>
    <row r="852" spans="1:4" x14ac:dyDescent="0.25">
      <c r="A852" s="82">
        <v>317200</v>
      </c>
      <c r="B852" s="78" t="s">
        <v>1133</v>
      </c>
      <c r="C852" s="77" t="s">
        <v>62</v>
      </c>
      <c r="D852" s="80" t="s">
        <v>853</v>
      </c>
    </row>
    <row r="853" spans="1:4" x14ac:dyDescent="0.25">
      <c r="A853" s="82">
        <v>317210</v>
      </c>
      <c r="B853" s="78" t="s">
        <v>1133</v>
      </c>
      <c r="C853" s="77" t="s">
        <v>38</v>
      </c>
      <c r="D853" s="80" t="s">
        <v>854</v>
      </c>
    </row>
    <row r="854" spans="1:4" x14ac:dyDescent="0.25">
      <c r="A854" s="82">
        <v>317220</v>
      </c>
      <c r="B854" s="78" t="s">
        <v>1132</v>
      </c>
      <c r="C854" s="77" t="s">
        <v>36</v>
      </c>
      <c r="D854" s="80" t="s">
        <v>855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</vt:lpstr>
      <vt:lpstr>zika</vt:lpstr>
      <vt:lpstr>LIRAa</vt:lpstr>
      <vt:lpstr>Consolidado</vt:lpstr>
      <vt:lpstr>Tabela de Macros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Samsung</cp:lastModifiedBy>
  <cp:lastPrinted>2020-01-20T18:09:52Z</cp:lastPrinted>
  <dcterms:created xsi:type="dcterms:W3CDTF">2016-01-22T18:58:14Z</dcterms:created>
  <dcterms:modified xsi:type="dcterms:W3CDTF">2020-06-30T16:21:57Z</dcterms:modified>
</cp:coreProperties>
</file>