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 Dengue\2020\Maio\25-05\"/>
    </mc:Choice>
  </mc:AlternateContent>
  <bookViews>
    <workbookView xWindow="-120" yWindow="-120" windowWidth="20730" windowHeight="1116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Inc" sheetId="15" r:id="rId6"/>
    <sheet name="Planilha1" sheetId="24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F858" i="3" l="1"/>
  <c r="G858" i="3"/>
  <c r="H858" i="3"/>
  <c r="I858" i="3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<sst xmlns="http://schemas.openxmlformats.org/spreadsheetml/2006/main" count="15737" uniqueCount="1133">
  <si>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</si>
  <si>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</si>
  <si>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</si>
  <si>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</si>
  <si>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</si>
  <si>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</si>
  <si>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</si>
  <si>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</si>
  <si>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</si>
  <si>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</si>
  <si>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</si>
  <si>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</si>
  <si>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</si>
  <si>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</si>
  <si>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</si>
  <si>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</si>
  <si>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</si>
  <si>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</si>
  <si>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</si>
  <si>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</si>
  <si>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</si>
  <si>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</si>
  <si>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</si>
  <si>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</si>
  <si>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</si>
  <si>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</si>
  <si>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</si>
  <si>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</si>
  <si>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</si>
  <si>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</si>
  <si>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</si>
  <si>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</si>
  <si>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</si>
  <si>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</si>
  <si>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</si>
  <si>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</si>
  <si>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</si>
  <si>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</si>
  <si>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</si>
  <si>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</si>
  <si>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</si>
  <si>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</si>
  <si>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</si>
  <si>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</si>
  <si>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</si>
  <si>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</si>
  <si>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</si>
  <si>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</si>
  <si>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</si>
  <si>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</si>
  <si>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</si>
  <si>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</si>
  <si>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</si>
  <si>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</si>
  <si>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</si>
  <si>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</si>
  <si>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</si>
  <si>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</si>
  <si>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</si>
  <si>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</si>
  <si>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</si>
  <si>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</si>
  <si>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</si>
  <si>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</si>
  <si>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</si>
  <si>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</si>
  <si>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</si>
  <si>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</si>
  <si>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</si>
  <si>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</si>
  <si>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</si>
  <si>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</si>
  <si>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</si>
  <si>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</si>
  <si>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</si>
  <si>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</si>
  <si>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</si>
  <si>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</si>
  <si>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</si>
  <si>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</si>
  <si>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</si>
  <si>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</si>
  <si>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</si>
  <si>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</si>
  <si>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</si>
  <si>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</si>
  <si>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</si>
  <si>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</si>
  <si>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</si>
  <si>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</si>
  <si>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</si>
  <si>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</si>
  <si>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</si>
  <si>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</si>
  <si>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</si>
  <si>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</si>
  <si>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</si>
  <si>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</si>
  <si>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</si>
  <si>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</si>
  <si>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</si>
  <si>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</si>
  <si>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</si>
  <si>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</si>
  <si>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</si>
  <si>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</si>
  <si>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</si>
  <si>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</si>
  <si>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</si>
  <si>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</si>
  <si>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</si>
  <si>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</si>
  <si>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</si>
  <si>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</si>
  <si>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</si>
  <si>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</si>
  <si>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</si>
  <si>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</si>
  <si>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</si>
  <si>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</si>
  <si>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</si>
  <si>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</si>
  <si>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</si>
  <si>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</si>
  <si>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</si>
  <si>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</si>
  <si>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</si>
  <si>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</si>
  <si>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</si>
  <si>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</si>
  <si>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</si>
  <si>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</si>
  <si>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</si>
  <si>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</si>
  <si>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</si>
  <si>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</si>
  <si>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</si>
  <si>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</si>
  <si>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</si>
  <si>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</si>
  <si>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</si>
  <si>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</si>
  <si>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</si>
  <si>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</si>
  <si>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</si>
  <si>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</si>
  <si>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</si>
  <si>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</si>
  <si>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</si>
  <si>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</si>
  <si>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</si>
  <si>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</si>
  <si>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</si>
  <si>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</si>
  <si>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</si>
  <si>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</si>
  <si>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</si>
  <si>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</si>
  <si>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</si>
  <si>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</si>
  <si>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</si>
  <si>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</si>
  <si>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</si>
  <si>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</si>
  <si>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</si>
  <si>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</si>
  <si>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</si>
  <si>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</si>
  <si>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</si>
  <si>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</si>
  <si>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</si>
  <si>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</si>
  <si>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</si>
  <si>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</si>
  <si>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</si>
  <si>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</si>
  <si>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</si>
  <si>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</si>
  <si>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</si>
  <si>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</si>
  <si>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</si>
  <si>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</si>
  <si>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</si>
  <si>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</si>
  <si>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</si>
  <si>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</si>
  <si>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</si>
  <si>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</si>
  <si>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</si>
  <si>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</si>
  <si>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</si>
  <si>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</si>
  <si>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</si>
  <si>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</si>
  <si>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</si>
  <si>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</si>
  <si>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</si>
  <si>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</si>
  <si>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</si>
  <si>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</si>
  <si>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</si>
  <si>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</si>
  <si>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</si>
  <si>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</si>
  <si>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</si>
  <si>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</si>
  <si>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</si>
  <si>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</si>
  <si>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</si>
  <si>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</si>
  <si>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</si>
  <si>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</si>
  <si>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</si>
  <si>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</si>
  <si>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</si>
  <si>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</si>
  <si>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</si>
  <si>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</si>
  <si>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</si>
  <si>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</si>
  <si>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</si>
  <si>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</si>
  <si>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</si>
  <si>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</si>
  <si>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</si>
  <si>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</si>
  <si>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</si>
  <si>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</si>
  <si>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</si>
  <si>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</si>
  <si>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</si>
  <si>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</si>
  <si>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</si>
  <si>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</si>
  <si>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</si>
  <si>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</si>
  <si>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</si>
  <si>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</si>
  <si>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</si>
  <si>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</si>
  <si>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</si>
  <si>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</si>
  <si>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</si>
  <si>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</si>
  <si>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</si>
  <si>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</si>
  <si>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</si>
  <si>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</si>
  <si>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</si>
  <si>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</si>
  <si>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</si>
  <si>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</si>
  <si>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</si>
  <si>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</si>
  <si>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</si>
  <si>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</si>
  <si>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</si>
  <si>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</si>
  <si>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</si>
  <si>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</si>
  <si>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</si>
  <si>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</si>
  <si>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</si>
  <si>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</si>
  <si>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</si>
  <si>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</si>
  <si>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</si>
  <si>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</si>
  <si>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</si>
  <si>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</si>
  <si>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</si>
  <si>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</si>
  <si>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</si>
  <si>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</si>
  <si>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</si>
  <si>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</si>
  <si>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</si>
  <si>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</si>
  <si>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</si>
  <si>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</si>
  <si>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</si>
  <si>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</si>
  <si>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</si>
  <si>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</si>
  <si>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</si>
  <si>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</si>
  <si>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</si>
  <si>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</si>
  <si>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</si>
  <si>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</si>
  <si>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</si>
  <si>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</si>
  <si>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</si>
  <si>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</si>
  <si>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</si>
  <si>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</si>
  <si>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</si>
  <si>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</si>
  <si>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</si>
  <si>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</si>
  <si>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</si>
  <si>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</si>
  <si>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</si>
  <si>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</si>
  <si>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</si>
  <si>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</si>
  <si>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</si>
  <si>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</si>
  <si>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</si>
  <si>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</si>
  <si>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</si>
  <si>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</si>
  <si>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</si>
  <si>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</si>
  <si>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</si>
  <si>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</si>
  <si>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</si>
  <si>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</si>
  <si>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</si>
  <si>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</si>
  <si>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</si>
  <si>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</si>
  <si>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</si>
  <si>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</si>
  <si>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</si>
  <si>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</si>
  <si>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</si>
  <si>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</si>
  <si>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</si>
  <si>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</si>
  <si>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</si>
  <si>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</si>
  <si>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</si>
  <si>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</si>
  <si>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</si>
  <si>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</si>
  <si>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</si>
  <si>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</si>
  <si>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</si>
  <si>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</si>
  <si>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</si>
  <si>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</si>
  <si>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</si>
  <si>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</si>
  <si>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</si>
  <si>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</si>
  <si>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</si>
  <si>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</si>
  <si>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</si>
  <si>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</si>
  <si>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</si>
  <si>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</si>
  <si>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</si>
  <si>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</si>
  <si>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</si>
  <si>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</si>
  <si>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</si>
  <si>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</si>
  <si>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</si>
  <si>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</si>
  <si>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</si>
  <si>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</si>
  <si>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</si>
  <si>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</si>
  <si>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</si>
  <si>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</si>
  <si>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</si>
  <si>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</si>
  <si>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</si>
  <si>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</si>
  <si>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</si>
  <si>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</si>
  <si>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</si>
  <si>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</si>
  <si>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</si>
  <si>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</si>
  <si>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</si>
  <si>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</si>
  <si>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</si>
  <si>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</si>
  <si>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</si>
  <si>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</si>
  <si>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</si>
  <si>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</si>
  <si>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</si>
  <si>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</si>
  <si>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</si>
  <si>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</si>
  <si>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</si>
  <si>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</si>
  <si>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</si>
  <si>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</si>
  <si>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</si>
  <si>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</si>
  <si>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</si>
  <si>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</si>
  <si>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</si>
  <si>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</si>
  <si>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</si>
  <si>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</si>
  <si>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</si>
  <si>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</si>
  <si>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</si>
  <si>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</si>
  <si>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</si>
  <si>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</si>
  <si>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</si>
  <si>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</si>
  <si>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</si>
  <si>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</si>
  <si>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</si>
  <si>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</si>
  <si>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</si>
  <si>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</si>
  <si>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</si>
  <si>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</si>
  <si>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</si>
  <si>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</si>
  <si>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</si>
  <si>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</si>
  <si>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</si>
  <si>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</si>
  <si>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</si>
  <si>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</si>
  <si>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</si>
  <si>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</si>
  <si>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</si>
  <si>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</si>
  <si>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</si>
  <si>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</si>
  <si>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</si>
  <si>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</si>
  <si>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</si>
  <si>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</si>
  <si>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</si>
  <si>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</si>
  <si>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</si>
  <si>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</si>
  <si>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</si>
  <si>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</si>
  <si>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</si>
  <si>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</si>
  <si>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</si>
  <si>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</si>
  <si>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</si>
  <si>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</si>
  <si>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</si>
  <si>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</si>
  <si>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</si>
  <si>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</si>
  <si>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</si>
  <si>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</si>
  <si>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</si>
  <si>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</si>
  <si>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</si>
  <si>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</si>
  <si>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</si>
  <si>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</si>
  <si>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</si>
  <si>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</si>
  <si>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</si>
  <si>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</si>
  <si>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</si>
  <si>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</si>
  <si>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</si>
  <si>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</si>
  <si>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</si>
  <si>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</si>
  <si>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</si>
  <si>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</si>
  <si>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</si>
  <si>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</si>
  <si>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</si>
  <si>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</si>
  <si>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</si>
  <si>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</si>
  <si>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</si>
  <si>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</si>
  <si>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</si>
  <si>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</si>
  <si>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</si>
  <si>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</si>
  <si>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</si>
  <si>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</si>
  <si>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</si>
  <si>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</si>
  <si>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</si>
  <si>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</si>
  <si>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</si>
  <si>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</si>
  <si>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</si>
  <si>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</si>
  <si>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</si>
  <si>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</si>
  <si>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</si>
  <si>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</si>
  <si>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</si>
  <si>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</si>
  <si>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</si>
  <si>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</si>
  <si>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</si>
  <si>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</si>
  <si>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</si>
  <si>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</si>
  <si>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</si>
  <si>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</si>
  <si>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</si>
  <si>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</si>
  <si>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</si>
  <si>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</si>
  <si>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</si>
  <si>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</si>
  <si>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</si>
  <si>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</si>
  <si>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</si>
  <si>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</si>
  <si>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</si>
  <si>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</si>
  <si>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</si>
  <si>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</si>
  <si>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</si>
  <si>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</si>
  <si>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</si>
  <si>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</si>
  <si>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</si>
  <si>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</si>
  <si>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</si>
  <si>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</si>
  <si>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</si>
  <si>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</si>
  <si>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</si>
  <si>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</si>
  <si>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</si>
  <si>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</si>
  <si>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</si>
  <si>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</si>
  <si>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</si>
  <si>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</si>
  <si>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</si>
  <si>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</si>
  <si>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</si>
  <si>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</si>
  <si>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</si>
  <si>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</si>
  <si>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</si>
  <si>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</si>
  <si>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</si>
  <si>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</si>
  <si>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</si>
  <si>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</si>
  <si>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</si>
  <si>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</si>
  <si>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</si>
  <si>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</si>
  <si>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</si>
  <si>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</si>
  <si>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</si>
  <si>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</si>
  <si>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</si>
  <si>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</si>
  <si>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</si>
  <si>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</si>
  <si>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</si>
  <si>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</si>
  <si>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</si>
  <si>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</si>
  <si>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</si>
  <si>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</si>
  <si>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</si>
  <si>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</si>
  <si>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</si>
  <si>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</si>
  <si>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</si>
  <si>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</si>
  <si>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</si>
  <si>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</si>
  <si>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</si>
  <si>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</si>
  <si>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</si>
  <si>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</si>
  <si>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</si>
  <si>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</si>
  <si>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</si>
  <si>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</si>
  <si>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</si>
  <si>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</si>
  <si>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</si>
  <si>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</si>
  <si>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</si>
  <si>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</si>
  <si>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</si>
  <si>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</si>
  <si>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</si>
  <si>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</si>
  <si>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</si>
  <si>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</si>
  <si>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</si>
  <si>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</si>
  <si>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</si>
  <si>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</si>
  <si>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</si>
  <si>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</si>
  <si>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</si>
  <si>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</si>
  <si>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</si>
  <si>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</si>
  <si>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</si>
  <si>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</si>
  <si>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</si>
  <si>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</si>
  <si>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</si>
  <si>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</si>
  <si>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</si>
  <si>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</si>
  <si>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</si>
  <si>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</si>
  <si>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</si>
  <si>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</si>
  <si>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</si>
  <si>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</si>
  <si>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</si>
  <si>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</si>
  <si>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</si>
  <si>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</si>
  <si>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</si>
  <si>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</si>
  <si>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</si>
  <si>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</si>
  <si>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</si>
  <si>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</si>
  <si>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</si>
  <si>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</si>
  <si>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</si>
  <si>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</si>
  <si>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</si>
  <si>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</si>
  <si>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</si>
  <si>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</si>
  <si>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</si>
  <si>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</si>
  <si>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</si>
  <si>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</si>
  <si>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</si>
  <si>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</si>
  <si>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</si>
  <si>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</si>
  <si>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</si>
  <si>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</si>
  <si>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</si>
  <si>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</si>
  <si>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</si>
  <si>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</si>
  <si>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</si>
  <si>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</si>
  <si>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</si>
  <si>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</si>
  <si>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</si>
  <si>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</si>
  <si>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</si>
  <si>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</si>
  <si>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</si>
  <si>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</si>
  <si>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</si>
  <si>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</si>
  <si>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</si>
  <si>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</si>
  <si>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</si>
  <si>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</si>
  <si>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</si>
  <si>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</si>
  <si>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</si>
  <si>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</si>
  <si>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</si>
  <si>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</si>
  <si>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</si>
  <si>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</si>
  <si>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</si>
  <si>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</si>
  <si>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</si>
  <si>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</si>
  <si>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</si>
  <si>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</si>
  <si>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</si>
  <si>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</si>
  <si>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</si>
  <si>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</si>
  <si>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</si>
  <si>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</si>
  <si>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</si>
  <si>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</si>
  <si>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</si>
  <si>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</si>
  <si>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</si>
  <si>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</si>
  <si>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</si>
  <si>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</si>
  <si>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</si>
  <si>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</si>
  <si>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</si>
  <si>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</si>
  <si>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</si>
  <si>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</si>
  <si>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</si>
  <si>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</si>
  <si>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</si>
  <si>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</si>
  <si>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</si>
  <si>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</si>
  <si>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</si>
  <si>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</si>
  <si>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</si>
  <si>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</si>
  <si>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</si>
  <si>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</si>
  <si>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</si>
  <si>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</si>
  <si>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</si>
  <si>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</si>
  <si>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</si>
  <si>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</si>
  <si>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</si>
  <si>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</si>
  <si>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</si>
  <si>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</si>
  <si>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</si>
  <si>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</si>
  <si>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</si>
  <si>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</si>
  <si>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</si>
  <si>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</si>
  <si>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</si>
  <si>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</si>
  <si>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</si>
  <si>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</si>
  <si>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</si>
  <si>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</si>
  <si>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</si>
  <si>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</si>
  <si>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</si>
  <si>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</si>
  <si>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</si>
  <si>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</si>
  <si>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</si>
  <si>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</si>
  <si>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</si>
  <si>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</si>
  <si>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</si>
  <si>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</si>
  <si>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</si>
  <si>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</si>
  <si>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</si>
  <si>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</si>
  <si>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</si>
  <si>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</si>
  <si>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</si>
  <si>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</si>
  <si>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</si>
  <si>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</si>
  <si>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</si>
  <si>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</si>
  <si>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</si>
  <si>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</si>
  <si>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</si>
  <si>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</si>
  <si>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</si>
  <si>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</si>
  <si>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</si>
  <si>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</si>
  <si>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</si>
  <si>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</si>
  <si>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</si>
  <si>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</si>
  <si>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</si>
  <si>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</si>
  <si>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</si>
  <si>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</si>
  <si>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</si>
  <si>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</si>
  <si>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</si>
  <si>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</si>
  <si>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</si>
  <si>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</si>
  <si>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</si>
  <si>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</si>
  <si>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</si>
  <si>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</si>
  <si>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</si>
  <si>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</si>
  <si>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</si>
  <si>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</si>
  <si>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</si>
  <si>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</si>
  <si>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</si>
  <si>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</si>
  <si>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</si>
  <si>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</si>
  <si>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</si>
  <si>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</si>
  <si>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</si>
  <si>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</si>
  <si>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</si>
  <si>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</si>
  <si>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</si>
  <si>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</si>
  <si>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</si>
  <si>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</si>
  <si>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</si>
  <si>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</si>
  <si>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</si>
  <si>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</si>
  <si>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</si>
  <si>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</si>
  <si>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</si>
  <si>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</si>
  <si>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</si>
  <si>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</si>
  <si>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</si>
  <si>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</si>
  <si>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</si>
  <si>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</si>
  <si>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</si>
  <si>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</si>
  <si>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</si>
  <si>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</si>
  <si>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</si>
  <si>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</si>
  <si>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</si>
  <si>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</si>
  <si>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</si>
  <si>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</si>
  <si>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</si>
  <si>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</si>
  <si>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</si>
  <si>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</si>
  <si>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</si>
  <si>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</si>
  <si>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</si>
  <si>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</si>
  <si>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</si>
  <si>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</si>
  <si>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</si>
  <si>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</si>
  <si>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</si>
  <si>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</si>
  <si>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</si>
  <si>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</si>
  <si>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</si>
  <si>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</si>
  <si>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</si>
  <si>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</si>
  <si>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</si>
  <si>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</si>
  <si>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</si>
  <si>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</si>
  <si>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</si>
  <si>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</si>
  <si>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</si>
  <si>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</si>
  <si>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</si>
  <si>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</si>
  <si>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</si>
  <si>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</si>
  <si>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</si>
  <si>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</si>
  <si>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</si>
  <si>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</si>
  <si>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</si>
  <si>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</si>
  <si>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</si>
  <si>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</si>
  <si>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</si>
  <si>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</si>
  <si>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</si>
  <si>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</si>
  <si>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</si>
  <si>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</si>
  <si>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</si>
  <si>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</si>
  <si>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</si>
  <si>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</si>
  <si>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</si>
  <si>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</si>
  <si>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</si>
  <si>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</si>
  <si>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</si>
  <si>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</si>
  <si>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</si>
  <si>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</si>
  <si>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</si>
  <si>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</si>
  <si>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</si>
  <si>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</si>
  <si>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</si>
  <si>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</si>
  <si>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</si>
  <si>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</si>
  <si>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</si>
  <si>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</si>
  <si>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</si>
  <si>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</si>
  <si>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</si>
  <si>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</si>
  <si>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</si>
  <si>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</si>
  <si>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</si>
  <si>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</si>
  <si>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</si>
  <si>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</si>
  <si>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</si>
  <si>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</si>
  <si>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</si>
  <si>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</si>
  <si>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</si>
  <si>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</si>
  <si>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</si>
  <si>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</si>
  <si>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</si>
  <si>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</si>
  <si>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</si>
  <si>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</si>
  <si>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</si>
  <si>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</si>
  <si>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</si>
  <si>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</si>
  <si>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</si>
  <si>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</si>
  <si>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</si>
  <si>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</si>
  <si>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</si>
  <si>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</si>
  <si>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</si>
  <si>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</si>
  <si>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</si>
  <si>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</si>
  <si>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</si>
  <si>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</si>
  <si>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</si>
  <si>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</si>
  <si>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</si>
  <si>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</si>
  <si>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</si>
  <si>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</si>
  <si>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</si>
  <si>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</si>
  <si>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</si>
  <si>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</si>
  <si>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</si>
  <si>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</si>
  <si>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</si>
  <si>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</si>
  <si>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</si>
  <si>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</si>
  <si>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</si>
  <si>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</si>
  <si>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</si>
  <si>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</si>
  <si>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</si>
  <si>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</si>
  <si>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</si>
  <si>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</si>
  <si>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</si>
  <si>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</si>
  <si>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</si>
  <si>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</si>
  <si>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</si>
  <si>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</si>
  <si>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</si>
  <si>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</si>
  <si>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</si>
  <si>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</si>
  <si>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</si>
  <si>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</si>
  <si>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</si>
  <si>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</si>
  <si>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</si>
  <si>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</si>
  <si>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</si>
  <si>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</si>
  <si>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</si>
  <si>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</si>
  <si>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</si>
  <si>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</si>
  <si>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</si>
  <si>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</si>
  <si>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</si>
  <si>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</si>
  <si>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</si>
  <si>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</si>
  <si>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</si>
  <si>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</si>
  <si>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</si>
  <si>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</si>
  <si>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</si>
  <si>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</si>
  <si>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</si>
  <si>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</si>
  <si>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</si>
  <si>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</si>
  <si>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</si>
  <si>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</si>
  <si>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</si>
  <si>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</si>
  <si>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</si>
  <si>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</si>
  <si>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</si>
  <si>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</si>
  <si>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</si>
  <si>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</si>
  <si>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</si>
  <si>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</si>
  <si>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</si>
  <si>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</si>
  <si>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</si>
  <si>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</si>
  <si>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</si>
  <si>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</si>
  <si>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</si>
  <si>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</si>
  <si>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</si>
  <si>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</si>
  <si>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</si>
  <si>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</si>
  <si>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</si>
  <si>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</si>
  <si>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</si>
  <si>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</si>
  <si>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</si>
  <si>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</si>
  <si>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</si>
  <si>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</si>
  <si>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</si>
  <si>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</si>
  <si>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</si>
  <si>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</si>
  <si>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</si>
  <si>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</si>
  <si>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</si>
  <si>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</si>
  <si>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</si>
  <si>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</si>
  <si>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</si>
  <si>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</si>
  <si>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</si>
  <si>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</si>
  <si>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</si>
  <si>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</si>
  <si>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</si>
  <si>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</si>
  <si>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</si>
  <si>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</si>
  <si>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</si>
  <si>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</si>
  <si>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</si>
  <si>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</si>
  <si>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</si>
  <si>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</si>
  <si>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</si>
  <si>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</si>
  <si>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</si>
  <si>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</si>
  <si>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</si>
  <si>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</si>
  <si>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</si>
  <si>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</si>
  <si>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</si>
  <si>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</si>
  <si>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</si>
  <si>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</si>
  <si>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</si>
  <si>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</si>
  <si>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</si>
  <si>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</si>
  <si>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</si>
  <si>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</si>
  <si>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</si>
  <si>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</si>
  <si>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</si>
  <si>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</si>
  <si>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</si>
  <si>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</si>
  <si>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</si>
  <si>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</si>
  <si>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</si>
  <si>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</si>
  <si>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</si>
  <si>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</si>
  <si>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</si>
  <si>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</si>
  <si>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</si>
  <si>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</si>
  <si>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</si>
  <si>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</si>
  <si>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</si>
  <si>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</si>
  <si>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</si>
  <si>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</si>
  <si>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</si>
  <si>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</si>
  <si>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</si>
  <si>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</si>
  <si>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</si>
  <si>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</si>
  <si>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</si>
  <si>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</si>
  <si>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</si>
  <si>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</si>
  <si>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</si>
  <si>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</si>
  <si>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</si>
  <si>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</si>
  <si>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</si>
  <si>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</si>
  <si>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</si>
  <si>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</si>
  <si>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</si>
  <si>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</si>
  <si>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</si>
  <si>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</si>
  <si>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</si>
  <si>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</si>
  <si>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</si>
  <si>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</si>
  <si>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</si>
  <si>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</si>
  <si>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</si>
  <si>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</si>
  <si>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</si>
  <si>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</si>
  <si>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</si>
  <si>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</si>
  <si>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</si>
  <si>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</si>
  <si>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Sinan25/05/2020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</si>
</sst>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24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center"/>
    </xf>
    <xf numFmtId="165" fontId="17" fillId="0" borderId="25" xfId="0" applyNumberFormat="1" applyFont="1" applyBorder="1" applyAlignment="1">
      <alignment horizontal="center"/>
    </xf>
    <xf numFmtId="0" fontId="17" fillId="0" borderId="22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0" fontId="17" fillId="19" borderId="22" xfId="0" applyFont="1" applyFill="1" applyBorder="1"/>
    <xf numFmtId="0" fontId="17" fillId="19" borderId="21" xfId="0" applyFont="1" applyFill="1" applyBorder="1"/>
    <xf numFmtId="0" fontId="17" fillId="19" borderId="21" xfId="0" applyFont="1" applyFill="1" applyBorder="1" applyAlignment="1">
      <alignment horizontal="center"/>
    </xf>
    <xf numFmtId="165" fontId="17" fillId="19" borderId="21" xfId="0" applyNumberFormat="1" applyFont="1" applyFill="1" applyBorder="1" applyAlignment="1">
      <alignment horizontal="center"/>
    </xf>
    <xf numFmtId="0" fontId="17" fillId="16" borderId="7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7" fillId="0" borderId="23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0" fontId="17" fillId="15" borderId="26" xfId="0" applyFont="1" applyFill="1" applyBorder="1" applyAlignment="1">
      <alignment horizontal="center"/>
    </xf>
    <xf numFmtId="0" fontId="17" fillId="15" borderId="7" xfId="0" applyFont="1" applyFill="1" applyBorder="1" applyAlignment="1">
      <alignment horizontal="center"/>
    </xf>
    <xf numFmtId="0" fontId="17" fillId="15" borderId="19" xfId="0" applyFont="1" applyFill="1" applyBorder="1" applyAlignment="1">
      <alignment horizontal="center"/>
    </xf>
    <xf numFmtId="0" fontId="17" fillId="16" borderId="19" xfId="0" applyFont="1" applyFill="1" applyBorder="1" applyAlignment="1">
      <alignment horizontal="center"/>
    </xf>
    <xf numFmtId="0" fontId="17" fillId="17" borderId="7" xfId="0" applyFont="1" applyFill="1" applyBorder="1" applyAlignment="1">
      <alignment horizontal="center"/>
    </xf>
    <xf numFmtId="0" fontId="17" fillId="13" borderId="22" xfId="0" applyFont="1" applyFill="1" applyBorder="1"/>
    <xf numFmtId="0" fontId="17" fillId="13" borderId="21" xfId="0" applyFont="1" applyFill="1" applyBorder="1"/>
    <xf numFmtId="0" fontId="17" fillId="13" borderId="21" xfId="0" applyFont="1" applyFill="1" applyBorder="1" applyAlignment="1">
      <alignment horizontal="center"/>
    </xf>
    <xf numFmtId="165" fontId="17" fillId="13" borderId="21" xfId="0" applyNumberFormat="1" applyFont="1" applyFill="1" applyBorder="1" applyAlignment="1">
      <alignment horizontal="center"/>
    </xf>
    <xf numFmtId="0" fontId="17" fillId="17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6" fillId="18" borderId="25" xfId="0" applyNumberFormat="1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16" fillId="18" borderId="26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zoomScaleNormal="100" workbookViewId="0">
      <selection activeCell="K17" sqref="K1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12" t="s">
        <v>1131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24" ht="19.5" thickBot="1" x14ac:dyDescent="0.3">
      <c r="A3" s="113" t="s">
        <v>1132</v>
      </c>
      <c r="B3" s="113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17</v>
      </c>
      <c r="G4" s="50">
        <v>18</v>
      </c>
      <c r="H4" s="50">
        <v>19</v>
      </c>
      <c r="I4" s="50">
        <v>20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1</v>
      </c>
      <c r="I5" s="7">
        <v>0</v>
      </c>
      <c r="J5" s="7">
        <f t="shared" ref="J5:J68" si="0">SUM(F5:I5)</f>
        <v>1</v>
      </c>
      <c r="K5" s="11">
        <v>6972</v>
      </c>
      <c r="L5" s="58" t="s">
        <v>1121</v>
      </c>
      <c r="M5" s="8">
        <f t="shared" ref="M5:M68" si="1">(J5/K5)*100000</f>
        <v>14.343086632243258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23</v>
      </c>
      <c r="Q5" s="71">
        <f>P5/P$10*100</f>
        <v>2.6963657678780772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5</v>
      </c>
      <c r="G6" s="7">
        <v>6</v>
      </c>
      <c r="H6" s="7">
        <v>6</v>
      </c>
      <c r="I6" s="7">
        <v>2</v>
      </c>
      <c r="J6" s="7">
        <f t="shared" si="0"/>
        <v>19</v>
      </c>
      <c r="K6" s="11">
        <v>23223</v>
      </c>
      <c r="L6" s="58" t="s">
        <v>1121</v>
      </c>
      <c r="M6" s="8">
        <f t="shared" si="1"/>
        <v>81.815441588080787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42</v>
      </c>
      <c r="Q6" s="71">
        <f>P6/P$10*100</f>
        <v>4.9237983587338805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1</v>
      </c>
      <c r="G7" s="7">
        <v>0</v>
      </c>
      <c r="H7" s="7">
        <v>2</v>
      </c>
      <c r="I7" s="7">
        <v>0</v>
      </c>
      <c r="J7" s="7">
        <f t="shared" si="0"/>
        <v>3</v>
      </c>
      <c r="K7" s="11">
        <v>13465</v>
      </c>
      <c r="L7" s="58" t="s">
        <v>1121</v>
      </c>
      <c r="M7" s="8">
        <f t="shared" si="1"/>
        <v>22.279985146676569</v>
      </c>
      <c r="N7" s="7" t="str">
        <f t="shared" si="2"/>
        <v>Baixa</v>
      </c>
      <c r="O7" s="6" t="s">
        <v>13</v>
      </c>
      <c r="P7" s="76">
        <f>COUNTIF(N$5:N$857,"Média")</f>
        <v>115</v>
      </c>
      <c r="Q7" s="71">
        <f>P7/P$10*100</f>
        <v>13.481828839390387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12</v>
      </c>
      <c r="G8" s="7">
        <v>10</v>
      </c>
      <c r="H8" s="7">
        <v>6</v>
      </c>
      <c r="I8" s="7">
        <v>5</v>
      </c>
      <c r="J8" s="7">
        <f t="shared" si="0"/>
        <v>33</v>
      </c>
      <c r="K8" s="11">
        <v>3994</v>
      </c>
      <c r="L8" s="58" t="s">
        <v>1121</v>
      </c>
      <c r="M8" s="8">
        <f t="shared" si="1"/>
        <v>826.23935903855784</v>
      </c>
      <c r="N8" s="7" t="str">
        <f t="shared" si="2"/>
        <v>Muito Alta</v>
      </c>
      <c r="O8" s="6" t="s">
        <v>16</v>
      </c>
      <c r="P8" s="76">
        <f>COUNTIF(N$5:N$857,"Baixa")</f>
        <v>334</v>
      </c>
      <c r="Q8" s="71">
        <f>P8/P$10*100</f>
        <v>39.155920281359904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6</v>
      </c>
      <c r="G9" s="7">
        <v>8</v>
      </c>
      <c r="H9" s="7">
        <v>6</v>
      </c>
      <c r="I9" s="7">
        <v>2</v>
      </c>
      <c r="J9" s="7">
        <f t="shared" si="0"/>
        <v>22</v>
      </c>
      <c r="K9" s="11">
        <v>9575</v>
      </c>
      <c r="L9" s="58" t="s">
        <v>1121</v>
      </c>
      <c r="M9" s="8">
        <f t="shared" si="1"/>
        <v>229.76501305483026</v>
      </c>
      <c r="N9" s="7" t="str">
        <f t="shared" si="2"/>
        <v>Média</v>
      </c>
      <c r="O9" s="6" t="s">
        <v>19</v>
      </c>
      <c r="P9" s="76">
        <f>COUNTIF(N$5:N$857,"Silencioso")</f>
        <v>339</v>
      </c>
      <c r="Q9" s="71">
        <f>P9/P$10*100</f>
        <v>39.742086752637753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4</v>
      </c>
      <c r="G10" s="7">
        <v>4</v>
      </c>
      <c r="H10" s="7">
        <v>1</v>
      </c>
      <c r="I10" s="7">
        <v>4</v>
      </c>
      <c r="J10" s="7">
        <f t="shared" si="0"/>
        <v>13</v>
      </c>
      <c r="K10" s="11">
        <v>13600</v>
      </c>
      <c r="L10" s="58" t="s">
        <v>1121</v>
      </c>
      <c r="M10" s="8">
        <f t="shared" si="1"/>
        <v>95.588235294117652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2</v>
      </c>
      <c r="H11" s="7">
        <v>1</v>
      </c>
      <c r="I11" s="7">
        <v>1</v>
      </c>
      <c r="J11" s="7">
        <f t="shared" si="0"/>
        <v>4</v>
      </c>
      <c r="K11" s="11">
        <v>2005</v>
      </c>
      <c r="L11" s="58" t="s">
        <v>1121</v>
      </c>
      <c r="M11" s="8">
        <f t="shared" si="1"/>
        <v>199.501246882793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3</v>
      </c>
      <c r="G12" s="7">
        <v>1</v>
      </c>
      <c r="H12" s="7">
        <v>3</v>
      </c>
      <c r="I12" s="7">
        <v>0</v>
      </c>
      <c r="J12" s="7">
        <f t="shared" si="0"/>
        <v>7</v>
      </c>
      <c r="K12" s="11">
        <v>4448</v>
      </c>
      <c r="L12" s="58" t="s">
        <v>1121</v>
      </c>
      <c r="M12" s="8">
        <f t="shared" si="1"/>
        <v>157.37410071942446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16</v>
      </c>
      <c r="G13" s="7">
        <v>17</v>
      </c>
      <c r="H13" s="7">
        <v>24</v>
      </c>
      <c r="I13" s="7">
        <v>32</v>
      </c>
      <c r="J13" s="7">
        <f t="shared" si="0"/>
        <v>89</v>
      </c>
      <c r="K13" s="11">
        <v>19166</v>
      </c>
      <c r="L13" s="58" t="s">
        <v>1121</v>
      </c>
      <c r="M13" s="8">
        <f t="shared" si="1"/>
        <v>464.36397787749144</v>
      </c>
      <c r="N13" s="7" t="str">
        <f t="shared" si="2"/>
        <v>Alta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3</v>
      </c>
      <c r="G14" s="7">
        <v>0</v>
      </c>
      <c r="H14" s="7">
        <v>0</v>
      </c>
      <c r="I14" s="7">
        <v>0</v>
      </c>
      <c r="J14" s="7">
        <f t="shared" si="0"/>
        <v>3</v>
      </c>
      <c r="K14" s="11">
        <v>13477</v>
      </c>
      <c r="L14" s="58" t="s">
        <v>1121</v>
      </c>
      <c r="M14" s="8">
        <f t="shared" si="1"/>
        <v>22.260146916969649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1</v>
      </c>
      <c r="G15" s="7">
        <v>5</v>
      </c>
      <c r="H15" s="7">
        <v>1</v>
      </c>
      <c r="I15" s="7">
        <v>8</v>
      </c>
      <c r="J15" s="7">
        <f t="shared" si="0"/>
        <v>15</v>
      </c>
      <c r="K15" s="11">
        <v>25193</v>
      </c>
      <c r="L15" s="58" t="s">
        <v>1122</v>
      </c>
      <c r="M15" s="8">
        <f t="shared" si="1"/>
        <v>59.540348509506607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2</v>
      </c>
      <c r="G19" s="7">
        <v>4</v>
      </c>
      <c r="H19" s="7">
        <v>0</v>
      </c>
      <c r="I19" s="7">
        <v>0</v>
      </c>
      <c r="J19" s="7">
        <f t="shared" si="0"/>
        <v>6</v>
      </c>
      <c r="K19" s="11">
        <v>35321</v>
      </c>
      <c r="L19" s="58" t="s">
        <v>1122</v>
      </c>
      <c r="M19" s="8">
        <f t="shared" si="1"/>
        <v>16.987061521474477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131</v>
      </c>
      <c r="G20" s="7">
        <v>101</v>
      </c>
      <c r="H20" s="7">
        <v>108</v>
      </c>
      <c r="I20" s="7">
        <v>57</v>
      </c>
      <c r="J20" s="7">
        <f t="shared" si="0"/>
        <v>397</v>
      </c>
      <c r="K20" s="11">
        <v>79481</v>
      </c>
      <c r="L20" s="58" t="s">
        <v>1123</v>
      </c>
      <c r="M20" s="8">
        <f t="shared" si="1"/>
        <v>499.4904442571181</v>
      </c>
      <c r="N20" s="7" t="str">
        <f t="shared" si="2"/>
        <v>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3</v>
      </c>
      <c r="G22" s="7">
        <v>5</v>
      </c>
      <c r="H22" s="7">
        <v>10</v>
      </c>
      <c r="I22" s="7">
        <v>4</v>
      </c>
      <c r="J22" s="7">
        <f t="shared" si="0"/>
        <v>22</v>
      </c>
      <c r="K22" s="11">
        <v>41642</v>
      </c>
      <c r="L22" s="58" t="s">
        <v>1122</v>
      </c>
      <c r="M22" s="8">
        <f t="shared" si="1"/>
        <v>52.831276115460348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9</v>
      </c>
      <c r="G23" s="7">
        <v>5</v>
      </c>
      <c r="H23" s="7">
        <v>5</v>
      </c>
      <c r="I23" s="7">
        <v>4</v>
      </c>
      <c r="J23" s="7">
        <f t="shared" si="0"/>
        <v>23</v>
      </c>
      <c r="K23" s="11">
        <v>7411</v>
      </c>
      <c r="L23" s="58" t="s">
        <v>1121</v>
      </c>
      <c r="M23" s="8">
        <f t="shared" si="1"/>
        <v>310.34948050195652</v>
      </c>
      <c r="N23" s="7" t="str">
        <f t="shared" si="2"/>
        <v>Alta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1</v>
      </c>
      <c r="I24" s="7">
        <v>3</v>
      </c>
      <c r="J24" s="7">
        <f t="shared" si="0"/>
        <v>4</v>
      </c>
      <c r="K24" s="11">
        <v>19745</v>
      </c>
      <c r="L24" s="58" t="s">
        <v>1121</v>
      </c>
      <c r="M24" s="8">
        <f t="shared" si="1"/>
        <v>20.258293238794632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2</v>
      </c>
      <c r="G25" s="7">
        <v>0</v>
      </c>
      <c r="H25" s="7">
        <v>1</v>
      </c>
      <c r="I25" s="7">
        <v>0</v>
      </c>
      <c r="J25" s="7">
        <f t="shared" si="0"/>
        <v>3</v>
      </c>
      <c r="K25" s="11">
        <v>14414</v>
      </c>
      <c r="L25" s="58" t="s">
        <v>1121</v>
      </c>
      <c r="M25" s="8">
        <f t="shared" si="1"/>
        <v>20.813098376578328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1</v>
      </c>
      <c r="J26" s="7">
        <f t="shared" si="0"/>
        <v>1</v>
      </c>
      <c r="K26" s="11">
        <v>5799</v>
      </c>
      <c r="L26" s="58" t="s">
        <v>1121</v>
      </c>
      <c r="M26" s="8">
        <f t="shared" si="1"/>
        <v>17.244352474564579</v>
      </c>
      <c r="N26" s="7" t="str">
        <f t="shared" si="2"/>
        <v>Baixa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17</v>
      </c>
      <c r="G27" s="7">
        <v>7</v>
      </c>
      <c r="H27" s="7">
        <v>9</v>
      </c>
      <c r="I27" s="7">
        <v>4</v>
      </c>
      <c r="J27" s="7">
        <f t="shared" si="0"/>
        <v>37</v>
      </c>
      <c r="K27" s="11">
        <v>8333</v>
      </c>
      <c r="L27" s="58" t="s">
        <v>1121</v>
      </c>
      <c r="M27" s="8">
        <f t="shared" si="1"/>
        <v>444.01776071042843</v>
      </c>
      <c r="N27" s="7" t="str">
        <f t="shared" si="2"/>
        <v>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2</v>
      </c>
      <c r="G29" s="7">
        <v>0</v>
      </c>
      <c r="H29" s="7">
        <v>2</v>
      </c>
      <c r="I29" s="7">
        <v>0</v>
      </c>
      <c r="J29" s="7">
        <f t="shared" si="0"/>
        <v>4</v>
      </c>
      <c r="K29" s="11">
        <v>3973</v>
      </c>
      <c r="L29" s="58" t="s">
        <v>1121</v>
      </c>
      <c r="M29" s="8">
        <f t="shared" si="1"/>
        <v>100.67958721369243</v>
      </c>
      <c r="N29" s="7" t="str">
        <f t="shared" si="2"/>
        <v>Média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7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7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1</v>
      </c>
      <c r="G32" s="7">
        <v>5</v>
      </c>
      <c r="H32" s="7">
        <v>1</v>
      </c>
      <c r="I32" s="7">
        <v>0</v>
      </c>
      <c r="J32" s="7">
        <f t="shared" si="0"/>
        <v>7</v>
      </c>
      <c r="K32" s="11">
        <v>4751</v>
      </c>
      <c r="L32" s="58" t="s">
        <v>1121</v>
      </c>
      <c r="M32" s="8">
        <f t="shared" si="1"/>
        <v>147.33740265207325</v>
      </c>
      <c r="N32" s="7" t="str">
        <f t="shared" si="2"/>
        <v>Média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2</v>
      </c>
      <c r="H33" s="7">
        <v>3</v>
      </c>
      <c r="I33" s="7">
        <v>2</v>
      </c>
      <c r="J33" s="7">
        <f t="shared" si="0"/>
        <v>7</v>
      </c>
      <c r="K33" s="11">
        <v>40747</v>
      </c>
      <c r="L33" s="58" t="s">
        <v>1122</v>
      </c>
      <c r="M33" s="8">
        <f t="shared" si="1"/>
        <v>17.179178835251676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5</v>
      </c>
      <c r="G34" s="7">
        <v>3</v>
      </c>
      <c r="H34" s="7">
        <v>7</v>
      </c>
      <c r="I34" s="7">
        <v>1</v>
      </c>
      <c r="J34" s="7">
        <f t="shared" si="0"/>
        <v>16</v>
      </c>
      <c r="K34" s="11">
        <v>12242</v>
      </c>
      <c r="L34" s="58" t="s">
        <v>1121</v>
      </c>
      <c r="M34" s="8">
        <f t="shared" si="1"/>
        <v>130.69759843162882</v>
      </c>
      <c r="N34" s="7" t="str">
        <f t="shared" si="2"/>
        <v>Média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2</v>
      </c>
      <c r="G37" s="7">
        <v>1</v>
      </c>
      <c r="H37" s="7">
        <v>2</v>
      </c>
      <c r="I37" s="7">
        <v>0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67</v>
      </c>
      <c r="G41" s="7">
        <v>74</v>
      </c>
      <c r="H41" s="7">
        <v>78</v>
      </c>
      <c r="I41" s="7">
        <v>92</v>
      </c>
      <c r="J41" s="7">
        <f t="shared" si="0"/>
        <v>311</v>
      </c>
      <c r="K41" s="11">
        <v>36705</v>
      </c>
      <c r="L41" s="58" t="s">
        <v>1122</v>
      </c>
      <c r="M41" s="8">
        <f t="shared" si="1"/>
        <v>847.2960087181583</v>
      </c>
      <c r="N41" s="7" t="str">
        <f t="shared" si="2"/>
        <v>Muito Alta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12</v>
      </c>
      <c r="G42" s="7">
        <v>7</v>
      </c>
      <c r="H42" s="7">
        <v>3</v>
      </c>
      <c r="I42" s="7">
        <v>4</v>
      </c>
      <c r="J42" s="7">
        <f t="shared" si="0"/>
        <v>26</v>
      </c>
      <c r="K42" s="11">
        <v>116691</v>
      </c>
      <c r="L42" s="58" t="s">
        <v>1124</v>
      </c>
      <c r="M42" s="8">
        <f t="shared" si="1"/>
        <v>22.281067091720868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7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1</v>
      </c>
      <c r="G46" s="7">
        <v>0</v>
      </c>
      <c r="H46" s="7">
        <v>0</v>
      </c>
      <c r="I46" s="7">
        <v>0</v>
      </c>
      <c r="J46" s="7">
        <f t="shared" si="0"/>
        <v>1</v>
      </c>
      <c r="K46" s="11">
        <v>2833</v>
      </c>
      <c r="L46" s="58" t="s">
        <v>1121</v>
      </c>
      <c r="M46" s="8">
        <f t="shared" si="1"/>
        <v>35.298270384751149</v>
      </c>
      <c r="N46" s="7" t="str">
        <f t="shared" si="2"/>
        <v>Baixa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15</v>
      </c>
      <c r="G47" s="7">
        <v>7</v>
      </c>
      <c r="H47" s="7">
        <v>4</v>
      </c>
      <c r="I47" s="7">
        <v>5</v>
      </c>
      <c r="J47" s="7">
        <f t="shared" si="0"/>
        <v>31</v>
      </c>
      <c r="K47" s="11">
        <v>9142</v>
      </c>
      <c r="L47" s="58" t="s">
        <v>1121</v>
      </c>
      <c r="M47" s="8">
        <f t="shared" si="1"/>
        <v>339.0942900896959</v>
      </c>
      <c r="N47" s="7" t="str">
        <f t="shared" si="2"/>
        <v>Alta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6</v>
      </c>
      <c r="G48" s="7">
        <v>22</v>
      </c>
      <c r="H48" s="7">
        <v>13</v>
      </c>
      <c r="I48" s="7">
        <v>3</v>
      </c>
      <c r="J48" s="7">
        <f t="shared" si="0"/>
        <v>44</v>
      </c>
      <c r="K48" s="11">
        <v>105083</v>
      </c>
      <c r="L48" s="58" t="s">
        <v>1124</v>
      </c>
      <c r="M48" s="8">
        <f t="shared" si="1"/>
        <v>41.871663351826655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9</v>
      </c>
      <c r="G49" s="7">
        <v>5</v>
      </c>
      <c r="H49" s="7">
        <v>0</v>
      </c>
      <c r="I49" s="7">
        <v>6</v>
      </c>
      <c r="J49" s="7">
        <f t="shared" si="0"/>
        <v>20</v>
      </c>
      <c r="K49" s="11">
        <v>10657</v>
      </c>
      <c r="L49" s="58" t="s">
        <v>1121</v>
      </c>
      <c r="M49" s="8">
        <f t="shared" si="1"/>
        <v>187.67007600638078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10</v>
      </c>
      <c r="G50" s="7">
        <v>10</v>
      </c>
      <c r="H50" s="7">
        <v>10</v>
      </c>
      <c r="I50" s="7">
        <v>5</v>
      </c>
      <c r="J50" s="7">
        <f t="shared" si="0"/>
        <v>35</v>
      </c>
      <c r="K50" s="11">
        <v>39793</v>
      </c>
      <c r="L50" s="58" t="s">
        <v>1122</v>
      </c>
      <c r="M50" s="8">
        <f t="shared" si="1"/>
        <v>87.955167994370868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8</v>
      </c>
      <c r="G51" s="7">
        <v>8</v>
      </c>
      <c r="H51" s="7">
        <v>6</v>
      </c>
      <c r="I51" s="7">
        <v>2</v>
      </c>
      <c r="J51" s="7">
        <f t="shared" si="0"/>
        <v>24</v>
      </c>
      <c r="K51" s="11">
        <v>14955</v>
      </c>
      <c r="L51" s="58" t="s">
        <v>1121</v>
      </c>
      <c r="M51" s="8">
        <f t="shared" si="1"/>
        <v>160.48144433299899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4</v>
      </c>
      <c r="G54" s="7">
        <v>5</v>
      </c>
      <c r="H54" s="7">
        <v>6</v>
      </c>
      <c r="I54" s="7">
        <v>5</v>
      </c>
      <c r="J54" s="7">
        <f t="shared" si="0"/>
        <v>20</v>
      </c>
      <c r="K54" s="11">
        <v>17888</v>
      </c>
      <c r="L54" s="58" t="s">
        <v>1121</v>
      </c>
      <c r="M54" s="8">
        <f t="shared" si="1"/>
        <v>111.80679785330948</v>
      </c>
      <c r="N54" s="7" t="str">
        <f t="shared" si="2"/>
        <v>Média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14</v>
      </c>
      <c r="G55" s="7">
        <v>7</v>
      </c>
      <c r="H55" s="7">
        <v>9</v>
      </c>
      <c r="I55" s="7">
        <v>6</v>
      </c>
      <c r="J55" s="7">
        <f t="shared" si="0"/>
        <v>36</v>
      </c>
      <c r="K55" s="11">
        <v>14085</v>
      </c>
      <c r="L55" s="58" t="s">
        <v>1121</v>
      </c>
      <c r="M55" s="8">
        <f t="shared" si="1"/>
        <v>255.59105431309905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1</v>
      </c>
      <c r="I56" s="7">
        <v>1</v>
      </c>
      <c r="J56" s="7">
        <f t="shared" si="0"/>
        <v>2</v>
      </c>
      <c r="K56" s="11">
        <v>13064</v>
      </c>
      <c r="L56" s="58" t="s">
        <v>1121</v>
      </c>
      <c r="M56" s="8">
        <f t="shared" si="1"/>
        <v>15.309246785058175</v>
      </c>
      <c r="N56" s="7" t="str">
        <f t="shared" si="2"/>
        <v>Baixa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2</v>
      </c>
      <c r="G57" s="7">
        <v>0</v>
      </c>
      <c r="H57" s="7">
        <v>0</v>
      </c>
      <c r="I57" s="7">
        <v>1</v>
      </c>
      <c r="J57" s="7">
        <f t="shared" si="0"/>
        <v>3</v>
      </c>
      <c r="K57" s="11">
        <v>4888</v>
      </c>
      <c r="L57" s="58" t="s">
        <v>1121</v>
      </c>
      <c r="M57" s="8">
        <f t="shared" si="1"/>
        <v>61.374795417348608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24</v>
      </c>
      <c r="G58" s="7">
        <v>16</v>
      </c>
      <c r="H58" s="7">
        <v>8</v>
      </c>
      <c r="I58" s="7">
        <v>12</v>
      </c>
      <c r="J58" s="7">
        <f t="shared" si="0"/>
        <v>60</v>
      </c>
      <c r="K58" s="11">
        <v>19094</v>
      </c>
      <c r="L58" s="58" t="s">
        <v>1121</v>
      </c>
      <c r="M58" s="8">
        <f t="shared" si="1"/>
        <v>314.23483816905832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1</v>
      </c>
      <c r="J60" s="7">
        <f t="shared" si="0"/>
        <v>1</v>
      </c>
      <c r="K60" s="11">
        <v>23757</v>
      </c>
      <c r="L60" s="58" t="s">
        <v>1121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1</v>
      </c>
      <c r="J61" s="7">
        <f t="shared" si="0"/>
        <v>1</v>
      </c>
      <c r="K61" s="11">
        <v>4825</v>
      </c>
      <c r="L61" s="58" t="s">
        <v>1121</v>
      </c>
      <c r="M61" s="8">
        <f t="shared" si="1"/>
        <v>20.725388601036268</v>
      </c>
      <c r="N61" s="7" t="str">
        <f t="shared" si="2"/>
        <v>Baixa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16</v>
      </c>
      <c r="G63" s="7">
        <v>10</v>
      </c>
      <c r="H63" s="7">
        <v>10</v>
      </c>
      <c r="I63" s="7">
        <v>5</v>
      </c>
      <c r="J63" s="7">
        <f t="shared" si="0"/>
        <v>41</v>
      </c>
      <c r="K63" s="11">
        <v>32319</v>
      </c>
      <c r="L63" s="58" t="s">
        <v>1122</v>
      </c>
      <c r="M63" s="8">
        <f t="shared" si="1"/>
        <v>126.86036077848944</v>
      </c>
      <c r="N63" s="7" t="str">
        <f t="shared" si="2"/>
        <v>Média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1</v>
      </c>
      <c r="H64" s="7">
        <v>0</v>
      </c>
      <c r="I64" s="7">
        <v>0</v>
      </c>
      <c r="J64" s="7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1</v>
      </c>
      <c r="I65" s="7">
        <v>0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4</v>
      </c>
      <c r="G67" s="7">
        <v>5</v>
      </c>
      <c r="H67" s="7">
        <v>9</v>
      </c>
      <c r="I67" s="7">
        <v>1</v>
      </c>
      <c r="J67" s="7">
        <f t="shared" si="0"/>
        <v>19</v>
      </c>
      <c r="K67" s="11">
        <v>20720</v>
      </c>
      <c r="L67" s="58" t="s">
        <v>1121</v>
      </c>
      <c r="M67" s="8">
        <f t="shared" si="1"/>
        <v>91.698841698841704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1</v>
      </c>
      <c r="J68" s="7">
        <f t="shared" si="0"/>
        <v>1</v>
      </c>
      <c r="K68" s="11">
        <v>10248</v>
      </c>
      <c r="L68" s="58" t="s">
        <v>1121</v>
      </c>
      <c r="M68" s="8">
        <f t="shared" si="1"/>
        <v>9.7580015612802491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433</v>
      </c>
      <c r="G70" s="7">
        <v>392</v>
      </c>
      <c r="H70" s="7">
        <v>324</v>
      </c>
      <c r="I70" s="7">
        <v>215</v>
      </c>
      <c r="J70" s="7">
        <f t="shared" si="3"/>
        <v>1364</v>
      </c>
      <c r="K70" s="11">
        <v>2501576</v>
      </c>
      <c r="L70" s="58" t="s">
        <v>1125</v>
      </c>
      <c r="M70" s="8">
        <f t="shared" si="4"/>
        <v>54.525627044711015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3</v>
      </c>
      <c r="G71" s="7">
        <v>2</v>
      </c>
      <c r="H71" s="7">
        <v>7</v>
      </c>
      <c r="I71" s="7">
        <v>4</v>
      </c>
      <c r="J71" s="7">
        <f t="shared" si="3"/>
        <v>16</v>
      </c>
      <c r="K71" s="11">
        <v>26396</v>
      </c>
      <c r="L71" s="58" t="s">
        <v>1122</v>
      </c>
      <c r="M71" s="8">
        <f t="shared" si="4"/>
        <v>60.615244734050613</v>
      </c>
      <c r="N71" s="7" t="str">
        <f t="shared" si="5"/>
        <v>Baixa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0</v>
      </c>
      <c r="H72" s="7">
        <v>2</v>
      </c>
      <c r="I72" s="7">
        <v>0</v>
      </c>
      <c r="J72" s="7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6</v>
      </c>
      <c r="G73" s="7">
        <v>0</v>
      </c>
      <c r="H73" s="7">
        <v>1</v>
      </c>
      <c r="I73" s="7">
        <v>1</v>
      </c>
      <c r="J73" s="7">
        <f t="shared" si="3"/>
        <v>8</v>
      </c>
      <c r="K73" s="11">
        <v>11995</v>
      </c>
      <c r="L73" s="58" t="s">
        <v>1121</v>
      </c>
      <c r="M73" s="8">
        <f t="shared" si="4"/>
        <v>66.694456023343051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22</v>
      </c>
      <c r="G76" s="7">
        <v>16</v>
      </c>
      <c r="H76" s="7">
        <v>7</v>
      </c>
      <c r="I76" s="7">
        <v>8</v>
      </c>
      <c r="J76" s="7">
        <f t="shared" si="3"/>
        <v>53</v>
      </c>
      <c r="K76" s="11">
        <v>432575</v>
      </c>
      <c r="L76" s="58" t="s">
        <v>1125</v>
      </c>
      <c r="M76" s="8">
        <f t="shared" si="4"/>
        <v>12.252210599318037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1</v>
      </c>
      <c r="G78" s="7">
        <v>0</v>
      </c>
      <c r="H78" s="7">
        <v>0</v>
      </c>
      <c r="I78" s="7">
        <v>0</v>
      </c>
      <c r="J78" s="7">
        <f t="shared" si="3"/>
        <v>1</v>
      </c>
      <c r="K78" s="11">
        <v>14431</v>
      </c>
      <c r="L78" s="58" t="s">
        <v>1121</v>
      </c>
      <c r="M78" s="8">
        <f t="shared" si="4"/>
        <v>6.9295267133254796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18</v>
      </c>
      <c r="G80" s="7">
        <v>20</v>
      </c>
      <c r="H80" s="7">
        <v>10</v>
      </c>
      <c r="I80" s="7">
        <v>18</v>
      </c>
      <c r="J80" s="7">
        <f t="shared" si="3"/>
        <v>66</v>
      </c>
      <c r="K80" s="11">
        <v>40031</v>
      </c>
      <c r="L80" s="58" t="s">
        <v>1122</v>
      </c>
      <c r="M80" s="8">
        <f t="shared" si="4"/>
        <v>164.87222402637957</v>
      </c>
      <c r="N80" s="7" t="str">
        <f t="shared" si="5"/>
        <v>Média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6</v>
      </c>
      <c r="G82" s="7">
        <v>7</v>
      </c>
      <c r="H82" s="7">
        <v>3</v>
      </c>
      <c r="I82" s="7">
        <v>2</v>
      </c>
      <c r="J82" s="7">
        <f t="shared" si="3"/>
        <v>18</v>
      </c>
      <c r="K82" s="11">
        <v>49942</v>
      </c>
      <c r="L82" s="58" t="s">
        <v>1122</v>
      </c>
      <c r="M82" s="8">
        <f t="shared" si="4"/>
        <v>36.041808497857517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33</v>
      </c>
      <c r="G83" s="7">
        <v>24</v>
      </c>
      <c r="H83" s="7">
        <v>19</v>
      </c>
      <c r="I83" s="7">
        <v>15</v>
      </c>
      <c r="J83" s="7">
        <f t="shared" si="3"/>
        <v>91</v>
      </c>
      <c r="K83" s="11">
        <v>50166</v>
      </c>
      <c r="L83" s="58" t="s">
        <v>1122</v>
      </c>
      <c r="M83" s="8">
        <f t="shared" si="4"/>
        <v>181.39775943866363</v>
      </c>
      <c r="N83" s="7" t="str">
        <f t="shared" si="5"/>
        <v>Média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7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2</v>
      </c>
      <c r="G86" s="7">
        <v>0</v>
      </c>
      <c r="H86" s="7">
        <v>0</v>
      </c>
      <c r="I86" s="7">
        <v>0</v>
      </c>
      <c r="J86" s="7">
        <f t="shared" si="3"/>
        <v>2</v>
      </c>
      <c r="K86" s="11">
        <v>6031</v>
      </c>
      <c r="L86" s="58" t="s">
        <v>1121</v>
      </c>
      <c r="M86" s="8">
        <f t="shared" si="4"/>
        <v>33.161996352180402</v>
      </c>
      <c r="N86" s="7" t="str">
        <f t="shared" si="5"/>
        <v>Baixa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13</v>
      </c>
      <c r="G87" s="7">
        <v>13</v>
      </c>
      <c r="H87" s="7">
        <v>8</v>
      </c>
      <c r="I87" s="7">
        <v>2</v>
      </c>
      <c r="J87" s="7">
        <f t="shared" si="3"/>
        <v>36</v>
      </c>
      <c r="K87" s="11">
        <v>15010</v>
      </c>
      <c r="L87" s="58" t="s">
        <v>1121</v>
      </c>
      <c r="M87" s="8">
        <f t="shared" si="4"/>
        <v>239.84010659560295</v>
      </c>
      <c r="N87" s="7" t="str">
        <f t="shared" si="5"/>
        <v>Média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1</v>
      </c>
      <c r="I90" s="7">
        <v>1</v>
      </c>
      <c r="J90" s="7">
        <f t="shared" si="3"/>
        <v>2</v>
      </c>
      <c r="K90" s="11">
        <v>6876</v>
      </c>
      <c r="L90" s="58" t="s">
        <v>1121</v>
      </c>
      <c r="M90" s="8">
        <f t="shared" si="4"/>
        <v>29.086678301337987</v>
      </c>
      <c r="N90" s="7" t="str">
        <f t="shared" si="5"/>
        <v>Baixa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2</v>
      </c>
      <c r="G91" s="7">
        <v>0</v>
      </c>
      <c r="H91" s="7">
        <v>1</v>
      </c>
      <c r="I91" s="7">
        <v>0</v>
      </c>
      <c r="J91" s="7">
        <f t="shared" si="3"/>
        <v>3</v>
      </c>
      <c r="K91" s="11">
        <v>5544</v>
      </c>
      <c r="L91" s="58" t="s">
        <v>1121</v>
      </c>
      <c r="M91" s="8">
        <f t="shared" si="4"/>
        <v>54.112554112554115</v>
      </c>
      <c r="N91" s="7" t="str">
        <f t="shared" si="5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1</v>
      </c>
      <c r="G97" s="7">
        <v>0</v>
      </c>
      <c r="H97" s="7">
        <v>0</v>
      </c>
      <c r="I97" s="7">
        <v>0</v>
      </c>
      <c r="J97" s="7">
        <f t="shared" si="3"/>
        <v>1</v>
      </c>
      <c r="K97" s="11">
        <v>16321</v>
      </c>
      <c r="L97" s="58" t="s">
        <v>1121</v>
      </c>
      <c r="M97" s="8">
        <f t="shared" si="4"/>
        <v>6.1270755468414935</v>
      </c>
      <c r="N97" s="7" t="str">
        <f t="shared" si="5"/>
        <v>Baixa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1</v>
      </c>
      <c r="G98" s="7">
        <v>0</v>
      </c>
      <c r="H98" s="7">
        <v>0</v>
      </c>
      <c r="I98" s="7">
        <v>0</v>
      </c>
      <c r="J98" s="7">
        <f t="shared" si="3"/>
        <v>1</v>
      </c>
      <c r="K98" s="11">
        <v>32288</v>
      </c>
      <c r="L98" s="58" t="s">
        <v>1122</v>
      </c>
      <c r="M98" s="8">
        <f t="shared" si="4"/>
        <v>3.0971258671952429</v>
      </c>
      <c r="N98" s="7" t="str">
        <f t="shared" si="5"/>
        <v>Baixa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2</v>
      </c>
      <c r="G99" s="7">
        <v>0</v>
      </c>
      <c r="H99" s="7">
        <v>0</v>
      </c>
      <c r="I99" s="7">
        <v>0</v>
      </c>
      <c r="J99" s="7">
        <f t="shared" si="3"/>
        <v>2</v>
      </c>
      <c r="K99" s="11">
        <v>14508</v>
      </c>
      <c r="L99" s="58" t="s">
        <v>1121</v>
      </c>
      <c r="M99" s="8">
        <f t="shared" si="4"/>
        <v>13.785497656465399</v>
      </c>
      <c r="N99" s="7" t="str">
        <f t="shared" si="5"/>
        <v>Baixa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1</v>
      </c>
      <c r="G100" s="7">
        <v>1</v>
      </c>
      <c r="H100" s="7">
        <v>3</v>
      </c>
      <c r="I100" s="7">
        <v>2</v>
      </c>
      <c r="J100" s="7">
        <f t="shared" si="3"/>
        <v>7</v>
      </c>
      <c r="K100" s="11">
        <v>4835</v>
      </c>
      <c r="L100" s="58" t="s">
        <v>1121</v>
      </c>
      <c r="M100" s="8">
        <f t="shared" si="4"/>
        <v>144.77766287487074</v>
      </c>
      <c r="N100" s="7" t="str">
        <f t="shared" si="5"/>
        <v>Média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2</v>
      </c>
      <c r="G101" s="7">
        <v>4</v>
      </c>
      <c r="H101" s="7">
        <v>2</v>
      </c>
      <c r="I101" s="7">
        <v>3</v>
      </c>
      <c r="J101" s="7">
        <f t="shared" si="3"/>
        <v>11</v>
      </c>
      <c r="K101" s="11">
        <v>39520</v>
      </c>
      <c r="L101" s="58" t="s">
        <v>1122</v>
      </c>
      <c r="M101" s="8">
        <f t="shared" si="4"/>
        <v>27.834008097165992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6</v>
      </c>
      <c r="G104" s="7">
        <v>4</v>
      </c>
      <c r="H104" s="7">
        <v>6</v>
      </c>
      <c r="I104" s="7">
        <v>0</v>
      </c>
      <c r="J104" s="7">
        <f t="shared" si="3"/>
        <v>16</v>
      </c>
      <c r="K104" s="11">
        <v>4074</v>
      </c>
      <c r="L104" s="58" t="s">
        <v>1121</v>
      </c>
      <c r="M104" s="8">
        <f t="shared" si="4"/>
        <v>392.73441335297002</v>
      </c>
      <c r="N104" s="7" t="str">
        <f t="shared" si="5"/>
        <v>Alta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12</v>
      </c>
      <c r="G105" s="7">
        <v>2</v>
      </c>
      <c r="H105" s="7">
        <v>5</v>
      </c>
      <c r="I105" s="7">
        <v>5</v>
      </c>
      <c r="J105" s="7">
        <f t="shared" si="3"/>
        <v>24</v>
      </c>
      <c r="K105" s="11">
        <v>24663</v>
      </c>
      <c r="L105" s="58" t="s">
        <v>1121</v>
      </c>
      <c r="M105" s="8">
        <f t="shared" si="4"/>
        <v>97.311762559299353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1</v>
      </c>
      <c r="G106" s="7">
        <v>0</v>
      </c>
      <c r="H106" s="7">
        <v>0</v>
      </c>
      <c r="I106" s="7">
        <v>0</v>
      </c>
      <c r="J106" s="7">
        <f t="shared" si="3"/>
        <v>1</v>
      </c>
      <c r="K106" s="11">
        <v>27988</v>
      </c>
      <c r="L106" s="58" t="s">
        <v>1122</v>
      </c>
      <c r="M106" s="8">
        <f t="shared" si="4"/>
        <v>3.5729598399313991</v>
      </c>
      <c r="N106" s="7" t="str">
        <f t="shared" si="5"/>
        <v>Baixa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8</v>
      </c>
      <c r="G107" s="7">
        <v>3</v>
      </c>
      <c r="H107" s="7">
        <v>1</v>
      </c>
      <c r="I107" s="7">
        <v>0</v>
      </c>
      <c r="J107" s="7">
        <f t="shared" si="3"/>
        <v>12</v>
      </c>
      <c r="K107" s="11">
        <v>6909</v>
      </c>
      <c r="L107" s="58" t="s">
        <v>1121</v>
      </c>
      <c r="M107" s="8">
        <f t="shared" si="4"/>
        <v>173.68649587494573</v>
      </c>
      <c r="N107" s="7" t="str">
        <f t="shared" si="5"/>
        <v>Média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1</v>
      </c>
      <c r="G109" s="7">
        <v>0</v>
      </c>
      <c r="H109" s="7">
        <v>0</v>
      </c>
      <c r="I109" s="7">
        <v>0</v>
      </c>
      <c r="J109" s="7">
        <f t="shared" si="3"/>
        <v>1</v>
      </c>
      <c r="K109" s="11">
        <v>3616</v>
      </c>
      <c r="L109" s="58" t="s">
        <v>1121</v>
      </c>
      <c r="M109" s="8">
        <f t="shared" si="4"/>
        <v>27.654867256637168</v>
      </c>
      <c r="N109" s="7" t="str">
        <f t="shared" si="5"/>
        <v>Baixa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2</v>
      </c>
      <c r="H111" s="7">
        <v>2</v>
      </c>
      <c r="I111" s="7">
        <v>1</v>
      </c>
      <c r="J111" s="7">
        <f t="shared" si="3"/>
        <v>5</v>
      </c>
      <c r="K111" s="11">
        <v>9382</v>
      </c>
      <c r="L111" s="58" t="s">
        <v>1121</v>
      </c>
      <c r="M111" s="8">
        <f t="shared" si="4"/>
        <v>53.293540822852272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1</v>
      </c>
      <c r="G112" s="7">
        <v>0</v>
      </c>
      <c r="H112" s="7">
        <v>0</v>
      </c>
      <c r="I112" s="7">
        <v>0</v>
      </c>
      <c r="J112" s="7">
        <f t="shared" si="3"/>
        <v>1</v>
      </c>
      <c r="K112" s="11">
        <v>2677</v>
      </c>
      <c r="L112" s="58" t="s">
        <v>1121</v>
      </c>
      <c r="M112" s="8">
        <f t="shared" si="4"/>
        <v>37.355248412401941</v>
      </c>
      <c r="N112" s="7" t="str">
        <f t="shared" si="5"/>
        <v>Baixa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5</v>
      </c>
      <c r="G113" s="7">
        <v>5</v>
      </c>
      <c r="H113" s="7">
        <v>4</v>
      </c>
      <c r="I113" s="7">
        <v>3</v>
      </c>
      <c r="J113" s="7">
        <f t="shared" si="3"/>
        <v>17</v>
      </c>
      <c r="K113" s="11">
        <v>11495</v>
      </c>
      <c r="L113" s="58" t="s">
        <v>1121</v>
      </c>
      <c r="M113" s="8">
        <f t="shared" si="4"/>
        <v>147.89038712483688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30</v>
      </c>
      <c r="G114" s="7">
        <v>22</v>
      </c>
      <c r="H114" s="7">
        <v>9</v>
      </c>
      <c r="I114" s="7">
        <v>14</v>
      </c>
      <c r="J114" s="7">
        <f t="shared" si="3"/>
        <v>75</v>
      </c>
      <c r="K114" s="11">
        <v>44377</v>
      </c>
      <c r="L114" s="58" t="s">
        <v>1122</v>
      </c>
      <c r="M114" s="8">
        <f t="shared" si="4"/>
        <v>169.00646731414923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1</v>
      </c>
      <c r="G122" s="7">
        <v>0</v>
      </c>
      <c r="H122" s="7">
        <v>0</v>
      </c>
      <c r="I122" s="7">
        <v>1</v>
      </c>
      <c r="J122" s="7">
        <f t="shared" si="3"/>
        <v>2</v>
      </c>
      <c r="K122" s="11">
        <v>3711</v>
      </c>
      <c r="L122" s="58" t="s">
        <v>1121</v>
      </c>
      <c r="M122" s="8">
        <f t="shared" si="4"/>
        <v>53.893829156561573</v>
      </c>
      <c r="N122" s="7" t="str">
        <f t="shared" si="5"/>
        <v>Baixa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1</v>
      </c>
      <c r="G123" s="7">
        <v>2</v>
      </c>
      <c r="H123" s="7">
        <v>0</v>
      </c>
      <c r="I123" s="7">
        <v>2</v>
      </c>
      <c r="J123" s="7">
        <f t="shared" si="3"/>
        <v>5</v>
      </c>
      <c r="K123" s="11">
        <v>16565</v>
      </c>
      <c r="L123" s="58" t="s">
        <v>1121</v>
      </c>
      <c r="M123" s="8">
        <f t="shared" si="4"/>
        <v>30.184123151222455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1</v>
      </c>
      <c r="G124" s="7">
        <v>0</v>
      </c>
      <c r="H124" s="7">
        <v>0</v>
      </c>
      <c r="I124" s="7">
        <v>0</v>
      </c>
      <c r="J124" s="7">
        <f t="shared" si="3"/>
        <v>1</v>
      </c>
      <c r="K124" s="11">
        <v>21056</v>
      </c>
      <c r="L124" s="58" t="s">
        <v>1121</v>
      </c>
      <c r="M124" s="8">
        <f t="shared" si="4"/>
        <v>4.7492401215805469</v>
      </c>
      <c r="N124" s="7" t="str">
        <f t="shared" si="5"/>
        <v>Baixa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1</v>
      </c>
      <c r="G125" s="7">
        <v>0</v>
      </c>
      <c r="H125" s="7">
        <v>2</v>
      </c>
      <c r="I125" s="7">
        <v>2</v>
      </c>
      <c r="J125" s="7">
        <f t="shared" si="3"/>
        <v>5</v>
      </c>
      <c r="K125" s="11">
        <v>19738</v>
      </c>
      <c r="L125" s="58" t="s">
        <v>1121</v>
      </c>
      <c r="M125" s="8">
        <f t="shared" si="4"/>
        <v>25.331847198297698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1</v>
      </c>
      <c r="G126" s="7">
        <v>1</v>
      </c>
      <c r="H126" s="7">
        <v>1</v>
      </c>
      <c r="I126" s="7">
        <v>0</v>
      </c>
      <c r="J126" s="7">
        <f t="shared" si="3"/>
        <v>3</v>
      </c>
      <c r="K126" s="11">
        <v>3810</v>
      </c>
      <c r="L126" s="58" t="s">
        <v>1121</v>
      </c>
      <c r="M126" s="8">
        <f t="shared" si="4"/>
        <v>78.740157480314963</v>
      </c>
      <c r="N126" s="7" t="str">
        <f t="shared" si="5"/>
        <v>Baixa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35</v>
      </c>
      <c r="G127" s="7">
        <v>18</v>
      </c>
      <c r="H127" s="7">
        <v>19</v>
      </c>
      <c r="I127" s="7">
        <v>7</v>
      </c>
      <c r="J127" s="7">
        <f t="shared" si="3"/>
        <v>79</v>
      </c>
      <c r="K127" s="11">
        <v>53866</v>
      </c>
      <c r="L127" s="58" t="s">
        <v>1122</v>
      </c>
      <c r="M127" s="8">
        <f t="shared" si="4"/>
        <v>146.66023094345226</v>
      </c>
      <c r="N127" s="7" t="str">
        <f t="shared" si="5"/>
        <v>Média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10</v>
      </c>
      <c r="G129" s="7">
        <v>6</v>
      </c>
      <c r="H129" s="7">
        <v>2</v>
      </c>
      <c r="I129" s="7">
        <v>0</v>
      </c>
      <c r="J129" s="7">
        <f t="shared" si="3"/>
        <v>18</v>
      </c>
      <c r="K129" s="11">
        <v>8029</v>
      </c>
      <c r="L129" s="58" t="s">
        <v>1121</v>
      </c>
      <c r="M129" s="8">
        <f t="shared" si="4"/>
        <v>224.18732096151453</v>
      </c>
      <c r="N129" s="7" t="str">
        <f t="shared" si="5"/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2</v>
      </c>
      <c r="G130" s="7">
        <v>0</v>
      </c>
      <c r="H130" s="7">
        <v>1</v>
      </c>
      <c r="I130" s="7">
        <v>0</v>
      </c>
      <c r="J130" s="7">
        <f t="shared" si="3"/>
        <v>3</v>
      </c>
      <c r="K130" s="11">
        <v>15356</v>
      </c>
      <c r="L130" s="58" t="s">
        <v>1121</v>
      </c>
      <c r="M130" s="8">
        <f t="shared" si="4"/>
        <v>19.536337587913518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3</v>
      </c>
      <c r="G131" s="7">
        <v>0</v>
      </c>
      <c r="H131" s="7">
        <v>0</v>
      </c>
      <c r="I131" s="7">
        <v>2</v>
      </c>
      <c r="J131" s="7">
        <f t="shared" si="3"/>
        <v>5</v>
      </c>
      <c r="K131" s="11">
        <v>28703</v>
      </c>
      <c r="L131" s="58" t="s">
        <v>1122</v>
      </c>
      <c r="M131" s="8">
        <f t="shared" si="4"/>
        <v>17.419781904330559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1</v>
      </c>
      <c r="G132" s="7">
        <v>1</v>
      </c>
      <c r="H132" s="7">
        <v>2</v>
      </c>
      <c r="I132" s="7">
        <v>0</v>
      </c>
      <c r="J132" s="7">
        <f t="shared" si="3"/>
        <v>4</v>
      </c>
      <c r="K132" s="11">
        <v>5612</v>
      </c>
      <c r="L132" s="58" t="s">
        <v>1121</v>
      </c>
      <c r="M132" s="8">
        <f t="shared" si="4"/>
        <v>71.275837491090527</v>
      </c>
      <c r="N132" s="7" t="str">
        <f t="shared" si="5"/>
        <v>Baixa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0</v>
      </c>
      <c r="G134" s="7">
        <v>3</v>
      </c>
      <c r="H134" s="7">
        <v>3</v>
      </c>
      <c r="I134" s="7">
        <v>3</v>
      </c>
      <c r="J134" s="7">
        <f t="shared" si="6"/>
        <v>9</v>
      </c>
      <c r="K134" s="11">
        <v>12025</v>
      </c>
      <c r="L134" s="58" t="s">
        <v>1121</v>
      </c>
      <c r="M134" s="8">
        <f t="shared" si="7"/>
        <v>74.844074844074839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7</v>
      </c>
      <c r="G135" s="7">
        <v>8</v>
      </c>
      <c r="H135" s="7">
        <v>5</v>
      </c>
      <c r="I135" s="7">
        <v>1</v>
      </c>
      <c r="J135" s="7">
        <f t="shared" si="6"/>
        <v>21</v>
      </c>
      <c r="K135" s="11">
        <v>14883</v>
      </c>
      <c r="L135" s="58" t="s">
        <v>1121</v>
      </c>
      <c r="M135" s="8">
        <f t="shared" si="7"/>
        <v>141.10058455956462</v>
      </c>
      <c r="N135" s="7" t="str">
        <f t="shared" si="8"/>
        <v>Média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1</v>
      </c>
      <c r="G136" s="7">
        <v>1</v>
      </c>
      <c r="H136" s="7">
        <v>2</v>
      </c>
      <c r="I136" s="7">
        <v>5</v>
      </c>
      <c r="J136" s="7">
        <f t="shared" si="6"/>
        <v>9</v>
      </c>
      <c r="K136" s="11">
        <v>4498</v>
      </c>
      <c r="L136" s="58" t="s">
        <v>1121</v>
      </c>
      <c r="M136" s="8">
        <f t="shared" si="7"/>
        <v>200.08892841262787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1</v>
      </c>
      <c r="I139" s="7">
        <v>1</v>
      </c>
      <c r="J139" s="7">
        <f t="shared" si="6"/>
        <v>2</v>
      </c>
      <c r="K139" s="11">
        <v>37856</v>
      </c>
      <c r="L139" s="58" t="s">
        <v>1122</v>
      </c>
      <c r="M139" s="8">
        <f t="shared" si="7"/>
        <v>5.283178360101437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1</v>
      </c>
      <c r="G140" s="7">
        <v>0</v>
      </c>
      <c r="H140" s="7">
        <v>0</v>
      </c>
      <c r="I140" s="7">
        <v>0</v>
      </c>
      <c r="J140" s="7">
        <f t="shared" si="6"/>
        <v>1</v>
      </c>
      <c r="K140" s="11">
        <v>6952</v>
      </c>
      <c r="L140" s="58" t="s">
        <v>1121</v>
      </c>
      <c r="M140" s="8">
        <f t="shared" si="7"/>
        <v>14.384349827387801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11</v>
      </c>
      <c r="G141" s="7">
        <v>9</v>
      </c>
      <c r="H141" s="7">
        <v>7</v>
      </c>
      <c r="I141" s="7">
        <v>8</v>
      </c>
      <c r="J141" s="7">
        <f t="shared" si="6"/>
        <v>35</v>
      </c>
      <c r="K141" s="11">
        <v>9679</v>
      </c>
      <c r="L141" s="58" t="s">
        <v>1121</v>
      </c>
      <c r="M141" s="8">
        <f t="shared" si="7"/>
        <v>361.60760409133178</v>
      </c>
      <c r="N141" s="7" t="str">
        <f t="shared" si="8"/>
        <v>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2</v>
      </c>
      <c r="G142" s="7">
        <v>0</v>
      </c>
      <c r="H142" s="7">
        <v>3</v>
      </c>
      <c r="I142" s="7">
        <v>3</v>
      </c>
      <c r="J142" s="7">
        <f t="shared" si="6"/>
        <v>8</v>
      </c>
      <c r="K142" s="11">
        <v>16109</v>
      </c>
      <c r="L142" s="58" t="s">
        <v>1121</v>
      </c>
      <c r="M142" s="8">
        <f t="shared" si="7"/>
        <v>49.661679806319448</v>
      </c>
      <c r="N142" s="7" t="str">
        <f t="shared" si="8"/>
        <v>Baixa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3</v>
      </c>
      <c r="G143" s="7">
        <v>0</v>
      </c>
      <c r="H143" s="7">
        <v>0</v>
      </c>
      <c r="I143" s="7">
        <v>2</v>
      </c>
      <c r="J143" s="7">
        <f t="shared" si="6"/>
        <v>5</v>
      </c>
      <c r="K143" s="11">
        <v>5420</v>
      </c>
      <c r="L143" s="58" t="s">
        <v>1121</v>
      </c>
      <c r="M143" s="8">
        <f t="shared" si="7"/>
        <v>92.250922509225092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7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12</v>
      </c>
      <c r="G145" s="7">
        <v>10</v>
      </c>
      <c r="H145" s="7">
        <v>7</v>
      </c>
      <c r="I145" s="7">
        <v>2</v>
      </c>
      <c r="J145" s="7">
        <f t="shared" si="6"/>
        <v>31</v>
      </c>
      <c r="K145" s="11">
        <v>8601</v>
      </c>
      <c r="L145" s="58" t="s">
        <v>1121</v>
      </c>
      <c r="M145" s="8">
        <f t="shared" si="7"/>
        <v>360.42320660388327</v>
      </c>
      <c r="N145" s="7" t="str">
        <f t="shared" si="8"/>
        <v>Alta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1</v>
      </c>
      <c r="H147" s="7">
        <v>4</v>
      </c>
      <c r="I147" s="7">
        <v>3</v>
      </c>
      <c r="J147" s="7">
        <f t="shared" si="6"/>
        <v>9</v>
      </c>
      <c r="K147" s="11">
        <v>23586</v>
      </c>
      <c r="L147" s="58" t="s">
        <v>1121</v>
      </c>
      <c r="M147" s="8">
        <f t="shared" si="7"/>
        <v>38.158229458153144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2</v>
      </c>
      <c r="G150" s="7">
        <v>5</v>
      </c>
      <c r="H150" s="7">
        <v>0</v>
      </c>
      <c r="I150" s="7">
        <v>2</v>
      </c>
      <c r="J150" s="7">
        <f t="shared" si="6"/>
        <v>9</v>
      </c>
      <c r="K150" s="11">
        <v>32988</v>
      </c>
      <c r="L150" s="58" t="s">
        <v>1122</v>
      </c>
      <c r="M150" s="8">
        <f t="shared" si="7"/>
        <v>27.282648235722078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86</v>
      </c>
      <c r="G151" s="7">
        <v>72</v>
      </c>
      <c r="H151" s="7">
        <v>51</v>
      </c>
      <c r="I151" s="7">
        <v>25</v>
      </c>
      <c r="J151" s="7">
        <f t="shared" si="6"/>
        <v>234</v>
      </c>
      <c r="K151" s="11">
        <v>91503</v>
      </c>
      <c r="L151" s="58" t="s">
        <v>1123</v>
      </c>
      <c r="M151" s="8">
        <f t="shared" si="7"/>
        <v>255.72932035015248</v>
      </c>
      <c r="N151" s="7" t="str">
        <f t="shared" si="8"/>
        <v>Média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1</v>
      </c>
      <c r="H152" s="7">
        <v>0</v>
      </c>
      <c r="I152" s="7">
        <v>1</v>
      </c>
      <c r="J152" s="7">
        <f t="shared" si="6"/>
        <v>2</v>
      </c>
      <c r="K152" s="11">
        <v>9396</v>
      </c>
      <c r="L152" s="58" t="s">
        <v>1121</v>
      </c>
      <c r="M152" s="8">
        <f t="shared" si="7"/>
        <v>21.285653469561517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18</v>
      </c>
      <c r="G154" s="7">
        <v>18</v>
      </c>
      <c r="H154" s="7">
        <v>20</v>
      </c>
      <c r="I154" s="7">
        <v>24</v>
      </c>
      <c r="J154" s="7">
        <f t="shared" si="6"/>
        <v>80</v>
      </c>
      <c r="K154" s="11">
        <v>19007</v>
      </c>
      <c r="L154" s="58" t="s">
        <v>1121</v>
      </c>
      <c r="M154" s="8">
        <f t="shared" si="7"/>
        <v>420.89756405534803</v>
      </c>
      <c r="N154" s="7" t="str">
        <f t="shared" si="8"/>
        <v>Alta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26</v>
      </c>
      <c r="G157" s="7">
        <v>13</v>
      </c>
      <c r="H157" s="7">
        <v>11</v>
      </c>
      <c r="I157" s="7">
        <v>19</v>
      </c>
      <c r="J157" s="7">
        <f t="shared" si="6"/>
        <v>69</v>
      </c>
      <c r="K157" s="11">
        <v>11439</v>
      </c>
      <c r="L157" s="58" t="s">
        <v>1121</v>
      </c>
      <c r="M157" s="8">
        <f t="shared" si="7"/>
        <v>603.19958038290065</v>
      </c>
      <c r="N157" s="7" t="str">
        <f t="shared" si="8"/>
        <v>Muito 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3</v>
      </c>
      <c r="G159" s="7">
        <v>5</v>
      </c>
      <c r="H159" s="7">
        <v>4</v>
      </c>
      <c r="I159" s="7">
        <v>1</v>
      </c>
      <c r="J159" s="7">
        <f t="shared" si="6"/>
        <v>13</v>
      </c>
      <c r="K159" s="11">
        <v>22257</v>
      </c>
      <c r="L159" s="58" t="s">
        <v>1121</v>
      </c>
      <c r="M159" s="8">
        <f t="shared" si="7"/>
        <v>58.408590555780208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45</v>
      </c>
      <c r="G160" s="7">
        <v>22</v>
      </c>
      <c r="H160" s="7">
        <v>37</v>
      </c>
      <c r="I160" s="7">
        <v>21</v>
      </c>
      <c r="J160" s="7">
        <f t="shared" si="6"/>
        <v>125</v>
      </c>
      <c r="K160" s="11">
        <v>30324</v>
      </c>
      <c r="L160" s="58" t="s">
        <v>1122</v>
      </c>
      <c r="M160" s="8">
        <f t="shared" si="7"/>
        <v>412.21474739480283</v>
      </c>
      <c r="N160" s="7" t="str">
        <f t="shared" si="8"/>
        <v>Alta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7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1</v>
      </c>
      <c r="G162" s="7">
        <v>0</v>
      </c>
      <c r="H162" s="7">
        <v>0</v>
      </c>
      <c r="I162" s="7">
        <v>0</v>
      </c>
      <c r="J162" s="7">
        <f t="shared" si="6"/>
        <v>1</v>
      </c>
      <c r="K162" s="11">
        <v>19144</v>
      </c>
      <c r="L162" s="58" t="s">
        <v>1121</v>
      </c>
      <c r="M162" s="8">
        <f t="shared" si="7"/>
        <v>5.2235687421646473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11</v>
      </c>
      <c r="G163" s="7">
        <v>4</v>
      </c>
      <c r="H163" s="7">
        <v>4</v>
      </c>
      <c r="I163" s="7">
        <v>0</v>
      </c>
      <c r="J163" s="7">
        <f t="shared" si="6"/>
        <v>19</v>
      </c>
      <c r="K163" s="11">
        <v>9986</v>
      </c>
      <c r="L163" s="58" t="s">
        <v>1121</v>
      </c>
      <c r="M163" s="8">
        <f t="shared" si="7"/>
        <v>190.26637292209094</v>
      </c>
      <c r="N163" s="7" t="str">
        <f t="shared" si="8"/>
        <v>Média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46</v>
      </c>
      <c r="G169" s="7">
        <v>30</v>
      </c>
      <c r="H169" s="7">
        <v>33</v>
      </c>
      <c r="I169" s="7">
        <v>10</v>
      </c>
      <c r="J169" s="7">
        <f t="shared" si="6"/>
        <v>119</v>
      </c>
      <c r="K169" s="11">
        <v>17739</v>
      </c>
      <c r="L169" s="58" t="s">
        <v>1121</v>
      </c>
      <c r="M169" s="8">
        <f t="shared" si="7"/>
        <v>670.83826596764186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49</v>
      </c>
      <c r="G170" s="7">
        <v>71</v>
      </c>
      <c r="H170" s="7">
        <v>40</v>
      </c>
      <c r="I170" s="7">
        <v>37</v>
      </c>
      <c r="J170" s="7">
        <f t="shared" si="6"/>
        <v>197</v>
      </c>
      <c r="K170" s="11">
        <v>74691</v>
      </c>
      <c r="L170" s="58" t="s">
        <v>1123</v>
      </c>
      <c r="M170" s="8">
        <f t="shared" si="7"/>
        <v>263.75333038786465</v>
      </c>
      <c r="N170" s="7" t="str">
        <f t="shared" si="8"/>
        <v>Média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1</v>
      </c>
      <c r="G172" s="7">
        <v>0</v>
      </c>
      <c r="H172" s="7">
        <v>0</v>
      </c>
      <c r="I172" s="7">
        <v>0</v>
      </c>
      <c r="J172" s="7">
        <f t="shared" si="6"/>
        <v>1</v>
      </c>
      <c r="K172" s="11">
        <v>3629</v>
      </c>
      <c r="L172" s="58" t="s">
        <v>1121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2</v>
      </c>
      <c r="G173" s="7">
        <v>0</v>
      </c>
      <c r="H173" s="7">
        <v>0</v>
      </c>
      <c r="I173" s="7">
        <v>0</v>
      </c>
      <c r="J173" s="7">
        <f t="shared" si="6"/>
        <v>2</v>
      </c>
      <c r="K173" s="11">
        <v>6366</v>
      </c>
      <c r="L173" s="58" t="s">
        <v>1121</v>
      </c>
      <c r="M173" s="8">
        <f t="shared" si="7"/>
        <v>31.416902293433868</v>
      </c>
      <c r="N173" s="7" t="str">
        <f t="shared" si="8"/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12</v>
      </c>
      <c r="G175" s="7">
        <v>7</v>
      </c>
      <c r="H175" s="7">
        <v>8</v>
      </c>
      <c r="I175" s="7">
        <v>0</v>
      </c>
      <c r="J175" s="7">
        <f t="shared" si="6"/>
        <v>27</v>
      </c>
      <c r="K175" s="11">
        <v>21703</v>
      </c>
      <c r="L175" s="58" t="s">
        <v>1121</v>
      </c>
      <c r="M175" s="8">
        <f t="shared" si="7"/>
        <v>124.40676404183755</v>
      </c>
      <c r="N175" s="7" t="str">
        <f t="shared" si="8"/>
        <v>Média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1</v>
      </c>
      <c r="G176" s="7">
        <v>0</v>
      </c>
      <c r="H176" s="7">
        <v>0</v>
      </c>
      <c r="I176" s="7">
        <v>0</v>
      </c>
      <c r="J176" s="7">
        <f t="shared" si="6"/>
        <v>1</v>
      </c>
      <c r="K176" s="11">
        <v>1171</v>
      </c>
      <c r="L176" s="58" t="s">
        <v>1121</v>
      </c>
      <c r="M176" s="8">
        <f t="shared" si="7"/>
        <v>85.397096498719037</v>
      </c>
      <c r="N176" s="7" t="str">
        <f t="shared" si="8"/>
        <v>Baixa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10</v>
      </c>
      <c r="G177" s="7">
        <v>7</v>
      </c>
      <c r="H177" s="7">
        <v>1</v>
      </c>
      <c r="I177" s="7">
        <v>3</v>
      </c>
      <c r="J177" s="7">
        <f t="shared" si="6"/>
        <v>21</v>
      </c>
      <c r="K177" s="11">
        <v>7017</v>
      </c>
      <c r="L177" s="58" t="s">
        <v>1121</v>
      </c>
      <c r="M177" s="8">
        <f t="shared" si="7"/>
        <v>299.27319367250959</v>
      </c>
      <c r="N177" s="7" t="str">
        <f t="shared" si="8"/>
        <v>Média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19</v>
      </c>
      <c r="G178" s="7">
        <v>19</v>
      </c>
      <c r="H178" s="7">
        <v>17</v>
      </c>
      <c r="I178" s="7">
        <v>12</v>
      </c>
      <c r="J178" s="7">
        <f t="shared" si="6"/>
        <v>67</v>
      </c>
      <c r="K178" s="11">
        <v>10425</v>
      </c>
      <c r="L178" s="58" t="s">
        <v>1121</v>
      </c>
      <c r="M178" s="8">
        <f t="shared" si="7"/>
        <v>642.68585131894486</v>
      </c>
      <c r="N178" s="7" t="str">
        <f t="shared" si="8"/>
        <v>Muito 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44</v>
      </c>
      <c r="G181" s="7">
        <v>22</v>
      </c>
      <c r="H181" s="7">
        <v>14</v>
      </c>
      <c r="I181" s="7">
        <v>11</v>
      </c>
      <c r="J181" s="7">
        <f t="shared" si="6"/>
        <v>91</v>
      </c>
      <c r="K181" s="11">
        <v>15368</v>
      </c>
      <c r="L181" s="58" t="s">
        <v>1121</v>
      </c>
      <c r="M181" s="8">
        <f t="shared" si="7"/>
        <v>592.13951067152527</v>
      </c>
      <c r="N181" s="7" t="str">
        <f t="shared" si="8"/>
        <v>Muito 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14</v>
      </c>
      <c r="G182" s="7">
        <v>8</v>
      </c>
      <c r="H182" s="7">
        <v>8</v>
      </c>
      <c r="I182" s="7">
        <v>0</v>
      </c>
      <c r="J182" s="7">
        <f t="shared" si="6"/>
        <v>30</v>
      </c>
      <c r="K182" s="11">
        <v>13397</v>
      </c>
      <c r="L182" s="58" t="s">
        <v>1121</v>
      </c>
      <c r="M182" s="8">
        <f t="shared" si="7"/>
        <v>223.93073076061805</v>
      </c>
      <c r="N182" s="7" t="str">
        <f t="shared" si="8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7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1</v>
      </c>
      <c r="I186" s="7">
        <v>0</v>
      </c>
      <c r="J186" s="7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1</v>
      </c>
      <c r="I187" s="7">
        <v>1</v>
      </c>
      <c r="J187" s="7">
        <f t="shared" si="6"/>
        <v>2</v>
      </c>
      <c r="K187" s="11">
        <v>28366</v>
      </c>
      <c r="L187" s="58" t="s">
        <v>1122</v>
      </c>
      <c r="M187" s="8">
        <f t="shared" si="7"/>
        <v>7.0506944934076001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2</v>
      </c>
      <c r="G190" s="7">
        <v>2</v>
      </c>
      <c r="H190" s="7">
        <v>0</v>
      </c>
      <c r="I190" s="7">
        <v>0</v>
      </c>
      <c r="J190" s="7">
        <f t="shared" si="6"/>
        <v>4</v>
      </c>
      <c r="K190" s="11">
        <v>3103</v>
      </c>
      <c r="L190" s="58" t="s">
        <v>1121</v>
      </c>
      <c r="M190" s="8">
        <f t="shared" si="7"/>
        <v>128.90750886239124</v>
      </c>
      <c r="N190" s="7" t="str">
        <f t="shared" si="8"/>
        <v>Média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1</v>
      </c>
      <c r="G192" s="7">
        <v>0</v>
      </c>
      <c r="H192" s="7">
        <v>0</v>
      </c>
      <c r="I192" s="7">
        <v>0</v>
      </c>
      <c r="J192" s="7">
        <f t="shared" si="6"/>
        <v>1</v>
      </c>
      <c r="K192" s="11">
        <v>10261</v>
      </c>
      <c r="L192" s="58" t="s">
        <v>1121</v>
      </c>
      <c r="M192" s="8">
        <f t="shared" si="7"/>
        <v>9.7456388266250844</v>
      </c>
      <c r="N192" s="7" t="str">
        <f t="shared" si="8"/>
        <v>Baixa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0</v>
      </c>
      <c r="G194" s="7">
        <v>2</v>
      </c>
      <c r="H194" s="7">
        <v>1</v>
      </c>
      <c r="I194" s="7">
        <v>0</v>
      </c>
      <c r="J194" s="7">
        <f t="shared" si="6"/>
        <v>3</v>
      </c>
      <c r="K194" s="11">
        <v>27425</v>
      </c>
      <c r="L194" s="58" t="s">
        <v>1122</v>
      </c>
      <c r="M194" s="8">
        <f t="shared" si="7"/>
        <v>10.938924339106654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1</v>
      </c>
      <c r="H196" s="7">
        <v>0</v>
      </c>
      <c r="I196" s="7">
        <v>0</v>
      </c>
      <c r="J196" s="7">
        <f t="shared" si="6"/>
        <v>1</v>
      </c>
      <c r="K196" s="11">
        <v>4570</v>
      </c>
      <c r="L196" s="58" t="s">
        <v>1121</v>
      </c>
      <c r="M196" s="8">
        <f t="shared" si="7"/>
        <v>21.881838074398249</v>
      </c>
      <c r="N196" s="7" t="str">
        <f t="shared" si="8"/>
        <v>Baixa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0</v>
      </c>
      <c r="H197" s="7">
        <v>0</v>
      </c>
      <c r="I197" s="7">
        <v>0</v>
      </c>
      <c r="J197" s="7">
        <f t="shared" ref="J197:J260" si="9">SUM(F197:I197)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si="8"/>
        <v>Silencioso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2</v>
      </c>
      <c r="G198" s="7">
        <v>7</v>
      </c>
      <c r="H198" s="7">
        <v>0</v>
      </c>
      <c r="I198" s="7">
        <v>1</v>
      </c>
      <c r="J198" s="7">
        <f t="shared" si="9"/>
        <v>10</v>
      </c>
      <c r="K198" s="11">
        <v>5480</v>
      </c>
      <c r="L198" s="58" t="s">
        <v>1121</v>
      </c>
      <c r="M198" s="8">
        <f t="shared" si="10"/>
        <v>182.48175182481751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26</v>
      </c>
      <c r="G200" s="7">
        <v>9</v>
      </c>
      <c r="H200" s="7">
        <v>7</v>
      </c>
      <c r="I200" s="7">
        <v>3</v>
      </c>
      <c r="J200" s="7">
        <f t="shared" si="9"/>
        <v>45</v>
      </c>
      <c r="K200" s="11">
        <v>11525</v>
      </c>
      <c r="L200" s="58" t="s">
        <v>1121</v>
      </c>
      <c r="M200" s="8">
        <f t="shared" si="10"/>
        <v>390.45553145336225</v>
      </c>
      <c r="N200" s="7" t="str">
        <f t="shared" si="11"/>
        <v>Alta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1</v>
      </c>
      <c r="I201" s="7">
        <v>0</v>
      </c>
      <c r="J201" s="7">
        <f t="shared" si="9"/>
        <v>1</v>
      </c>
      <c r="K201" s="11">
        <v>7595</v>
      </c>
      <c r="L201" s="58" t="s">
        <v>1121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1</v>
      </c>
      <c r="G202" s="7">
        <v>0</v>
      </c>
      <c r="H202" s="7">
        <v>2</v>
      </c>
      <c r="I202" s="7">
        <v>0</v>
      </c>
      <c r="J202" s="7">
        <f t="shared" si="9"/>
        <v>3</v>
      </c>
      <c r="K202" s="11">
        <v>6657</v>
      </c>
      <c r="L202" s="58" t="s">
        <v>1121</v>
      </c>
      <c r="M202" s="8">
        <f t="shared" si="10"/>
        <v>45.065344749887338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1</v>
      </c>
      <c r="H203" s="7">
        <v>0</v>
      </c>
      <c r="I203" s="7">
        <v>0</v>
      </c>
      <c r="J203" s="7">
        <f t="shared" si="9"/>
        <v>1</v>
      </c>
      <c r="K203" s="11">
        <v>11813</v>
      </c>
      <c r="L203" s="58" t="s">
        <v>1121</v>
      </c>
      <c r="M203" s="8">
        <f t="shared" si="10"/>
        <v>8.4652501481418767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5</v>
      </c>
      <c r="G204" s="7">
        <v>4</v>
      </c>
      <c r="H204" s="7">
        <v>0</v>
      </c>
      <c r="I204" s="7">
        <v>4</v>
      </c>
      <c r="J204" s="7">
        <f t="shared" si="9"/>
        <v>13</v>
      </c>
      <c r="K204" s="11">
        <v>54196</v>
      </c>
      <c r="L204" s="58" t="s">
        <v>1122</v>
      </c>
      <c r="M204" s="8">
        <f t="shared" si="10"/>
        <v>23.98701011144734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1</v>
      </c>
      <c r="G206" s="7">
        <v>3</v>
      </c>
      <c r="H206" s="7">
        <v>1</v>
      </c>
      <c r="I206" s="7">
        <v>2</v>
      </c>
      <c r="J206" s="7">
        <f t="shared" si="9"/>
        <v>7</v>
      </c>
      <c r="K206" s="11">
        <v>6908</v>
      </c>
      <c r="L206" s="58" t="s">
        <v>1121</v>
      </c>
      <c r="M206" s="8">
        <f t="shared" si="10"/>
        <v>101.3317892298784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1</v>
      </c>
      <c r="G207" s="7">
        <v>0</v>
      </c>
      <c r="H207" s="7">
        <v>0</v>
      </c>
      <c r="I207" s="7">
        <v>0</v>
      </c>
      <c r="J207" s="7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20</v>
      </c>
      <c r="G208" s="7">
        <v>5</v>
      </c>
      <c r="H208" s="7">
        <v>6</v>
      </c>
      <c r="I208" s="7">
        <v>4</v>
      </c>
      <c r="J208" s="7">
        <f t="shared" si="9"/>
        <v>35</v>
      </c>
      <c r="K208" s="11">
        <v>22892</v>
      </c>
      <c r="L208" s="58" t="s">
        <v>1121</v>
      </c>
      <c r="M208" s="8">
        <f t="shared" si="10"/>
        <v>152.89183994408529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61</v>
      </c>
      <c r="G210" s="7">
        <v>47</v>
      </c>
      <c r="H210" s="7">
        <v>29</v>
      </c>
      <c r="I210" s="7">
        <v>26</v>
      </c>
      <c r="J210" s="7">
        <f t="shared" si="9"/>
        <v>163</v>
      </c>
      <c r="K210" s="11">
        <v>659070</v>
      </c>
      <c r="L210" s="58" t="s">
        <v>1125</v>
      </c>
      <c r="M210" s="8">
        <f t="shared" si="10"/>
        <v>24.731819078398349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1</v>
      </c>
      <c r="H212" s="7">
        <v>0</v>
      </c>
      <c r="I212" s="7">
        <v>0</v>
      </c>
      <c r="J212" s="7">
        <f t="shared" si="9"/>
        <v>1</v>
      </c>
      <c r="K212" s="11">
        <v>26592</v>
      </c>
      <c r="L212" s="58" t="s">
        <v>1122</v>
      </c>
      <c r="M212" s="8">
        <f t="shared" si="10"/>
        <v>3.7605294825511435</v>
      </c>
      <c r="N212" s="7" t="str">
        <f t="shared" si="11"/>
        <v>Baixa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1</v>
      </c>
      <c r="G213" s="7">
        <v>1</v>
      </c>
      <c r="H213" s="7">
        <v>1</v>
      </c>
      <c r="I213" s="7">
        <v>0</v>
      </c>
      <c r="J213" s="7">
        <f t="shared" si="9"/>
        <v>3</v>
      </c>
      <c r="K213" s="11">
        <v>8883</v>
      </c>
      <c r="L213" s="58" t="s">
        <v>1121</v>
      </c>
      <c r="M213" s="8">
        <f t="shared" si="10"/>
        <v>33.772374197906117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2</v>
      </c>
      <c r="G214" s="7">
        <v>0</v>
      </c>
      <c r="H214" s="7">
        <v>0</v>
      </c>
      <c r="I214" s="7">
        <v>0</v>
      </c>
      <c r="J214" s="7">
        <f t="shared" si="9"/>
        <v>2</v>
      </c>
      <c r="K214" s="11">
        <v>3534</v>
      </c>
      <c r="L214" s="58" t="s">
        <v>1121</v>
      </c>
      <c r="M214" s="8">
        <f t="shared" si="10"/>
        <v>56.59309564233164</v>
      </c>
      <c r="N214" s="7" t="str">
        <f t="shared" si="11"/>
        <v>Baixa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1</v>
      </c>
      <c r="I215" s="7">
        <v>0</v>
      </c>
      <c r="J215" s="7">
        <f t="shared" si="9"/>
        <v>1</v>
      </c>
      <c r="K215" s="11">
        <v>23797</v>
      </c>
      <c r="L215" s="58" t="s">
        <v>1121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4</v>
      </c>
      <c r="G216" s="7">
        <v>5</v>
      </c>
      <c r="H216" s="7">
        <v>4</v>
      </c>
      <c r="I216" s="7">
        <v>3</v>
      </c>
      <c r="J216" s="7">
        <f t="shared" si="9"/>
        <v>16</v>
      </c>
      <c r="K216" s="11">
        <v>10040</v>
      </c>
      <c r="L216" s="58" t="s">
        <v>1121</v>
      </c>
      <c r="M216" s="8">
        <f t="shared" si="10"/>
        <v>159.36254980079681</v>
      </c>
      <c r="N216" s="7" t="str">
        <f t="shared" si="11"/>
        <v>Média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3</v>
      </c>
      <c r="G217" s="7">
        <v>10</v>
      </c>
      <c r="H217" s="7">
        <v>8</v>
      </c>
      <c r="I217" s="7">
        <v>8</v>
      </c>
      <c r="J217" s="7">
        <f t="shared" si="9"/>
        <v>29</v>
      </c>
      <c r="K217" s="11">
        <v>27982</v>
      </c>
      <c r="L217" s="58" t="s">
        <v>1122</v>
      </c>
      <c r="M217" s="8">
        <f t="shared" si="10"/>
        <v>103.63805303409335</v>
      </c>
      <c r="N217" s="7" t="str">
        <f t="shared" si="11"/>
        <v>Média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27</v>
      </c>
      <c r="G218" s="7">
        <v>30</v>
      </c>
      <c r="H218" s="7">
        <v>31</v>
      </c>
      <c r="I218" s="7">
        <v>23</v>
      </c>
      <c r="J218" s="7">
        <f t="shared" si="9"/>
        <v>111</v>
      </c>
      <c r="K218" s="11">
        <v>109405</v>
      </c>
      <c r="L218" s="58" t="s">
        <v>1124</v>
      </c>
      <c r="M218" s="8">
        <f t="shared" si="10"/>
        <v>101.45788583702756</v>
      </c>
      <c r="N218" s="7" t="str">
        <f t="shared" si="11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7</v>
      </c>
      <c r="G219" s="7">
        <v>10</v>
      </c>
      <c r="H219" s="7">
        <v>5</v>
      </c>
      <c r="I219" s="7">
        <v>0</v>
      </c>
      <c r="J219" s="7">
        <f t="shared" si="9"/>
        <v>22</v>
      </c>
      <c r="K219" s="11">
        <v>9228</v>
      </c>
      <c r="L219" s="58" t="s">
        <v>1121</v>
      </c>
      <c r="M219" s="8">
        <f t="shared" si="10"/>
        <v>238.40485478977027</v>
      </c>
      <c r="N219" s="7" t="str">
        <f t="shared" si="11"/>
        <v>Média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1</v>
      </c>
      <c r="G224" s="7">
        <v>0</v>
      </c>
      <c r="H224" s="7">
        <v>1</v>
      </c>
      <c r="I224" s="7">
        <v>3</v>
      </c>
      <c r="J224" s="7">
        <f t="shared" si="9"/>
        <v>5</v>
      </c>
      <c r="K224" s="11">
        <v>6290</v>
      </c>
      <c r="L224" s="58" t="s">
        <v>1121</v>
      </c>
      <c r="M224" s="8">
        <f t="shared" si="10"/>
        <v>79.491255961844203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5</v>
      </c>
      <c r="G225" s="7">
        <v>3</v>
      </c>
      <c r="H225" s="7">
        <v>1</v>
      </c>
      <c r="I225" s="7">
        <v>3</v>
      </c>
      <c r="J225" s="7">
        <f t="shared" si="9"/>
        <v>12</v>
      </c>
      <c r="K225" s="11">
        <v>2814</v>
      </c>
      <c r="L225" s="58" t="s">
        <v>1121</v>
      </c>
      <c r="M225" s="8">
        <f t="shared" si="10"/>
        <v>426.43923240938165</v>
      </c>
      <c r="N225" s="7" t="str">
        <f t="shared" si="11"/>
        <v>Alta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2</v>
      </c>
      <c r="G226" s="7">
        <v>1</v>
      </c>
      <c r="H226" s="7">
        <v>0</v>
      </c>
      <c r="I226" s="7">
        <v>0</v>
      </c>
      <c r="J226" s="7">
        <f t="shared" si="9"/>
        <v>3</v>
      </c>
      <c r="K226" s="11">
        <v>4396</v>
      </c>
      <c r="L226" s="58" t="s">
        <v>1121</v>
      </c>
      <c r="M226" s="8">
        <f t="shared" si="10"/>
        <v>68.243858052775252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8</v>
      </c>
      <c r="G227" s="7">
        <v>3</v>
      </c>
      <c r="H227" s="7">
        <v>9</v>
      </c>
      <c r="I227" s="7">
        <v>7</v>
      </c>
      <c r="J227" s="7">
        <f t="shared" si="9"/>
        <v>27</v>
      </c>
      <c r="K227" s="11">
        <v>6646</v>
      </c>
      <c r="L227" s="58" t="s">
        <v>1121</v>
      </c>
      <c r="M227" s="8">
        <f t="shared" si="10"/>
        <v>406.25940415287391</v>
      </c>
      <c r="N227" s="7" t="str">
        <f t="shared" si="11"/>
        <v>Alta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3</v>
      </c>
      <c r="G228" s="7">
        <v>2</v>
      </c>
      <c r="H228" s="7">
        <v>0</v>
      </c>
      <c r="I228" s="7">
        <v>0</v>
      </c>
      <c r="J228" s="7">
        <f t="shared" si="9"/>
        <v>5</v>
      </c>
      <c r="K228" s="11">
        <v>12660</v>
      </c>
      <c r="L228" s="58" t="s">
        <v>1121</v>
      </c>
      <c r="M228" s="8">
        <f t="shared" si="10"/>
        <v>39.494470774091624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7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1</v>
      </c>
      <c r="G234" s="7">
        <v>0</v>
      </c>
      <c r="H234" s="7">
        <v>0</v>
      </c>
      <c r="I234" s="7">
        <v>1</v>
      </c>
      <c r="J234" s="7">
        <f t="shared" si="9"/>
        <v>2</v>
      </c>
      <c r="K234" s="11">
        <v>15358</v>
      </c>
      <c r="L234" s="58" t="s">
        <v>1121</v>
      </c>
      <c r="M234" s="8">
        <f t="shared" si="10"/>
        <v>13.022528975126971</v>
      </c>
      <c r="N234" s="7" t="str">
        <f t="shared" si="11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7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4</v>
      </c>
      <c r="G237" s="7">
        <v>0</v>
      </c>
      <c r="H237" s="7">
        <v>0</v>
      </c>
      <c r="I237" s="7">
        <v>1</v>
      </c>
      <c r="J237" s="7">
        <f t="shared" si="9"/>
        <v>5</v>
      </c>
      <c r="K237" s="11">
        <v>79625</v>
      </c>
      <c r="L237" s="58" t="s">
        <v>1123</v>
      </c>
      <c r="M237" s="8">
        <f t="shared" si="10"/>
        <v>6.2794348508634217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7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2</v>
      </c>
      <c r="G240" s="7">
        <v>0</v>
      </c>
      <c r="H240" s="7">
        <v>0</v>
      </c>
      <c r="I240" s="7">
        <v>0</v>
      </c>
      <c r="J240" s="7">
        <f t="shared" si="9"/>
        <v>2</v>
      </c>
      <c r="K240" s="11">
        <v>7098</v>
      </c>
      <c r="L240" s="58" t="s">
        <v>1121</v>
      </c>
      <c r="M240" s="8">
        <f t="shared" si="10"/>
        <v>28.176951253874329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6</v>
      </c>
      <c r="G241" s="7">
        <v>2</v>
      </c>
      <c r="H241" s="7">
        <v>0</v>
      </c>
      <c r="I241" s="7">
        <v>0</v>
      </c>
      <c r="J241" s="7">
        <f t="shared" si="9"/>
        <v>8</v>
      </c>
      <c r="K241" s="11">
        <v>10291</v>
      </c>
      <c r="L241" s="58" t="s">
        <v>1121</v>
      </c>
      <c r="M241" s="8">
        <f t="shared" si="10"/>
        <v>77.737829171120396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2</v>
      </c>
      <c r="G242" s="7">
        <v>0</v>
      </c>
      <c r="H242" s="7">
        <v>0</v>
      </c>
      <c r="I242" s="7">
        <v>0</v>
      </c>
      <c r="J242" s="7">
        <f t="shared" si="9"/>
        <v>2</v>
      </c>
      <c r="K242" s="11">
        <v>4996</v>
      </c>
      <c r="L242" s="58" t="s">
        <v>1121</v>
      </c>
      <c r="M242" s="8">
        <f t="shared" si="10"/>
        <v>40.032025620496391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1</v>
      </c>
      <c r="H243" s="7">
        <v>0</v>
      </c>
      <c r="I243" s="7">
        <v>0</v>
      </c>
      <c r="J243" s="7">
        <f t="shared" si="9"/>
        <v>1</v>
      </c>
      <c r="K243" s="11">
        <v>7232</v>
      </c>
      <c r="L243" s="58" t="s">
        <v>1121</v>
      </c>
      <c r="M243" s="8">
        <f t="shared" si="10"/>
        <v>13.827433628318584</v>
      </c>
      <c r="N243" s="7" t="str">
        <f t="shared" si="11"/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18</v>
      </c>
      <c r="G245" s="7">
        <v>7</v>
      </c>
      <c r="H245" s="7">
        <v>3</v>
      </c>
      <c r="I245" s="7">
        <v>1</v>
      </c>
      <c r="J245" s="7">
        <f t="shared" si="9"/>
        <v>29</v>
      </c>
      <c r="K245" s="11">
        <v>47617</v>
      </c>
      <c r="L245" s="58" t="s">
        <v>1122</v>
      </c>
      <c r="M245" s="8">
        <f t="shared" si="10"/>
        <v>60.902618812608942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1</v>
      </c>
      <c r="G247" s="7">
        <v>0</v>
      </c>
      <c r="H247" s="7">
        <v>0</v>
      </c>
      <c r="I247" s="7">
        <v>0</v>
      </c>
      <c r="J247" s="7">
        <f t="shared" si="9"/>
        <v>1</v>
      </c>
      <c r="K247" s="11">
        <v>7852</v>
      </c>
      <c r="L247" s="58" t="s">
        <v>1121</v>
      </c>
      <c r="M247" s="8">
        <f t="shared" si="10"/>
        <v>12.735608762098828</v>
      </c>
      <c r="N247" s="7" t="str">
        <f t="shared" si="11"/>
        <v>Baixa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8</v>
      </c>
      <c r="G250" s="7">
        <v>4</v>
      </c>
      <c r="H250" s="7">
        <v>7</v>
      </c>
      <c r="I250" s="7">
        <v>8</v>
      </c>
      <c r="J250" s="7">
        <f t="shared" si="9"/>
        <v>27</v>
      </c>
      <c r="K250" s="11">
        <v>4984</v>
      </c>
      <c r="L250" s="58" t="s">
        <v>1121</v>
      </c>
      <c r="M250" s="8">
        <f t="shared" si="10"/>
        <v>541.73354735152486</v>
      </c>
      <c r="N250" s="7" t="str">
        <f t="shared" si="11"/>
        <v>Muito Alta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6</v>
      </c>
      <c r="H251" s="7">
        <v>9</v>
      </c>
      <c r="I251" s="7">
        <v>8</v>
      </c>
      <c r="J251" s="7">
        <f t="shared" si="9"/>
        <v>23</v>
      </c>
      <c r="K251" s="11">
        <v>7527</v>
      </c>
      <c r="L251" s="58" t="s">
        <v>1121</v>
      </c>
      <c r="M251" s="8">
        <f t="shared" si="10"/>
        <v>305.56662681015013</v>
      </c>
      <c r="N251" s="7" t="str">
        <f t="shared" si="11"/>
        <v>Alta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50</v>
      </c>
      <c r="G252" s="7">
        <v>34</v>
      </c>
      <c r="H252" s="7">
        <v>30</v>
      </c>
      <c r="I252" s="7">
        <v>42</v>
      </c>
      <c r="J252" s="7">
        <f t="shared" si="9"/>
        <v>156</v>
      </c>
      <c r="K252" s="11">
        <v>235977</v>
      </c>
      <c r="L252" s="58" t="s">
        <v>1124</v>
      </c>
      <c r="M252" s="8">
        <f t="shared" si="10"/>
        <v>66.108137657483567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7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1</v>
      </c>
      <c r="H254" s="7">
        <v>0</v>
      </c>
      <c r="I254" s="7">
        <v>0</v>
      </c>
      <c r="J254" s="7">
        <f t="shared" si="9"/>
        <v>1</v>
      </c>
      <c r="K254" s="11">
        <v>5996</v>
      </c>
      <c r="L254" s="58" t="s">
        <v>1121</v>
      </c>
      <c r="M254" s="8">
        <f t="shared" si="10"/>
        <v>16.677785190126748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1</v>
      </c>
      <c r="H255" s="7">
        <v>1</v>
      </c>
      <c r="I255" s="7">
        <v>0</v>
      </c>
      <c r="J255" s="7">
        <f t="shared" si="9"/>
        <v>2</v>
      </c>
      <c r="K255" s="11">
        <v>10820</v>
      </c>
      <c r="L255" s="58" t="s">
        <v>1121</v>
      </c>
      <c r="M255" s="8">
        <f t="shared" si="10"/>
        <v>18.484288354898336</v>
      </c>
      <c r="N255" s="7" t="str">
        <f t="shared" si="11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5</v>
      </c>
      <c r="G256" s="7">
        <v>5</v>
      </c>
      <c r="H256" s="7">
        <v>7</v>
      </c>
      <c r="I256" s="7">
        <v>1</v>
      </c>
      <c r="J256" s="7">
        <f t="shared" si="9"/>
        <v>18</v>
      </c>
      <c r="K256" s="11">
        <v>3699</v>
      </c>
      <c r="L256" s="58" t="s">
        <v>1121</v>
      </c>
      <c r="M256" s="8">
        <f t="shared" si="10"/>
        <v>486.61800486618006</v>
      </c>
      <c r="N256" s="7" t="str">
        <f t="shared" si="11"/>
        <v>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1</v>
      </c>
      <c r="I257" s="7">
        <v>1</v>
      </c>
      <c r="J257" s="7">
        <f t="shared" si="9"/>
        <v>2</v>
      </c>
      <c r="K257" s="11">
        <v>5097</v>
      </c>
      <c r="L257" s="58" t="s">
        <v>1121</v>
      </c>
      <c r="M257" s="8">
        <f t="shared" si="10"/>
        <v>39.238767902687854</v>
      </c>
      <c r="N257" s="7" t="str">
        <f t="shared" si="11"/>
        <v>Baixa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7</v>
      </c>
      <c r="G261" s="7">
        <v>23</v>
      </c>
      <c r="H261" s="7">
        <v>8</v>
      </c>
      <c r="I261" s="7">
        <v>7</v>
      </c>
      <c r="J261" s="7">
        <f t="shared" ref="J261:J324" si="12">SUM(F261:I261)</f>
        <v>45</v>
      </c>
      <c r="K261" s="11">
        <v>6523</v>
      </c>
      <c r="L261" s="58" t="s">
        <v>1121</v>
      </c>
      <c r="M261" s="8">
        <f t="shared" ref="M261:M324" si="13">(J261/K261)*100000</f>
        <v>689.86662578568144</v>
      </c>
      <c r="N261" s="7" t="str">
        <f t="shared" si="11"/>
        <v>Muito Alta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8</v>
      </c>
      <c r="G262" s="7">
        <v>1</v>
      </c>
      <c r="H262" s="7">
        <v>0</v>
      </c>
      <c r="I262" s="7">
        <v>0</v>
      </c>
      <c r="J262" s="7">
        <f t="shared" si="12"/>
        <v>9</v>
      </c>
      <c r="K262" s="11">
        <v>10081</v>
      </c>
      <c r="L262" s="58" t="s">
        <v>1121</v>
      </c>
      <c r="M262" s="8">
        <f t="shared" si="13"/>
        <v>89.276857454617598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1</v>
      </c>
      <c r="G263" s="7">
        <v>1</v>
      </c>
      <c r="H263" s="7">
        <v>0</v>
      </c>
      <c r="I263" s="7">
        <v>0</v>
      </c>
      <c r="J263" s="7">
        <f t="shared" si="12"/>
        <v>2</v>
      </c>
      <c r="K263" s="11">
        <v>5185</v>
      </c>
      <c r="L263" s="58" t="s">
        <v>1121</v>
      </c>
      <c r="M263" s="8">
        <f t="shared" si="13"/>
        <v>38.572806171648992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3</v>
      </c>
      <c r="G264" s="7">
        <v>2</v>
      </c>
      <c r="H264" s="7">
        <v>4</v>
      </c>
      <c r="I264" s="7">
        <v>2</v>
      </c>
      <c r="J264" s="7">
        <f t="shared" si="12"/>
        <v>11</v>
      </c>
      <c r="K264" s="11">
        <v>13541</v>
      </c>
      <c r="L264" s="58" t="s">
        <v>1121</v>
      </c>
      <c r="M264" s="8">
        <f t="shared" si="13"/>
        <v>81.234768480909821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1</v>
      </c>
      <c r="G266" s="7">
        <v>0</v>
      </c>
      <c r="H266" s="7">
        <v>1</v>
      </c>
      <c r="I266" s="7">
        <v>1</v>
      </c>
      <c r="J266" s="7">
        <f t="shared" si="12"/>
        <v>3</v>
      </c>
      <c r="K266" s="11">
        <v>1521</v>
      </c>
      <c r="L266" s="58" t="s">
        <v>1121</v>
      </c>
      <c r="M266" s="8">
        <f t="shared" si="13"/>
        <v>197.23865877712032</v>
      </c>
      <c r="N266" s="7" t="str">
        <f t="shared" si="14"/>
        <v>Média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1</v>
      </c>
      <c r="I268" s="7">
        <v>0</v>
      </c>
      <c r="J268" s="7">
        <f t="shared" si="12"/>
        <v>1</v>
      </c>
      <c r="K268" s="11">
        <v>7811</v>
      </c>
      <c r="L268" s="58" t="s">
        <v>1121</v>
      </c>
      <c r="M268" s="8">
        <f t="shared" si="13"/>
        <v>12.802458071949815</v>
      </c>
      <c r="N268" s="7" t="str">
        <f t="shared" si="14"/>
        <v>Baixa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2</v>
      </c>
      <c r="H269" s="7">
        <v>1</v>
      </c>
      <c r="I269" s="7">
        <v>0</v>
      </c>
      <c r="J269" s="7">
        <f t="shared" si="12"/>
        <v>3</v>
      </c>
      <c r="K269" s="11">
        <v>27823</v>
      </c>
      <c r="L269" s="58" t="s">
        <v>1122</v>
      </c>
      <c r="M269" s="8">
        <f t="shared" si="13"/>
        <v>10.78244617762283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1</v>
      </c>
      <c r="J270" s="7">
        <f t="shared" si="12"/>
        <v>1</v>
      </c>
      <c r="K270" s="11">
        <v>11064</v>
      </c>
      <c r="L270" s="58" t="s">
        <v>1121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7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4</v>
      </c>
      <c r="G272" s="7">
        <v>1</v>
      </c>
      <c r="H272" s="7">
        <v>1</v>
      </c>
      <c r="I272" s="7">
        <v>3</v>
      </c>
      <c r="J272" s="7">
        <f t="shared" si="12"/>
        <v>9</v>
      </c>
      <c r="K272" s="11">
        <v>5362</v>
      </c>
      <c r="L272" s="58" t="s">
        <v>1121</v>
      </c>
      <c r="M272" s="8">
        <f t="shared" si="13"/>
        <v>167.84781797836627</v>
      </c>
      <c r="N272" s="7" t="str">
        <f t="shared" si="14"/>
        <v>Média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1</v>
      </c>
      <c r="I273" s="7">
        <v>0</v>
      </c>
      <c r="J273" s="7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5</v>
      </c>
      <c r="G275" s="7">
        <v>8</v>
      </c>
      <c r="H275" s="7">
        <v>3</v>
      </c>
      <c r="I275" s="7">
        <v>1</v>
      </c>
      <c r="J275" s="7">
        <f t="shared" si="12"/>
        <v>17</v>
      </c>
      <c r="K275" s="11">
        <v>70200</v>
      </c>
      <c r="L275" s="58" t="s">
        <v>1123</v>
      </c>
      <c r="M275" s="8">
        <f t="shared" si="13"/>
        <v>24.216524216524217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10</v>
      </c>
      <c r="G277" s="7">
        <v>7</v>
      </c>
      <c r="H277" s="7">
        <v>1</v>
      </c>
      <c r="I277" s="7">
        <v>2</v>
      </c>
      <c r="J277" s="7">
        <f t="shared" si="12"/>
        <v>20</v>
      </c>
      <c r="K277" s="11">
        <v>31624</v>
      </c>
      <c r="L277" s="58" t="s">
        <v>1122</v>
      </c>
      <c r="M277" s="8">
        <f t="shared" si="13"/>
        <v>63.243106501391345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1</v>
      </c>
      <c r="H281" s="7">
        <v>0</v>
      </c>
      <c r="I281" s="7">
        <v>0</v>
      </c>
      <c r="J281" s="7">
        <f t="shared" si="12"/>
        <v>1</v>
      </c>
      <c r="K281" s="11">
        <v>3508</v>
      </c>
      <c r="L281" s="58" t="s">
        <v>1121</v>
      </c>
      <c r="M281" s="8">
        <f t="shared" si="13"/>
        <v>28.506271379703534</v>
      </c>
      <c r="N281" s="7" t="str">
        <f t="shared" si="14"/>
        <v>Baixa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3</v>
      </c>
      <c r="G282" s="7">
        <v>0</v>
      </c>
      <c r="H282" s="7">
        <v>1</v>
      </c>
      <c r="I282" s="7">
        <v>1</v>
      </c>
      <c r="J282" s="7">
        <f t="shared" si="12"/>
        <v>5</v>
      </c>
      <c r="K282" s="11">
        <v>7936</v>
      </c>
      <c r="L282" s="58" t="s">
        <v>1121</v>
      </c>
      <c r="M282" s="8">
        <f t="shared" si="13"/>
        <v>63.004032258064512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1</v>
      </c>
      <c r="G286" s="7">
        <v>0</v>
      </c>
      <c r="H286" s="7">
        <v>0</v>
      </c>
      <c r="I286" s="7">
        <v>0</v>
      </c>
      <c r="J286" s="7">
        <f t="shared" si="12"/>
        <v>1</v>
      </c>
      <c r="K286" s="11">
        <v>2379</v>
      </c>
      <c r="L286" s="58" t="s">
        <v>1121</v>
      </c>
      <c r="M286" s="8">
        <f t="shared" si="13"/>
        <v>42.034468263976464</v>
      </c>
      <c r="N286" s="7" t="str">
        <f t="shared" si="14"/>
        <v>Baixa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0</v>
      </c>
      <c r="G289" s="7">
        <v>2</v>
      </c>
      <c r="H289" s="7">
        <v>15</v>
      </c>
      <c r="I289" s="7">
        <v>7</v>
      </c>
      <c r="J289" s="7">
        <f t="shared" si="12"/>
        <v>24</v>
      </c>
      <c r="K289" s="11">
        <v>7409</v>
      </c>
      <c r="L289" s="58" t="s">
        <v>1121</v>
      </c>
      <c r="M289" s="8">
        <f t="shared" si="13"/>
        <v>323.93035497368066</v>
      </c>
      <c r="N289" s="7" t="str">
        <f t="shared" si="14"/>
        <v>Alta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18</v>
      </c>
      <c r="G290" s="7">
        <v>11</v>
      </c>
      <c r="H290" s="7">
        <v>14</v>
      </c>
      <c r="I290" s="7">
        <v>4</v>
      </c>
      <c r="J290" s="7">
        <f t="shared" si="12"/>
        <v>47</v>
      </c>
      <c r="K290" s="11">
        <v>15235</v>
      </c>
      <c r="L290" s="58" t="s">
        <v>1121</v>
      </c>
      <c r="M290" s="8">
        <f t="shared" si="13"/>
        <v>308.50016409583196</v>
      </c>
      <c r="N290" s="7" t="str">
        <f t="shared" si="14"/>
        <v>Alta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1</v>
      </c>
      <c r="H291" s="7">
        <v>0</v>
      </c>
      <c r="I291" s="7">
        <v>0</v>
      </c>
      <c r="J291" s="7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2</v>
      </c>
      <c r="G294" s="7">
        <v>2</v>
      </c>
      <c r="H294" s="7">
        <v>0</v>
      </c>
      <c r="I294" s="7">
        <v>0</v>
      </c>
      <c r="J294" s="7">
        <f t="shared" si="12"/>
        <v>4</v>
      </c>
      <c r="K294" s="11">
        <v>7386</v>
      </c>
      <c r="L294" s="58" t="s">
        <v>1121</v>
      </c>
      <c r="M294" s="8">
        <f t="shared" si="13"/>
        <v>54.156512320606552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136</v>
      </c>
      <c r="G295" s="7">
        <v>98</v>
      </c>
      <c r="H295" s="7">
        <v>76</v>
      </c>
      <c r="I295" s="7">
        <v>36</v>
      </c>
      <c r="J295" s="7">
        <f t="shared" si="12"/>
        <v>346</v>
      </c>
      <c r="K295" s="11">
        <v>67540</v>
      </c>
      <c r="L295" s="58" t="s">
        <v>1122</v>
      </c>
      <c r="M295" s="8">
        <f t="shared" si="13"/>
        <v>512.2890139176784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1</v>
      </c>
      <c r="H296" s="7">
        <v>0</v>
      </c>
      <c r="I296" s="7">
        <v>0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2</v>
      </c>
      <c r="I297" s="7">
        <v>0</v>
      </c>
      <c r="J297" s="7">
        <f t="shared" si="12"/>
        <v>2</v>
      </c>
      <c r="K297" s="11">
        <v>4387</v>
      </c>
      <c r="L297" s="58" t="s">
        <v>1121</v>
      </c>
      <c r="M297" s="8">
        <f t="shared" si="13"/>
        <v>45.589240939138364</v>
      </c>
      <c r="N297" s="7" t="str">
        <f t="shared" si="14"/>
        <v>Baixa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7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2</v>
      </c>
      <c r="I299" s="7">
        <v>2</v>
      </c>
      <c r="J299" s="7">
        <f t="shared" si="12"/>
        <v>4</v>
      </c>
      <c r="K299" s="11">
        <v>10343</v>
      </c>
      <c r="L299" s="58" t="s">
        <v>1121</v>
      </c>
      <c r="M299" s="8">
        <f t="shared" si="13"/>
        <v>38.673498984820654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0</v>
      </c>
      <c r="H301" s="7">
        <v>2</v>
      </c>
      <c r="I301" s="7">
        <v>1</v>
      </c>
      <c r="J301" s="7">
        <f t="shared" si="12"/>
        <v>4</v>
      </c>
      <c r="K301" s="11">
        <v>26181</v>
      </c>
      <c r="L301" s="58" t="s">
        <v>1122</v>
      </c>
      <c r="M301" s="8">
        <f t="shared" si="13"/>
        <v>15.278255223253506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3</v>
      </c>
      <c r="G302" s="7">
        <v>2</v>
      </c>
      <c r="H302" s="7">
        <v>0</v>
      </c>
      <c r="I302" s="7">
        <v>2</v>
      </c>
      <c r="J302" s="7">
        <f t="shared" si="12"/>
        <v>7</v>
      </c>
      <c r="K302" s="11">
        <v>5446</v>
      </c>
      <c r="L302" s="58" t="s">
        <v>1121</v>
      </c>
      <c r="M302" s="8">
        <f t="shared" si="13"/>
        <v>128.53470437017995</v>
      </c>
      <c r="N302" s="7" t="str">
        <f t="shared" si="14"/>
        <v>Média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3</v>
      </c>
      <c r="G303" s="7">
        <v>4</v>
      </c>
      <c r="H303" s="7">
        <v>3</v>
      </c>
      <c r="I303" s="7">
        <v>4</v>
      </c>
      <c r="J303" s="7">
        <f t="shared" si="12"/>
        <v>14</v>
      </c>
      <c r="K303" s="11">
        <v>5891</v>
      </c>
      <c r="L303" s="58" t="s">
        <v>1121</v>
      </c>
      <c r="M303" s="8">
        <f t="shared" si="13"/>
        <v>237.65065353929722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4</v>
      </c>
      <c r="G306" s="7">
        <v>2</v>
      </c>
      <c r="H306" s="7">
        <v>1</v>
      </c>
      <c r="I306" s="7">
        <v>1</v>
      </c>
      <c r="J306" s="7">
        <f t="shared" si="12"/>
        <v>8</v>
      </c>
      <c r="K306" s="11">
        <v>17701</v>
      </c>
      <c r="L306" s="58" t="s">
        <v>1121</v>
      </c>
      <c r="M306" s="8">
        <f t="shared" si="13"/>
        <v>45.195186712615104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1</v>
      </c>
      <c r="J307" s="7">
        <f t="shared" si="12"/>
        <v>1</v>
      </c>
      <c r="K307" s="11">
        <v>4601</v>
      </c>
      <c r="L307" s="58" t="s">
        <v>1121</v>
      </c>
      <c r="M307" s="8">
        <f t="shared" si="13"/>
        <v>21.734405564007826</v>
      </c>
      <c r="N307" s="7" t="str">
        <f t="shared" si="14"/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4</v>
      </c>
      <c r="G308" s="7">
        <v>0</v>
      </c>
      <c r="H308" s="7">
        <v>0</v>
      </c>
      <c r="I308" s="7">
        <v>0</v>
      </c>
      <c r="J308" s="7">
        <f t="shared" si="12"/>
        <v>4</v>
      </c>
      <c r="K308" s="11">
        <v>5441</v>
      </c>
      <c r="L308" s="58" t="s">
        <v>1121</v>
      </c>
      <c r="M308" s="8">
        <f t="shared" si="13"/>
        <v>73.51589781290204</v>
      </c>
      <c r="N308" s="7" t="str">
        <f t="shared" si="14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48</v>
      </c>
      <c r="G309" s="7">
        <v>37</v>
      </c>
      <c r="H309" s="7">
        <v>47</v>
      </c>
      <c r="I309" s="7">
        <v>30</v>
      </c>
      <c r="J309" s="7">
        <f t="shared" si="12"/>
        <v>162</v>
      </c>
      <c r="K309" s="11">
        <v>58962</v>
      </c>
      <c r="L309" s="58" t="s">
        <v>1122</v>
      </c>
      <c r="M309" s="8">
        <f t="shared" si="13"/>
        <v>274.75323089447437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1</v>
      </c>
      <c r="G310" s="7">
        <v>0</v>
      </c>
      <c r="H310" s="7">
        <v>1</v>
      </c>
      <c r="I310" s="7">
        <v>1</v>
      </c>
      <c r="J310" s="7">
        <f t="shared" si="12"/>
        <v>3</v>
      </c>
      <c r="K310" s="11">
        <v>4304</v>
      </c>
      <c r="L310" s="58" t="s">
        <v>1121</v>
      </c>
      <c r="M310" s="8">
        <f t="shared" si="13"/>
        <v>69.702602230483265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1</v>
      </c>
      <c r="J311" s="7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1</v>
      </c>
      <c r="I313" s="7">
        <v>0</v>
      </c>
      <c r="J313" s="7">
        <f t="shared" si="12"/>
        <v>1</v>
      </c>
      <c r="K313" s="11">
        <v>3136</v>
      </c>
      <c r="L313" s="58" t="s">
        <v>1121</v>
      </c>
      <c r="M313" s="8">
        <f t="shared" si="13"/>
        <v>31.887755102040813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7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115</v>
      </c>
      <c r="G319" s="7">
        <v>100</v>
      </c>
      <c r="H319" s="7">
        <v>81</v>
      </c>
      <c r="I319" s="7">
        <v>54</v>
      </c>
      <c r="J319" s="7">
        <f t="shared" si="12"/>
        <v>350</v>
      </c>
      <c r="K319" s="11">
        <v>278685</v>
      </c>
      <c r="L319" s="58" t="s">
        <v>1124</v>
      </c>
      <c r="M319" s="8">
        <f t="shared" si="13"/>
        <v>125.58982363600481</v>
      </c>
      <c r="N319" s="7" t="str">
        <f t="shared" si="14"/>
        <v>Média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7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1</v>
      </c>
      <c r="G322" s="7">
        <v>7</v>
      </c>
      <c r="H322" s="7">
        <v>4</v>
      </c>
      <c r="I322" s="7">
        <v>2</v>
      </c>
      <c r="J322" s="7">
        <f t="shared" si="12"/>
        <v>14</v>
      </c>
      <c r="K322" s="11">
        <v>34057</v>
      </c>
      <c r="L322" s="58" t="s">
        <v>1122</v>
      </c>
      <c r="M322" s="8">
        <f t="shared" si="13"/>
        <v>41.107554981354788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1</v>
      </c>
      <c r="J323" s="7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1</v>
      </c>
      <c r="H325" s="7">
        <v>2</v>
      </c>
      <c r="I325" s="7">
        <v>0</v>
      </c>
      <c r="J325" s="7">
        <f t="shared" ref="J325:J388" si="15">SUM(F325:I325)</f>
        <v>3</v>
      </c>
      <c r="K325" s="11">
        <v>4954</v>
      </c>
      <c r="L325" s="58" t="s">
        <v>1121</v>
      </c>
      <c r="M325" s="8">
        <f t="shared" ref="M325:M388" si="16">(J325/K325)*100000</f>
        <v>60.557125555106985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15</v>
      </c>
      <c r="G326" s="7">
        <v>5</v>
      </c>
      <c r="H326" s="7">
        <v>3</v>
      </c>
      <c r="I326" s="7">
        <v>5</v>
      </c>
      <c r="J326" s="7">
        <f t="shared" si="15"/>
        <v>28</v>
      </c>
      <c r="K326" s="11">
        <v>19025</v>
      </c>
      <c r="L326" s="58" t="s">
        <v>1121</v>
      </c>
      <c r="M326" s="8">
        <f t="shared" si="16"/>
        <v>147.17477003942182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Média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2</v>
      </c>
      <c r="G327" s="7">
        <v>1</v>
      </c>
      <c r="H327" s="7">
        <v>0</v>
      </c>
      <c r="I327" s="7">
        <v>0</v>
      </c>
      <c r="J327" s="7">
        <f t="shared" si="15"/>
        <v>3</v>
      </c>
      <c r="K327" s="11">
        <v>8903</v>
      </c>
      <c r="L327" s="58" t="s">
        <v>1121</v>
      </c>
      <c r="M327" s="8">
        <f t="shared" si="16"/>
        <v>33.696506795462199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1</v>
      </c>
      <c r="H329" s="7">
        <v>0</v>
      </c>
      <c r="I329" s="7">
        <v>0</v>
      </c>
      <c r="J329" s="7">
        <f t="shared" si="15"/>
        <v>1</v>
      </c>
      <c r="K329" s="11">
        <v>6591</v>
      </c>
      <c r="L329" s="58" t="s">
        <v>1121</v>
      </c>
      <c r="M329" s="8">
        <f t="shared" si="16"/>
        <v>15.172204521316946</v>
      </c>
      <c r="N329" s="7" t="str">
        <f t="shared" si="17"/>
        <v>Baixa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31</v>
      </c>
      <c r="G330" s="7">
        <v>28</v>
      </c>
      <c r="H330" s="7">
        <v>22</v>
      </c>
      <c r="I330" s="7">
        <v>20</v>
      </c>
      <c r="J330" s="7">
        <f t="shared" si="15"/>
        <v>101</v>
      </c>
      <c r="K330" s="11">
        <v>51750</v>
      </c>
      <c r="L330" s="58" t="s">
        <v>1122</v>
      </c>
      <c r="M330" s="8">
        <f t="shared" si="16"/>
        <v>195.16908212560386</v>
      </c>
      <c r="N330" s="7" t="str">
        <f t="shared" si="17"/>
        <v>Média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1</v>
      </c>
      <c r="G331" s="7">
        <v>2</v>
      </c>
      <c r="H331" s="7">
        <v>0</v>
      </c>
      <c r="I331" s="7">
        <v>0</v>
      </c>
      <c r="J331" s="7">
        <f t="shared" si="15"/>
        <v>3</v>
      </c>
      <c r="K331" s="11">
        <v>7105</v>
      </c>
      <c r="L331" s="58" t="s">
        <v>1121</v>
      </c>
      <c r="M331" s="8">
        <f t="shared" si="16"/>
        <v>42.223786066150602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7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2</v>
      </c>
      <c r="G333" s="7">
        <v>1</v>
      </c>
      <c r="H333" s="7">
        <v>1</v>
      </c>
      <c r="I333" s="7">
        <v>0</v>
      </c>
      <c r="J333" s="7">
        <f t="shared" si="15"/>
        <v>4</v>
      </c>
      <c r="K333" s="11">
        <v>8442</v>
      </c>
      <c r="L333" s="58" t="s">
        <v>1121</v>
      </c>
      <c r="M333" s="8">
        <f t="shared" si="16"/>
        <v>47.382136934375744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0</v>
      </c>
      <c r="I334" s="7">
        <v>0</v>
      </c>
      <c r="J334" s="7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1</v>
      </c>
      <c r="H336" s="7">
        <v>0</v>
      </c>
      <c r="I336" s="7">
        <v>0</v>
      </c>
      <c r="J336" s="7">
        <f t="shared" si="15"/>
        <v>1</v>
      </c>
      <c r="K336" s="11">
        <v>10867</v>
      </c>
      <c r="L336" s="58" t="s">
        <v>1121</v>
      </c>
      <c r="M336" s="8">
        <f t="shared" si="16"/>
        <v>9.2021717125241551</v>
      </c>
      <c r="N336" s="7" t="str">
        <f t="shared" si="17"/>
        <v>Baixa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2</v>
      </c>
      <c r="H338" s="7">
        <v>6</v>
      </c>
      <c r="I338" s="7">
        <v>3</v>
      </c>
      <c r="J338" s="7">
        <f t="shared" si="15"/>
        <v>11</v>
      </c>
      <c r="K338" s="11">
        <v>25035</v>
      </c>
      <c r="L338" s="58" t="s">
        <v>1122</v>
      </c>
      <c r="M338" s="8">
        <f t="shared" si="16"/>
        <v>43.938486119432795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7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24</v>
      </c>
      <c r="G342" s="7">
        <v>16</v>
      </c>
      <c r="H342" s="7">
        <v>29</v>
      </c>
      <c r="I342" s="7">
        <v>18</v>
      </c>
      <c r="J342" s="7">
        <f t="shared" si="15"/>
        <v>87</v>
      </c>
      <c r="K342" s="11">
        <v>179015</v>
      </c>
      <c r="L342" s="58" t="s">
        <v>1124</v>
      </c>
      <c r="M342" s="8">
        <f t="shared" si="16"/>
        <v>48.599279389995253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6</v>
      </c>
      <c r="G345" s="7">
        <v>8</v>
      </c>
      <c r="H345" s="7">
        <v>2</v>
      </c>
      <c r="I345" s="7">
        <v>3</v>
      </c>
      <c r="J345" s="7">
        <f t="shared" si="15"/>
        <v>19</v>
      </c>
      <c r="K345" s="11">
        <v>11879</v>
      </c>
      <c r="L345" s="58" t="s">
        <v>1121</v>
      </c>
      <c r="M345" s="8">
        <f t="shared" si="16"/>
        <v>159.94612341106154</v>
      </c>
      <c r="N345" s="7" t="str">
        <f t="shared" si="17"/>
        <v>Média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3</v>
      </c>
      <c r="G346" s="7">
        <v>0</v>
      </c>
      <c r="H346" s="7">
        <v>2</v>
      </c>
      <c r="I346" s="7">
        <v>0</v>
      </c>
      <c r="J346" s="7">
        <f t="shared" si="15"/>
        <v>5</v>
      </c>
      <c r="K346" s="11">
        <v>42246</v>
      </c>
      <c r="L346" s="58" t="s">
        <v>1122</v>
      </c>
      <c r="M346" s="8">
        <f t="shared" si="16"/>
        <v>11.83544004166075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26</v>
      </c>
      <c r="G347" s="7">
        <v>12</v>
      </c>
      <c r="H347" s="7">
        <v>25</v>
      </c>
      <c r="I347" s="7">
        <v>14</v>
      </c>
      <c r="J347" s="7">
        <f t="shared" si="15"/>
        <v>77</v>
      </c>
      <c r="K347" s="11">
        <v>10709</v>
      </c>
      <c r="L347" s="58" t="s">
        <v>1121</v>
      </c>
      <c r="M347" s="8">
        <f t="shared" si="16"/>
        <v>719.02138388271544</v>
      </c>
      <c r="N347" s="7" t="str">
        <f t="shared" si="17"/>
        <v>Muito Alta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3</v>
      </c>
      <c r="G348" s="7">
        <v>5</v>
      </c>
      <c r="H348" s="7">
        <v>1</v>
      </c>
      <c r="I348" s="7">
        <v>4</v>
      </c>
      <c r="J348" s="7">
        <f t="shared" si="15"/>
        <v>13</v>
      </c>
      <c r="K348" s="11">
        <v>7971</v>
      </c>
      <c r="L348" s="58" t="s">
        <v>1121</v>
      </c>
      <c r="M348" s="8">
        <f t="shared" si="16"/>
        <v>163.09120562037384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27</v>
      </c>
      <c r="G350" s="7">
        <v>3</v>
      </c>
      <c r="H350" s="7">
        <v>0</v>
      </c>
      <c r="I350" s="7">
        <v>0</v>
      </c>
      <c r="J350" s="7">
        <f t="shared" si="15"/>
        <v>30</v>
      </c>
      <c r="K350" s="11">
        <v>12303</v>
      </c>
      <c r="L350" s="58" t="s">
        <v>1121</v>
      </c>
      <c r="M350" s="8">
        <f t="shared" si="16"/>
        <v>243.84296513045601</v>
      </c>
      <c r="N350" s="7" t="str">
        <f t="shared" si="17"/>
        <v>Média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1</v>
      </c>
      <c r="G351" s="7">
        <v>2</v>
      </c>
      <c r="H351" s="7">
        <v>0</v>
      </c>
      <c r="I351" s="7">
        <v>1</v>
      </c>
      <c r="J351" s="7">
        <f t="shared" si="15"/>
        <v>4</v>
      </c>
      <c r="K351" s="11">
        <v>6865</v>
      </c>
      <c r="L351" s="58" t="s">
        <v>1121</v>
      </c>
      <c r="M351" s="8">
        <f t="shared" si="16"/>
        <v>58.266569555717403</v>
      </c>
      <c r="N351" s="7" t="str">
        <f t="shared" si="17"/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3</v>
      </c>
      <c r="G354" s="7">
        <v>8</v>
      </c>
      <c r="H354" s="7">
        <v>0</v>
      </c>
      <c r="I354" s="7">
        <v>0</v>
      </c>
      <c r="J354" s="7">
        <f t="shared" si="15"/>
        <v>11</v>
      </c>
      <c r="K354" s="11">
        <v>6829</v>
      </c>
      <c r="L354" s="58" t="s">
        <v>1121</v>
      </c>
      <c r="M354" s="8">
        <f t="shared" si="16"/>
        <v>161.07775662615316</v>
      </c>
      <c r="N354" s="7" t="str">
        <f t="shared" si="17"/>
        <v>Média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8</v>
      </c>
      <c r="G356" s="7">
        <v>11</v>
      </c>
      <c r="H356" s="7">
        <v>9</v>
      </c>
      <c r="I356" s="7">
        <v>4</v>
      </c>
      <c r="J356" s="7">
        <f t="shared" si="15"/>
        <v>32</v>
      </c>
      <c r="K356" s="11">
        <v>24204</v>
      </c>
      <c r="L356" s="58" t="s">
        <v>1121</v>
      </c>
      <c r="M356" s="8">
        <f t="shared" si="16"/>
        <v>132.20955214014214</v>
      </c>
      <c r="N356" s="7" t="str">
        <f t="shared" si="17"/>
        <v>Média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2</v>
      </c>
      <c r="G357" s="7">
        <v>3</v>
      </c>
      <c r="H357" s="7">
        <v>0</v>
      </c>
      <c r="I357" s="7">
        <v>0</v>
      </c>
      <c r="J357" s="7">
        <f t="shared" si="15"/>
        <v>5</v>
      </c>
      <c r="K357" s="11">
        <v>6228</v>
      </c>
      <c r="L357" s="58" t="s">
        <v>1121</v>
      </c>
      <c r="M357" s="8">
        <f t="shared" si="16"/>
        <v>80.282594733461778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3</v>
      </c>
      <c r="G359" s="7">
        <v>2</v>
      </c>
      <c r="H359" s="7">
        <v>1</v>
      </c>
      <c r="I359" s="7">
        <v>2</v>
      </c>
      <c r="J359" s="7">
        <f t="shared" si="15"/>
        <v>8</v>
      </c>
      <c r="K359" s="11">
        <v>18438</v>
      </c>
      <c r="L359" s="58" t="s">
        <v>1121</v>
      </c>
      <c r="M359" s="8">
        <f t="shared" si="16"/>
        <v>43.38865386701378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9</v>
      </c>
      <c r="G360" s="7">
        <v>15</v>
      </c>
      <c r="H360" s="7">
        <v>4</v>
      </c>
      <c r="I360" s="7">
        <v>7</v>
      </c>
      <c r="J360" s="7">
        <f t="shared" si="15"/>
        <v>35</v>
      </c>
      <c r="K360" s="11">
        <v>19717</v>
      </c>
      <c r="L360" s="58" t="s">
        <v>1121</v>
      </c>
      <c r="M360" s="8">
        <f t="shared" si="16"/>
        <v>177.51179185474464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56</v>
      </c>
      <c r="G361" s="7">
        <v>53</v>
      </c>
      <c r="H361" s="7">
        <v>62</v>
      </c>
      <c r="I361" s="7">
        <v>37</v>
      </c>
      <c r="J361" s="7">
        <f t="shared" si="15"/>
        <v>208</v>
      </c>
      <c r="K361" s="11">
        <v>261344</v>
      </c>
      <c r="L361" s="58" t="s">
        <v>1124</v>
      </c>
      <c r="M361" s="8">
        <f t="shared" si="16"/>
        <v>79.588588220888951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7</v>
      </c>
      <c r="G362" s="7">
        <v>25</v>
      </c>
      <c r="H362" s="7">
        <v>14</v>
      </c>
      <c r="I362" s="7">
        <v>5</v>
      </c>
      <c r="J362" s="7">
        <f t="shared" si="15"/>
        <v>51</v>
      </c>
      <c r="K362" s="11">
        <v>4217</v>
      </c>
      <c r="L362" s="58" t="s">
        <v>1121</v>
      </c>
      <c r="M362" s="8">
        <f t="shared" si="16"/>
        <v>1209.3905620109083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7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41</v>
      </c>
      <c r="G365" s="7">
        <v>18</v>
      </c>
      <c r="H365" s="7">
        <v>2</v>
      </c>
      <c r="I365" s="7">
        <v>0</v>
      </c>
      <c r="J365" s="7">
        <f t="shared" si="15"/>
        <v>61</v>
      </c>
      <c r="K365" s="11">
        <v>119186</v>
      </c>
      <c r="L365" s="58" t="s">
        <v>1124</v>
      </c>
      <c r="M365" s="8">
        <f t="shared" si="16"/>
        <v>51.180507777759125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5</v>
      </c>
      <c r="G366" s="7">
        <v>3</v>
      </c>
      <c r="H366" s="7">
        <v>0</v>
      </c>
      <c r="I366" s="7">
        <v>0</v>
      </c>
      <c r="J366" s="7">
        <f t="shared" si="15"/>
        <v>8</v>
      </c>
      <c r="K366" s="11">
        <v>11446</v>
      </c>
      <c r="L366" s="58" t="s">
        <v>1121</v>
      </c>
      <c r="M366" s="8">
        <f t="shared" si="16"/>
        <v>69.893412545867548</v>
      </c>
      <c r="N366" s="7" t="str">
        <f t="shared" si="17"/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7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13</v>
      </c>
      <c r="G371" s="7">
        <v>6</v>
      </c>
      <c r="H371" s="7">
        <v>3</v>
      </c>
      <c r="I371" s="7">
        <v>3</v>
      </c>
      <c r="J371" s="7">
        <f t="shared" si="15"/>
        <v>25</v>
      </c>
      <c r="K371" s="11">
        <v>12681</v>
      </c>
      <c r="L371" s="58" t="s">
        <v>1121</v>
      </c>
      <c r="M371" s="8">
        <f t="shared" si="16"/>
        <v>197.14533554136111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91</v>
      </c>
      <c r="G372" s="7">
        <v>60</v>
      </c>
      <c r="H372" s="7">
        <v>42</v>
      </c>
      <c r="I372" s="7">
        <v>20</v>
      </c>
      <c r="J372" s="7">
        <f t="shared" si="15"/>
        <v>213</v>
      </c>
      <c r="K372" s="11">
        <v>96389</v>
      </c>
      <c r="L372" s="58" t="s">
        <v>1123</v>
      </c>
      <c r="M372" s="8">
        <f t="shared" si="16"/>
        <v>220.97957235784165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7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1</v>
      </c>
      <c r="I374" s="7">
        <v>2</v>
      </c>
      <c r="J374" s="7">
        <f t="shared" si="15"/>
        <v>3</v>
      </c>
      <c r="K374" s="11">
        <v>4333</v>
      </c>
      <c r="L374" s="58" t="s">
        <v>1121</v>
      </c>
      <c r="M374" s="8">
        <f t="shared" si="16"/>
        <v>69.236095084237249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2</v>
      </c>
      <c r="G375" s="7">
        <v>1</v>
      </c>
      <c r="H375" s="7">
        <v>0</v>
      </c>
      <c r="I375" s="7">
        <v>0</v>
      </c>
      <c r="J375" s="7">
        <f t="shared" si="15"/>
        <v>3</v>
      </c>
      <c r="K375" s="11">
        <v>23212</v>
      </c>
      <c r="L375" s="58" t="s">
        <v>1121</v>
      </c>
      <c r="M375" s="8">
        <f t="shared" si="16"/>
        <v>12.924349474409787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1</v>
      </c>
      <c r="J376" s="7">
        <f t="shared" si="15"/>
        <v>1</v>
      </c>
      <c r="K376" s="11">
        <v>2107</v>
      </c>
      <c r="L376" s="58" t="s">
        <v>1121</v>
      </c>
      <c r="M376" s="8">
        <f t="shared" si="16"/>
        <v>47.460844803037496</v>
      </c>
      <c r="N376" s="7" t="str">
        <f t="shared" si="17"/>
        <v>Baixa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3</v>
      </c>
      <c r="I377" s="7">
        <v>0</v>
      </c>
      <c r="J377" s="7">
        <f t="shared" si="15"/>
        <v>3</v>
      </c>
      <c r="K377" s="11">
        <v>10229</v>
      </c>
      <c r="L377" s="58" t="s">
        <v>1121</v>
      </c>
      <c r="M377" s="8">
        <f t="shared" si="16"/>
        <v>29.328380095806043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10</v>
      </c>
      <c r="G378" s="7">
        <v>7</v>
      </c>
      <c r="H378" s="7">
        <v>0</v>
      </c>
      <c r="I378" s="7">
        <v>0</v>
      </c>
      <c r="J378" s="7">
        <f t="shared" si="15"/>
        <v>17</v>
      </c>
      <c r="K378" s="11">
        <v>15440</v>
      </c>
      <c r="L378" s="58" t="s">
        <v>1121</v>
      </c>
      <c r="M378" s="8">
        <f t="shared" si="16"/>
        <v>110.10362694300517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7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1</v>
      </c>
      <c r="I380" s="7">
        <v>1</v>
      </c>
      <c r="J380" s="7">
        <f t="shared" si="15"/>
        <v>2</v>
      </c>
      <c r="K380" s="11">
        <v>12212</v>
      </c>
      <c r="L380" s="58" t="s">
        <v>1121</v>
      </c>
      <c r="M380" s="8">
        <f t="shared" si="16"/>
        <v>16.377333770062233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46</v>
      </c>
      <c r="G381" s="7">
        <v>24</v>
      </c>
      <c r="H381" s="7">
        <v>23</v>
      </c>
      <c r="I381" s="7">
        <v>8</v>
      </c>
      <c r="J381" s="7">
        <f t="shared" si="15"/>
        <v>101</v>
      </c>
      <c r="K381" s="11">
        <v>21096</v>
      </c>
      <c r="L381" s="58" t="s">
        <v>1121</v>
      </c>
      <c r="M381" s="8">
        <f t="shared" si="16"/>
        <v>478.76374668183541</v>
      </c>
      <c r="N381" s="7" t="str">
        <f t="shared" si="17"/>
        <v>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14</v>
      </c>
      <c r="G382" s="7">
        <v>24</v>
      </c>
      <c r="H382" s="7">
        <v>27</v>
      </c>
      <c r="I382" s="7">
        <v>8</v>
      </c>
      <c r="J382" s="7">
        <f t="shared" si="15"/>
        <v>73</v>
      </c>
      <c r="K382" s="11">
        <v>15102</v>
      </c>
      <c r="L382" s="58" t="s">
        <v>1121</v>
      </c>
      <c r="M382" s="8">
        <f t="shared" si="16"/>
        <v>483.37968480995892</v>
      </c>
      <c r="N382" s="7" t="str">
        <f t="shared" si="17"/>
        <v>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1</v>
      </c>
      <c r="G383" s="7">
        <v>4</v>
      </c>
      <c r="H383" s="7">
        <v>8</v>
      </c>
      <c r="I383" s="7">
        <v>3</v>
      </c>
      <c r="J383" s="7">
        <f t="shared" si="15"/>
        <v>16</v>
      </c>
      <c r="K383" s="11">
        <v>21763</v>
      </c>
      <c r="L383" s="58" t="s">
        <v>1121</v>
      </c>
      <c r="M383" s="8">
        <f t="shared" si="16"/>
        <v>73.51927583513303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1</v>
      </c>
      <c r="G385" s="7">
        <v>2</v>
      </c>
      <c r="H385" s="7">
        <v>2</v>
      </c>
      <c r="I385" s="7">
        <v>0</v>
      </c>
      <c r="J385" s="7">
        <f t="shared" si="15"/>
        <v>5</v>
      </c>
      <c r="K385" s="11">
        <v>11037</v>
      </c>
      <c r="L385" s="58" t="s">
        <v>1121</v>
      </c>
      <c r="M385" s="8">
        <f t="shared" si="16"/>
        <v>45.302165443508201</v>
      </c>
      <c r="N385" s="7" t="str">
        <f t="shared" si="17"/>
        <v>Baixa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4</v>
      </c>
      <c r="G386" s="7">
        <v>3</v>
      </c>
      <c r="H386" s="7">
        <v>1</v>
      </c>
      <c r="I386" s="7">
        <v>0</v>
      </c>
      <c r="J386" s="7">
        <f t="shared" si="15"/>
        <v>8</v>
      </c>
      <c r="K386" s="11">
        <v>16014</v>
      </c>
      <c r="L386" s="58" t="s">
        <v>1121</v>
      </c>
      <c r="M386" s="8">
        <f t="shared" si="16"/>
        <v>49.956288247783185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17</v>
      </c>
      <c r="G387" s="7">
        <v>10</v>
      </c>
      <c r="H387" s="7">
        <v>11</v>
      </c>
      <c r="I387" s="7">
        <v>17</v>
      </c>
      <c r="J387" s="7">
        <f t="shared" si="15"/>
        <v>55</v>
      </c>
      <c r="K387" s="11">
        <v>92561</v>
      </c>
      <c r="L387" s="58" t="s">
        <v>1123</v>
      </c>
      <c r="M387" s="8">
        <f t="shared" si="16"/>
        <v>59.420274197556211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8</v>
      </c>
      <c r="G389" s="7">
        <v>5</v>
      </c>
      <c r="H389" s="7">
        <v>7</v>
      </c>
      <c r="I389" s="7">
        <v>15</v>
      </c>
      <c r="J389" s="7">
        <f t="shared" ref="J389:J452" si="18">SUM(F389:I389)</f>
        <v>35</v>
      </c>
      <c r="K389" s="11">
        <v>14956</v>
      </c>
      <c r="L389" s="58" t="s">
        <v>1121</v>
      </c>
      <c r="M389" s="8">
        <f t="shared" ref="M389:M452" si="19">(J389/K389)*100000</f>
        <v>234.01979138807167</v>
      </c>
      <c r="N389" s="7" t="str">
        <f t="shared" si="17"/>
        <v>Média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1</v>
      </c>
      <c r="G390" s="7">
        <v>1</v>
      </c>
      <c r="H390" s="7">
        <v>0</v>
      </c>
      <c r="I390" s="7">
        <v>0</v>
      </c>
      <c r="J390" s="7">
        <f t="shared" si="18"/>
        <v>2</v>
      </c>
      <c r="K390" s="11">
        <v>6039</v>
      </c>
      <c r="L390" s="58" t="s">
        <v>1121</v>
      </c>
      <c r="M390" s="8">
        <f t="shared" si="19"/>
        <v>33.118065904951152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60</v>
      </c>
      <c r="G391" s="7">
        <v>58</v>
      </c>
      <c r="H391" s="7">
        <v>27</v>
      </c>
      <c r="I391" s="7">
        <v>14</v>
      </c>
      <c r="J391" s="7">
        <f t="shared" si="18"/>
        <v>159</v>
      </c>
      <c r="K391" s="11">
        <v>104067</v>
      </c>
      <c r="L391" s="58" t="s">
        <v>1124</v>
      </c>
      <c r="M391" s="8">
        <f t="shared" si="19"/>
        <v>152.78618582259506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31</v>
      </c>
      <c r="G393" s="7">
        <v>27</v>
      </c>
      <c r="H393" s="7">
        <v>17</v>
      </c>
      <c r="I393" s="7">
        <v>14</v>
      </c>
      <c r="J393" s="7">
        <f t="shared" si="18"/>
        <v>89</v>
      </c>
      <c r="K393" s="11">
        <v>38822</v>
      </c>
      <c r="L393" s="58" t="s">
        <v>1122</v>
      </c>
      <c r="M393" s="8">
        <f t="shared" si="19"/>
        <v>229.25145536036268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</v>
      </c>
      <c r="G395" s="7">
        <v>0</v>
      </c>
      <c r="H395" s="7">
        <v>1</v>
      </c>
      <c r="I395" s="7">
        <v>1</v>
      </c>
      <c r="J395" s="7">
        <f t="shared" si="18"/>
        <v>3</v>
      </c>
      <c r="K395" s="11">
        <v>19858</v>
      </c>
      <c r="L395" s="58" t="s">
        <v>1121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1</v>
      </c>
      <c r="G396" s="7">
        <v>2</v>
      </c>
      <c r="H396" s="7">
        <v>0</v>
      </c>
      <c r="I396" s="7">
        <v>0</v>
      </c>
      <c r="J396" s="7">
        <f t="shared" si="18"/>
        <v>3</v>
      </c>
      <c r="K396" s="11">
        <v>12329</v>
      </c>
      <c r="L396" s="58" t="s">
        <v>1121</v>
      </c>
      <c r="M396" s="8">
        <f t="shared" si="19"/>
        <v>24.332873712385432</v>
      </c>
      <c r="N396" s="7" t="str">
        <f t="shared" si="20"/>
        <v>Baixa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1</v>
      </c>
      <c r="H397" s="7">
        <v>1</v>
      </c>
      <c r="I397" s="7">
        <v>0</v>
      </c>
      <c r="J397" s="7">
        <f t="shared" si="18"/>
        <v>2</v>
      </c>
      <c r="K397" s="11">
        <v>7681</v>
      </c>
      <c r="L397" s="58" t="s">
        <v>1121</v>
      </c>
      <c r="M397" s="8">
        <f t="shared" si="19"/>
        <v>26.038276266111183</v>
      </c>
      <c r="N397" s="7" t="str">
        <f t="shared" si="20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1</v>
      </c>
      <c r="G398" s="7">
        <v>2</v>
      </c>
      <c r="H398" s="7">
        <v>0</v>
      </c>
      <c r="I398" s="7">
        <v>0</v>
      </c>
      <c r="J398" s="7">
        <f t="shared" si="18"/>
        <v>3</v>
      </c>
      <c r="K398" s="11">
        <v>25684</v>
      </c>
      <c r="L398" s="58" t="s">
        <v>1122</v>
      </c>
      <c r="M398" s="8">
        <f t="shared" si="19"/>
        <v>11.680423610029591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1</v>
      </c>
      <c r="H399" s="7">
        <v>0</v>
      </c>
      <c r="I399" s="7">
        <v>0</v>
      </c>
      <c r="J399" s="7">
        <f t="shared" si="18"/>
        <v>1</v>
      </c>
      <c r="K399" s="11">
        <v>3124</v>
      </c>
      <c r="L399" s="58" t="s">
        <v>1121</v>
      </c>
      <c r="M399" s="8">
        <f t="shared" si="19"/>
        <v>32.010243277848907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4</v>
      </c>
      <c r="G400" s="7">
        <v>4</v>
      </c>
      <c r="H400" s="7">
        <v>2</v>
      </c>
      <c r="I400" s="7">
        <v>5</v>
      </c>
      <c r="J400" s="7">
        <f t="shared" si="18"/>
        <v>15</v>
      </c>
      <c r="K400" s="11">
        <v>38413</v>
      </c>
      <c r="L400" s="58" t="s">
        <v>1122</v>
      </c>
      <c r="M400" s="8">
        <f t="shared" si="19"/>
        <v>39.049280191601802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0</v>
      </c>
      <c r="I401" s="7">
        <v>0</v>
      </c>
      <c r="J401" s="7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2</v>
      </c>
      <c r="G402" s="7">
        <v>2</v>
      </c>
      <c r="H402" s="7">
        <v>5</v>
      </c>
      <c r="I402" s="7">
        <v>10</v>
      </c>
      <c r="J402" s="7">
        <f t="shared" si="18"/>
        <v>19</v>
      </c>
      <c r="K402" s="11">
        <v>71265</v>
      </c>
      <c r="L402" s="58" t="s">
        <v>1123</v>
      </c>
      <c r="M402" s="8">
        <f t="shared" si="19"/>
        <v>26.6610538132323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7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3</v>
      </c>
      <c r="G404" s="7">
        <v>1</v>
      </c>
      <c r="H404" s="7">
        <v>0</v>
      </c>
      <c r="I404" s="7">
        <v>0</v>
      </c>
      <c r="J404" s="7">
        <f t="shared" si="18"/>
        <v>4</v>
      </c>
      <c r="K404" s="11">
        <v>4314</v>
      </c>
      <c r="L404" s="58" t="s">
        <v>1121</v>
      </c>
      <c r="M404" s="8">
        <f t="shared" si="19"/>
        <v>92.72137227630968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1</v>
      </c>
      <c r="J406" s="7">
        <f t="shared" si="18"/>
        <v>1</v>
      </c>
      <c r="K406" s="11">
        <v>4973</v>
      </c>
      <c r="L406" s="58" t="s">
        <v>1121</v>
      </c>
      <c r="M406" s="8">
        <f t="shared" si="19"/>
        <v>20.108586366378443</v>
      </c>
      <c r="N406" s="7" t="str">
        <f t="shared" si="20"/>
        <v>Baixa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6</v>
      </c>
      <c r="G407" s="7">
        <v>3</v>
      </c>
      <c r="H407" s="7">
        <v>3</v>
      </c>
      <c r="I407" s="7">
        <v>2</v>
      </c>
      <c r="J407" s="7">
        <f t="shared" si="18"/>
        <v>14</v>
      </c>
      <c r="K407" s="11">
        <v>7645</v>
      </c>
      <c r="L407" s="58" t="s">
        <v>1121</v>
      </c>
      <c r="M407" s="8">
        <f t="shared" si="19"/>
        <v>183.12622629169394</v>
      </c>
      <c r="N407" s="7" t="str">
        <f t="shared" si="20"/>
        <v>Média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2</v>
      </c>
      <c r="G408" s="7">
        <v>0</v>
      </c>
      <c r="H408" s="7">
        <v>0</v>
      </c>
      <c r="I408" s="7">
        <v>0</v>
      </c>
      <c r="J408" s="7">
        <f t="shared" si="18"/>
        <v>2</v>
      </c>
      <c r="K408" s="11">
        <v>12460</v>
      </c>
      <c r="L408" s="58" t="s">
        <v>1121</v>
      </c>
      <c r="M408" s="8">
        <f t="shared" si="19"/>
        <v>16.051364365971107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2</v>
      </c>
      <c r="G410" s="7">
        <v>3</v>
      </c>
      <c r="H410" s="7">
        <v>1</v>
      </c>
      <c r="I410" s="7">
        <v>0</v>
      </c>
      <c r="J410" s="7">
        <f t="shared" si="18"/>
        <v>6</v>
      </c>
      <c r="K410" s="11">
        <v>5215</v>
      </c>
      <c r="L410" s="58" t="s">
        <v>1121</v>
      </c>
      <c r="M410" s="8">
        <f t="shared" si="19"/>
        <v>115.05273250239692</v>
      </c>
      <c r="N410" s="7" t="str">
        <f t="shared" si="20"/>
        <v>Média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4</v>
      </c>
      <c r="G411" s="7">
        <v>5</v>
      </c>
      <c r="H411" s="7">
        <v>15</v>
      </c>
      <c r="I411" s="7">
        <v>26</v>
      </c>
      <c r="J411" s="7">
        <f t="shared" si="18"/>
        <v>50</v>
      </c>
      <c r="K411" s="11">
        <v>25305</v>
      </c>
      <c r="L411" s="58" t="s">
        <v>1122</v>
      </c>
      <c r="M411" s="8">
        <f t="shared" si="19"/>
        <v>197.58940920766645</v>
      </c>
      <c r="N411" s="7" t="str">
        <f t="shared" si="20"/>
        <v>Média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1</v>
      </c>
      <c r="G413" s="7">
        <v>0</v>
      </c>
      <c r="H413" s="7">
        <v>0</v>
      </c>
      <c r="I413" s="7">
        <v>0</v>
      </c>
      <c r="J413" s="7">
        <f t="shared" si="18"/>
        <v>1</v>
      </c>
      <c r="K413" s="11">
        <v>15410</v>
      </c>
      <c r="L413" s="58" t="s">
        <v>1121</v>
      </c>
      <c r="M413" s="8">
        <f t="shared" si="19"/>
        <v>6.4892926670992859</v>
      </c>
      <c r="N413" s="7" t="str">
        <f t="shared" si="20"/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1</v>
      </c>
      <c r="G414" s="7">
        <v>0</v>
      </c>
      <c r="H414" s="7">
        <v>0</v>
      </c>
      <c r="I414" s="7">
        <v>1</v>
      </c>
      <c r="J414" s="7">
        <f t="shared" si="18"/>
        <v>2</v>
      </c>
      <c r="K414" s="11">
        <v>4674</v>
      </c>
      <c r="L414" s="58" t="s">
        <v>1121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21</v>
      </c>
      <c r="G415" s="7">
        <v>19</v>
      </c>
      <c r="H415" s="7">
        <v>13</v>
      </c>
      <c r="I415" s="7">
        <v>4</v>
      </c>
      <c r="J415" s="7">
        <f t="shared" si="18"/>
        <v>57</v>
      </c>
      <c r="K415" s="11">
        <v>79387</v>
      </c>
      <c r="L415" s="58" t="s">
        <v>1123</v>
      </c>
      <c r="M415" s="8">
        <f t="shared" si="19"/>
        <v>71.800168793379271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9</v>
      </c>
      <c r="G416" s="7">
        <v>6</v>
      </c>
      <c r="H416" s="7">
        <v>2</v>
      </c>
      <c r="I416" s="7">
        <v>2</v>
      </c>
      <c r="J416" s="7">
        <f t="shared" si="18"/>
        <v>19</v>
      </c>
      <c r="K416" s="11">
        <v>48561</v>
      </c>
      <c r="L416" s="58" t="s">
        <v>1122</v>
      </c>
      <c r="M416" s="8">
        <f t="shared" si="19"/>
        <v>39.126047651407511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1</v>
      </c>
      <c r="G418" s="7">
        <v>8</v>
      </c>
      <c r="H418" s="7">
        <v>11</v>
      </c>
      <c r="I418" s="7">
        <v>13</v>
      </c>
      <c r="J418" s="7">
        <f t="shared" si="18"/>
        <v>33</v>
      </c>
      <c r="K418" s="11">
        <v>10780</v>
      </c>
      <c r="L418" s="58" t="s">
        <v>1121</v>
      </c>
      <c r="M418" s="8">
        <f t="shared" si="19"/>
        <v>306.12244897959181</v>
      </c>
      <c r="N418" s="7" t="str">
        <f t="shared" si="20"/>
        <v>Alta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7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3</v>
      </c>
      <c r="G421" s="7">
        <v>2</v>
      </c>
      <c r="H421" s="7">
        <v>1</v>
      </c>
      <c r="I421" s="7">
        <v>0</v>
      </c>
      <c r="J421" s="7">
        <f t="shared" si="18"/>
        <v>6</v>
      </c>
      <c r="K421" s="11">
        <v>4844</v>
      </c>
      <c r="L421" s="58" t="s">
        <v>1121</v>
      </c>
      <c r="M421" s="8">
        <f t="shared" si="19"/>
        <v>123.86457473162675</v>
      </c>
      <c r="N421" s="7" t="str">
        <f t="shared" si="20"/>
        <v>Média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1</v>
      </c>
      <c r="G422" s="7">
        <v>3</v>
      </c>
      <c r="H422" s="7">
        <v>3</v>
      </c>
      <c r="I422" s="7">
        <v>0</v>
      </c>
      <c r="J422" s="7">
        <f t="shared" si="18"/>
        <v>7</v>
      </c>
      <c r="K422" s="11">
        <v>26484</v>
      </c>
      <c r="L422" s="58" t="s">
        <v>1122</v>
      </c>
      <c r="M422" s="8">
        <f t="shared" si="19"/>
        <v>26.431052711070834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8</v>
      </c>
      <c r="G423" s="7">
        <v>7</v>
      </c>
      <c r="H423" s="7">
        <v>5</v>
      </c>
      <c r="I423" s="7">
        <v>2</v>
      </c>
      <c r="J423" s="7">
        <f t="shared" si="18"/>
        <v>22</v>
      </c>
      <c r="K423" s="11">
        <v>564310</v>
      </c>
      <c r="L423" s="58" t="s">
        <v>1125</v>
      </c>
      <c r="M423" s="8">
        <f t="shared" si="19"/>
        <v>3.8985663908135599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5</v>
      </c>
      <c r="G426" s="7">
        <v>3</v>
      </c>
      <c r="H426" s="7">
        <v>1</v>
      </c>
      <c r="I426" s="7">
        <v>8</v>
      </c>
      <c r="J426" s="7">
        <f t="shared" si="18"/>
        <v>17</v>
      </c>
      <c r="K426" s="11">
        <v>5733</v>
      </c>
      <c r="L426" s="58" t="s">
        <v>1121</v>
      </c>
      <c r="M426" s="8">
        <f t="shared" si="19"/>
        <v>296.52886795743939</v>
      </c>
      <c r="N426" s="7" t="str">
        <f t="shared" si="20"/>
        <v>Média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4</v>
      </c>
      <c r="G427" s="7">
        <v>2</v>
      </c>
      <c r="H427" s="7">
        <v>6</v>
      </c>
      <c r="I427" s="7">
        <v>4</v>
      </c>
      <c r="J427" s="7">
        <f t="shared" si="18"/>
        <v>16</v>
      </c>
      <c r="K427" s="11">
        <v>18026</v>
      </c>
      <c r="L427" s="58" t="s">
        <v>1121</v>
      </c>
      <c r="M427" s="8">
        <f t="shared" si="19"/>
        <v>88.760679019194498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1</v>
      </c>
      <c r="H428" s="7">
        <v>0</v>
      </c>
      <c r="I428" s="7">
        <v>0</v>
      </c>
      <c r="J428" s="7">
        <f t="shared" si="18"/>
        <v>1</v>
      </c>
      <c r="K428" s="11">
        <v>7627</v>
      </c>
      <c r="L428" s="58" t="s">
        <v>1121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18</v>
      </c>
      <c r="G429" s="7">
        <v>12</v>
      </c>
      <c r="H429" s="7">
        <v>16</v>
      </c>
      <c r="I429" s="7">
        <v>11</v>
      </c>
      <c r="J429" s="7">
        <f t="shared" si="18"/>
        <v>57</v>
      </c>
      <c r="K429" s="11">
        <v>51601</v>
      </c>
      <c r="L429" s="58" t="s">
        <v>1122</v>
      </c>
      <c r="M429" s="8">
        <f t="shared" si="19"/>
        <v>110.46297552373015</v>
      </c>
      <c r="N429" s="7" t="str">
        <f t="shared" si="20"/>
        <v>Média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7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1</v>
      </c>
      <c r="H431" s="7">
        <v>1</v>
      </c>
      <c r="I431" s="7">
        <v>0</v>
      </c>
      <c r="J431" s="7">
        <f t="shared" si="18"/>
        <v>2</v>
      </c>
      <c r="K431" s="11">
        <v>12953</v>
      </c>
      <c r="L431" s="58" t="s">
        <v>1121</v>
      </c>
      <c r="M431" s="8">
        <f t="shared" si="19"/>
        <v>15.44043850845364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5</v>
      </c>
      <c r="G432" s="7">
        <v>6</v>
      </c>
      <c r="H432" s="7">
        <v>7</v>
      </c>
      <c r="I432" s="7">
        <v>0</v>
      </c>
      <c r="J432" s="7">
        <f t="shared" si="18"/>
        <v>18</v>
      </c>
      <c r="K432" s="11">
        <v>17991</v>
      </c>
      <c r="L432" s="58" t="s">
        <v>1121</v>
      </c>
      <c r="M432" s="8">
        <f t="shared" si="19"/>
        <v>100.05002501250624</v>
      </c>
      <c r="N432" s="7" t="str">
        <f t="shared" si="20"/>
        <v>Média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5</v>
      </c>
      <c r="G433" s="7">
        <v>3</v>
      </c>
      <c r="H433" s="7">
        <v>2</v>
      </c>
      <c r="I433" s="7">
        <v>2</v>
      </c>
      <c r="J433" s="7">
        <f t="shared" si="18"/>
        <v>12</v>
      </c>
      <c r="K433" s="11">
        <v>9454</v>
      </c>
      <c r="L433" s="58" t="s">
        <v>1121</v>
      </c>
      <c r="M433" s="8">
        <f t="shared" si="19"/>
        <v>126.93039983075947</v>
      </c>
      <c r="N433" s="7" t="str">
        <f t="shared" si="20"/>
        <v>Média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12</v>
      </c>
      <c r="G434" s="7">
        <v>7</v>
      </c>
      <c r="H434" s="7">
        <v>8</v>
      </c>
      <c r="I434" s="7">
        <v>9</v>
      </c>
      <c r="J434" s="7">
        <f t="shared" si="18"/>
        <v>36</v>
      </c>
      <c r="K434" s="11">
        <v>63359</v>
      </c>
      <c r="L434" s="58" t="s">
        <v>1122</v>
      </c>
      <c r="M434" s="8">
        <f t="shared" si="19"/>
        <v>56.819078583942293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8</v>
      </c>
      <c r="G435" s="7">
        <v>6</v>
      </c>
      <c r="H435" s="7">
        <v>12</v>
      </c>
      <c r="I435" s="7">
        <v>2</v>
      </c>
      <c r="J435" s="7">
        <f t="shared" si="18"/>
        <v>28</v>
      </c>
      <c r="K435" s="11">
        <v>19928</v>
      </c>
      <c r="L435" s="58" t="s">
        <v>1121</v>
      </c>
      <c r="M435" s="8">
        <f t="shared" si="19"/>
        <v>140.50582095543959</v>
      </c>
      <c r="N435" s="7" t="str">
        <f t="shared" si="20"/>
        <v>Média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7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5</v>
      </c>
      <c r="G440" s="7">
        <v>7</v>
      </c>
      <c r="H440" s="7">
        <v>1</v>
      </c>
      <c r="I440" s="7">
        <v>0</v>
      </c>
      <c r="J440" s="7">
        <f t="shared" si="18"/>
        <v>13</v>
      </c>
      <c r="K440" s="11">
        <v>102728</v>
      </c>
      <c r="L440" s="58" t="s">
        <v>1124</v>
      </c>
      <c r="M440" s="8">
        <f t="shared" si="19"/>
        <v>12.654777665290865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4</v>
      </c>
      <c r="G441" s="7">
        <v>3</v>
      </c>
      <c r="H441" s="7">
        <v>0</v>
      </c>
      <c r="I441" s="7">
        <v>0</v>
      </c>
      <c r="J441" s="7">
        <f t="shared" si="18"/>
        <v>7</v>
      </c>
      <c r="K441" s="11">
        <v>3233</v>
      </c>
      <c r="L441" s="58" t="s">
        <v>1121</v>
      </c>
      <c r="M441" s="8">
        <f t="shared" si="19"/>
        <v>216.51716671821836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3</v>
      </c>
      <c r="G442" s="7">
        <v>1</v>
      </c>
      <c r="H442" s="7">
        <v>1</v>
      </c>
      <c r="I442" s="7">
        <v>0</v>
      </c>
      <c r="J442" s="7">
        <f t="shared" si="18"/>
        <v>5</v>
      </c>
      <c r="K442" s="11">
        <v>4915</v>
      </c>
      <c r="L442" s="58" t="s">
        <v>1121</v>
      </c>
      <c r="M442" s="8">
        <f t="shared" si="19"/>
        <v>101.7293997965412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2</v>
      </c>
      <c r="I443" s="7">
        <v>0</v>
      </c>
      <c r="J443" s="7">
        <f t="shared" si="18"/>
        <v>2</v>
      </c>
      <c r="K443" s="11">
        <v>52532</v>
      </c>
      <c r="L443" s="58" t="s">
        <v>1122</v>
      </c>
      <c r="M443" s="8">
        <f t="shared" si="19"/>
        <v>3.8072032285083375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7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7</v>
      </c>
      <c r="G446" s="7">
        <v>6</v>
      </c>
      <c r="H446" s="7">
        <v>10</v>
      </c>
      <c r="I446" s="7">
        <v>3</v>
      </c>
      <c r="J446" s="7">
        <f t="shared" si="18"/>
        <v>26</v>
      </c>
      <c r="K446" s="11">
        <v>7481</v>
      </c>
      <c r="L446" s="58" t="s">
        <v>1121</v>
      </c>
      <c r="M446" s="8">
        <f t="shared" si="19"/>
        <v>347.5471193690683</v>
      </c>
      <c r="N446" s="7" t="str">
        <f t="shared" si="20"/>
        <v>Alta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2</v>
      </c>
      <c r="J447" s="7">
        <f t="shared" si="18"/>
        <v>2</v>
      </c>
      <c r="K447" s="11">
        <v>9008</v>
      </c>
      <c r="L447" s="58" t="s">
        <v>1121</v>
      </c>
      <c r="M447" s="8">
        <f t="shared" si="19"/>
        <v>22.202486678507995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7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5</v>
      </c>
      <c r="G451" s="7">
        <v>3</v>
      </c>
      <c r="H451" s="7">
        <v>3</v>
      </c>
      <c r="I451" s="7">
        <v>2</v>
      </c>
      <c r="J451" s="7">
        <f t="shared" si="18"/>
        <v>13</v>
      </c>
      <c r="K451" s="11">
        <v>18172</v>
      </c>
      <c r="L451" s="58" t="s">
        <v>1121</v>
      </c>
      <c r="M451" s="8">
        <f t="shared" si="19"/>
        <v>71.538630860664753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1</v>
      </c>
      <c r="G452" s="7">
        <v>2</v>
      </c>
      <c r="H452" s="7">
        <v>2</v>
      </c>
      <c r="I452" s="7">
        <v>0</v>
      </c>
      <c r="J452" s="7">
        <f t="shared" si="18"/>
        <v>5</v>
      </c>
      <c r="K452" s="11">
        <v>7110</v>
      </c>
      <c r="L452" s="58" t="s">
        <v>1121</v>
      </c>
      <c r="M452" s="8">
        <f t="shared" si="19"/>
        <v>70.323488045007039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7">
        <f t="shared" ref="J453:J516" si="21">SUM(F453:I453)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si="20"/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4</v>
      </c>
      <c r="G455" s="7">
        <v>3</v>
      </c>
      <c r="H455" s="7">
        <v>6</v>
      </c>
      <c r="I455" s="7">
        <v>4</v>
      </c>
      <c r="J455" s="7">
        <f t="shared" si="21"/>
        <v>17</v>
      </c>
      <c r="K455" s="11">
        <v>18700</v>
      </c>
      <c r="L455" s="58" t="s">
        <v>1121</v>
      </c>
      <c r="M455" s="8">
        <f t="shared" si="22"/>
        <v>90.909090909090907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1</v>
      </c>
      <c r="H456" s="7">
        <v>0</v>
      </c>
      <c r="I456" s="7">
        <v>0</v>
      </c>
      <c r="J456" s="7">
        <f t="shared" si="21"/>
        <v>1</v>
      </c>
      <c r="K456" s="11">
        <v>6532</v>
      </c>
      <c r="L456" s="58" t="s">
        <v>1121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3</v>
      </c>
      <c r="G457" s="7">
        <v>3</v>
      </c>
      <c r="H457" s="7">
        <v>6</v>
      </c>
      <c r="I457" s="7">
        <v>0</v>
      </c>
      <c r="J457" s="7">
        <f t="shared" si="21"/>
        <v>12</v>
      </c>
      <c r="K457" s="11">
        <v>18594</v>
      </c>
      <c r="L457" s="58" t="s">
        <v>1121</v>
      </c>
      <c r="M457" s="8">
        <f t="shared" si="22"/>
        <v>64.536947402387867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7</v>
      </c>
      <c r="G458" s="7">
        <v>8</v>
      </c>
      <c r="H458" s="7">
        <v>6</v>
      </c>
      <c r="I458" s="7">
        <v>2</v>
      </c>
      <c r="J458" s="7">
        <f t="shared" si="21"/>
        <v>23</v>
      </c>
      <c r="K458" s="11">
        <v>89256</v>
      </c>
      <c r="L458" s="58" t="s">
        <v>1123</v>
      </c>
      <c r="M458" s="8">
        <f t="shared" si="22"/>
        <v>25.768575782020253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66</v>
      </c>
      <c r="G459" s="7">
        <v>52</v>
      </c>
      <c r="H459" s="7">
        <v>38</v>
      </c>
      <c r="I459" s="7">
        <v>21</v>
      </c>
      <c r="J459" s="7">
        <f t="shared" si="21"/>
        <v>177</v>
      </c>
      <c r="K459" s="11">
        <v>22608</v>
      </c>
      <c r="L459" s="58" t="s">
        <v>1121</v>
      </c>
      <c r="M459" s="8">
        <f t="shared" si="22"/>
        <v>782.90870488322719</v>
      </c>
      <c r="N459" s="7" t="str">
        <f t="shared" si="23"/>
        <v>Muito Alta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11</v>
      </c>
      <c r="G460" s="7">
        <v>1</v>
      </c>
      <c r="H460" s="7">
        <v>1</v>
      </c>
      <c r="I460" s="7">
        <v>0</v>
      </c>
      <c r="J460" s="7">
        <f t="shared" si="21"/>
        <v>13</v>
      </c>
      <c r="K460" s="11">
        <v>27640</v>
      </c>
      <c r="L460" s="58" t="s">
        <v>1122</v>
      </c>
      <c r="M460" s="8">
        <f t="shared" si="22"/>
        <v>47.033285094066571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7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1</v>
      </c>
      <c r="G462" s="7">
        <v>0</v>
      </c>
      <c r="H462" s="7">
        <v>0</v>
      </c>
      <c r="I462" s="7">
        <v>0</v>
      </c>
      <c r="J462" s="7">
        <f t="shared" si="21"/>
        <v>1</v>
      </c>
      <c r="K462" s="11">
        <v>7904</v>
      </c>
      <c r="L462" s="58" t="s">
        <v>1121</v>
      </c>
      <c r="M462" s="8">
        <f t="shared" si="22"/>
        <v>12.651821862348179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1</v>
      </c>
      <c r="H463" s="7">
        <v>0</v>
      </c>
      <c r="I463" s="7">
        <v>0</v>
      </c>
      <c r="J463" s="7">
        <f t="shared" si="21"/>
        <v>1</v>
      </c>
      <c r="K463" s="11">
        <v>14136</v>
      </c>
      <c r="L463" s="58" t="s">
        <v>1121</v>
      </c>
      <c r="M463" s="8">
        <f t="shared" si="22"/>
        <v>7.074136955291455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7</v>
      </c>
      <c r="G464" s="7">
        <v>5</v>
      </c>
      <c r="H464" s="7">
        <v>6</v>
      </c>
      <c r="I464" s="7">
        <v>3</v>
      </c>
      <c r="J464" s="7">
        <f t="shared" si="21"/>
        <v>21</v>
      </c>
      <c r="K464" s="11">
        <v>60142</v>
      </c>
      <c r="L464" s="58" t="s">
        <v>1122</v>
      </c>
      <c r="M464" s="8">
        <f t="shared" si="22"/>
        <v>34.917362242692292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1</v>
      </c>
      <c r="G465" s="7">
        <v>0</v>
      </c>
      <c r="H465" s="7">
        <v>0</v>
      </c>
      <c r="I465" s="7">
        <v>2</v>
      </c>
      <c r="J465" s="7">
        <f t="shared" si="21"/>
        <v>3</v>
      </c>
      <c r="K465" s="11">
        <v>4134</v>
      </c>
      <c r="L465" s="58" t="s">
        <v>1121</v>
      </c>
      <c r="M465" s="8">
        <f t="shared" si="22"/>
        <v>72.568940493468801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2</v>
      </c>
      <c r="G466" s="7">
        <v>4</v>
      </c>
      <c r="H466" s="7">
        <v>2</v>
      </c>
      <c r="I466" s="7">
        <v>1</v>
      </c>
      <c r="J466" s="7">
        <f t="shared" si="21"/>
        <v>9</v>
      </c>
      <c r="K466" s="11">
        <v>15207</v>
      </c>
      <c r="L466" s="58" t="s">
        <v>1121</v>
      </c>
      <c r="M466" s="8">
        <f t="shared" si="22"/>
        <v>59.183270862102987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1</v>
      </c>
      <c r="G468" s="7">
        <v>1</v>
      </c>
      <c r="H468" s="7">
        <v>0</v>
      </c>
      <c r="I468" s="7">
        <v>1</v>
      </c>
      <c r="J468" s="7">
        <f t="shared" si="21"/>
        <v>3</v>
      </c>
      <c r="K468" s="11">
        <v>4044</v>
      </c>
      <c r="L468" s="58" t="s">
        <v>1121</v>
      </c>
      <c r="M468" s="8">
        <f t="shared" si="22"/>
        <v>74.183976261127597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1</v>
      </c>
      <c r="G470" s="7">
        <v>2</v>
      </c>
      <c r="H470" s="7">
        <v>3</v>
      </c>
      <c r="I470" s="7">
        <v>0</v>
      </c>
      <c r="J470" s="7">
        <f t="shared" si="21"/>
        <v>6</v>
      </c>
      <c r="K470" s="11">
        <v>13330</v>
      </c>
      <c r="L470" s="58" t="s">
        <v>1121</v>
      </c>
      <c r="M470" s="8">
        <f t="shared" si="22"/>
        <v>45.011252813203299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11</v>
      </c>
      <c r="G472" s="7">
        <v>16</v>
      </c>
      <c r="H472" s="7">
        <v>9</v>
      </c>
      <c r="I472" s="7">
        <v>8</v>
      </c>
      <c r="J472" s="7">
        <f t="shared" si="21"/>
        <v>44</v>
      </c>
      <c r="K472" s="11">
        <v>8526</v>
      </c>
      <c r="L472" s="58" t="s">
        <v>1121</v>
      </c>
      <c r="M472" s="8">
        <f t="shared" si="22"/>
        <v>516.06849636406287</v>
      </c>
      <c r="N472" s="7" t="str">
        <f t="shared" si="23"/>
        <v>Muito Alta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7</v>
      </c>
      <c r="G474" s="7">
        <v>7</v>
      </c>
      <c r="H474" s="7">
        <v>2</v>
      </c>
      <c r="I474" s="7">
        <v>0</v>
      </c>
      <c r="J474" s="7">
        <f t="shared" si="21"/>
        <v>16</v>
      </c>
      <c r="K474" s="11">
        <v>30798</v>
      </c>
      <c r="L474" s="58" t="s">
        <v>1122</v>
      </c>
      <c r="M474" s="8">
        <f t="shared" si="22"/>
        <v>51.951425417234887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7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1</v>
      </c>
      <c r="H476" s="7">
        <v>0</v>
      </c>
      <c r="I476" s="7">
        <v>1</v>
      </c>
      <c r="J476" s="7">
        <f t="shared" si="21"/>
        <v>2</v>
      </c>
      <c r="K476" s="11">
        <v>14385</v>
      </c>
      <c r="L476" s="58" t="s">
        <v>1121</v>
      </c>
      <c r="M476" s="8">
        <f t="shared" si="22"/>
        <v>13.903371567605143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1</v>
      </c>
      <c r="I477" s="7">
        <v>0</v>
      </c>
      <c r="J477" s="7">
        <f t="shared" si="21"/>
        <v>1</v>
      </c>
      <c r="K477" s="11">
        <v>11050</v>
      </c>
      <c r="L477" s="58" t="s">
        <v>1121</v>
      </c>
      <c r="M477" s="8">
        <f t="shared" si="22"/>
        <v>9.0497737556561084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1</v>
      </c>
      <c r="H479" s="7">
        <v>0</v>
      </c>
      <c r="I479" s="7">
        <v>2</v>
      </c>
      <c r="J479" s="7">
        <f t="shared" si="21"/>
        <v>3</v>
      </c>
      <c r="K479" s="11">
        <v>12508</v>
      </c>
      <c r="L479" s="58" t="s">
        <v>1121</v>
      </c>
      <c r="M479" s="8">
        <f t="shared" si="22"/>
        <v>23.984649824112569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4</v>
      </c>
      <c r="G480" s="7">
        <v>12</v>
      </c>
      <c r="H480" s="7">
        <v>4</v>
      </c>
      <c r="I480" s="7">
        <v>3</v>
      </c>
      <c r="J480" s="7">
        <f t="shared" si="21"/>
        <v>23</v>
      </c>
      <c r="K480" s="11">
        <v>37473</v>
      </c>
      <c r="L480" s="58" t="s">
        <v>1122</v>
      </c>
      <c r="M480" s="8">
        <f t="shared" si="22"/>
        <v>61.377525151442377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7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2</v>
      </c>
      <c r="G483" s="7">
        <v>1</v>
      </c>
      <c r="H483" s="7">
        <v>0</v>
      </c>
      <c r="I483" s="7">
        <v>1</v>
      </c>
      <c r="J483" s="7">
        <f t="shared" si="21"/>
        <v>4</v>
      </c>
      <c r="K483" s="11">
        <v>20882</v>
      </c>
      <c r="L483" s="58" t="s">
        <v>1121</v>
      </c>
      <c r="M483" s="8">
        <f t="shared" si="22"/>
        <v>19.155253328225267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7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3</v>
      </c>
      <c r="G486" s="7">
        <v>3</v>
      </c>
      <c r="H486" s="7">
        <v>1</v>
      </c>
      <c r="I486" s="7">
        <v>0</v>
      </c>
      <c r="J486" s="7">
        <f t="shared" si="21"/>
        <v>7</v>
      </c>
      <c r="K486" s="11">
        <v>5666</v>
      </c>
      <c r="L486" s="58" t="s">
        <v>1121</v>
      </c>
      <c r="M486" s="8">
        <f t="shared" si="22"/>
        <v>123.54394634662901</v>
      </c>
      <c r="N486" s="7" t="str">
        <f t="shared" si="23"/>
        <v>Média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8</v>
      </c>
      <c r="G487" s="7">
        <v>8</v>
      </c>
      <c r="H487" s="7">
        <v>8</v>
      </c>
      <c r="I487" s="7">
        <v>10</v>
      </c>
      <c r="J487" s="7">
        <f t="shared" si="21"/>
        <v>34</v>
      </c>
      <c r="K487" s="11">
        <v>31471</v>
      </c>
      <c r="L487" s="58" t="s">
        <v>1122</v>
      </c>
      <c r="M487" s="8">
        <f t="shared" si="22"/>
        <v>108.03596962282738</v>
      </c>
      <c r="N487" s="7" t="str">
        <f t="shared" si="23"/>
        <v>Média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2</v>
      </c>
      <c r="G489" s="7">
        <v>0</v>
      </c>
      <c r="H489" s="7">
        <v>0</v>
      </c>
      <c r="I489" s="7">
        <v>2</v>
      </c>
      <c r="J489" s="7">
        <f t="shared" si="21"/>
        <v>4</v>
      </c>
      <c r="K489" s="11">
        <v>13557</v>
      </c>
      <c r="L489" s="58" t="s">
        <v>1121</v>
      </c>
      <c r="M489" s="8">
        <f t="shared" si="22"/>
        <v>29.505052740281776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1</v>
      </c>
      <c r="H490" s="7">
        <v>0</v>
      </c>
      <c r="I490" s="7">
        <v>0</v>
      </c>
      <c r="J490" s="7">
        <f t="shared" si="21"/>
        <v>1</v>
      </c>
      <c r="K490" s="11">
        <v>10721</v>
      </c>
      <c r="L490" s="58" t="s">
        <v>1121</v>
      </c>
      <c r="M490" s="8">
        <f t="shared" si="22"/>
        <v>9.3274881074526625</v>
      </c>
      <c r="N490" s="7" t="str">
        <f t="shared" si="23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1</v>
      </c>
      <c r="G491" s="7">
        <v>2</v>
      </c>
      <c r="H491" s="7">
        <v>2</v>
      </c>
      <c r="I491" s="7">
        <v>3</v>
      </c>
      <c r="J491" s="7">
        <f t="shared" si="21"/>
        <v>8</v>
      </c>
      <c r="K491" s="11">
        <v>14913</v>
      </c>
      <c r="L491" s="58" t="s">
        <v>1121</v>
      </c>
      <c r="M491" s="8">
        <f t="shared" si="22"/>
        <v>53.644471266680078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1</v>
      </c>
      <c r="G492" s="7">
        <v>0</v>
      </c>
      <c r="H492" s="7">
        <v>0</v>
      </c>
      <c r="I492" s="7">
        <v>0</v>
      </c>
      <c r="J492" s="7">
        <f t="shared" si="21"/>
        <v>1</v>
      </c>
      <c r="K492" s="11">
        <v>4861</v>
      </c>
      <c r="L492" s="58" t="s">
        <v>1121</v>
      </c>
      <c r="M492" s="8">
        <f t="shared" si="22"/>
        <v>20.571898786257972</v>
      </c>
      <c r="N492" s="7" t="str">
        <f t="shared" si="23"/>
        <v>Baixa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1</v>
      </c>
      <c r="G495" s="7">
        <v>0</v>
      </c>
      <c r="H495" s="7">
        <v>0</v>
      </c>
      <c r="I495" s="7">
        <v>0</v>
      </c>
      <c r="J495" s="7">
        <f t="shared" si="21"/>
        <v>1</v>
      </c>
      <c r="K495" s="11">
        <v>2240</v>
      </c>
      <c r="L495" s="58" t="s">
        <v>1121</v>
      </c>
      <c r="M495" s="8">
        <f t="shared" si="22"/>
        <v>44.642857142857139</v>
      </c>
      <c r="N495" s="7" t="str">
        <f t="shared" si="23"/>
        <v>Baixa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1</v>
      </c>
      <c r="I496" s="7">
        <v>1</v>
      </c>
      <c r="J496" s="7">
        <f t="shared" si="21"/>
        <v>2</v>
      </c>
      <c r="K496" s="11">
        <v>8648</v>
      </c>
      <c r="L496" s="58" t="s">
        <v>1121</v>
      </c>
      <c r="M496" s="8">
        <f t="shared" si="22"/>
        <v>23.126734505087882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6</v>
      </c>
      <c r="G497" s="7">
        <v>12</v>
      </c>
      <c r="H497" s="7">
        <v>0</v>
      </c>
      <c r="I497" s="7">
        <v>3</v>
      </c>
      <c r="J497" s="7">
        <f t="shared" si="21"/>
        <v>21</v>
      </c>
      <c r="K497" s="11">
        <v>15012</v>
      </c>
      <c r="L497" s="58" t="s">
        <v>1121</v>
      </c>
      <c r="M497" s="8">
        <f t="shared" si="22"/>
        <v>139.88808952837729</v>
      </c>
      <c r="N497" s="7" t="str">
        <f t="shared" si="23"/>
        <v>Média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2</v>
      </c>
      <c r="G498" s="7">
        <v>1</v>
      </c>
      <c r="H498" s="7">
        <v>1</v>
      </c>
      <c r="I498" s="7">
        <v>4</v>
      </c>
      <c r="J498" s="7">
        <f t="shared" si="21"/>
        <v>8</v>
      </c>
      <c r="K498" s="11">
        <v>20999</v>
      </c>
      <c r="L498" s="58" t="s">
        <v>1121</v>
      </c>
      <c r="M498" s="8">
        <f t="shared" si="22"/>
        <v>38.097052240582883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1</v>
      </c>
      <c r="H499" s="7">
        <v>0</v>
      </c>
      <c r="I499" s="7">
        <v>0</v>
      </c>
      <c r="J499" s="7">
        <f t="shared" si="21"/>
        <v>1</v>
      </c>
      <c r="K499" s="11">
        <v>21017</v>
      </c>
      <c r="L499" s="58" t="s">
        <v>1121</v>
      </c>
      <c r="M499" s="8">
        <f t="shared" si="22"/>
        <v>4.7580530047104723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1</v>
      </c>
      <c r="G500" s="7">
        <v>3</v>
      </c>
      <c r="H500" s="7">
        <v>12</v>
      </c>
      <c r="I500" s="7">
        <v>3</v>
      </c>
      <c r="J500" s="7">
        <f t="shared" si="21"/>
        <v>19</v>
      </c>
      <c r="K500" s="11">
        <v>13180</v>
      </c>
      <c r="L500" s="58" t="s">
        <v>1121</v>
      </c>
      <c r="M500" s="8">
        <f t="shared" si="22"/>
        <v>144.15781487101671</v>
      </c>
      <c r="N500" s="7" t="str">
        <f t="shared" si="23"/>
        <v>Média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0</v>
      </c>
      <c r="G501" s="7">
        <v>1</v>
      </c>
      <c r="H501" s="7">
        <v>3</v>
      </c>
      <c r="I501" s="7">
        <v>3</v>
      </c>
      <c r="J501" s="7">
        <f t="shared" si="21"/>
        <v>7</v>
      </c>
      <c r="K501" s="11">
        <v>47682</v>
      </c>
      <c r="L501" s="58" t="s">
        <v>1122</v>
      </c>
      <c r="M501" s="8">
        <f t="shared" si="22"/>
        <v>14.680592257036198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7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7</v>
      </c>
      <c r="G503" s="7">
        <v>6</v>
      </c>
      <c r="H503" s="7">
        <v>3</v>
      </c>
      <c r="I503" s="7">
        <v>3</v>
      </c>
      <c r="J503" s="7">
        <f t="shared" si="21"/>
        <v>19</v>
      </c>
      <c r="K503" s="11">
        <v>21534</v>
      </c>
      <c r="L503" s="58" t="s">
        <v>1121</v>
      </c>
      <c r="M503" s="8">
        <f t="shared" si="22"/>
        <v>88.232562459366591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1</v>
      </c>
      <c r="I504" s="7">
        <v>0</v>
      </c>
      <c r="J504" s="7">
        <f t="shared" si="21"/>
        <v>1</v>
      </c>
      <c r="K504" s="11">
        <v>23569</v>
      </c>
      <c r="L504" s="58" t="s">
        <v>1121</v>
      </c>
      <c r="M504" s="8">
        <f t="shared" si="22"/>
        <v>4.2428613857185287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6</v>
      </c>
      <c r="G505" s="7">
        <v>8</v>
      </c>
      <c r="H505" s="7">
        <v>4</v>
      </c>
      <c r="I505" s="7">
        <v>1</v>
      </c>
      <c r="J505" s="7">
        <f t="shared" si="21"/>
        <v>19</v>
      </c>
      <c r="K505" s="11">
        <v>404804</v>
      </c>
      <c r="L505" s="58" t="s">
        <v>1125</v>
      </c>
      <c r="M505" s="8">
        <f t="shared" si="22"/>
        <v>4.6936295095898268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1</v>
      </c>
      <c r="G507" s="7">
        <v>7</v>
      </c>
      <c r="H507" s="7">
        <v>4</v>
      </c>
      <c r="I507" s="7">
        <v>2</v>
      </c>
      <c r="J507" s="7">
        <f t="shared" si="21"/>
        <v>14</v>
      </c>
      <c r="K507" s="11">
        <v>8815</v>
      </c>
      <c r="L507" s="58" t="s">
        <v>1121</v>
      </c>
      <c r="M507" s="8">
        <f t="shared" si="22"/>
        <v>158.82019285309133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1</v>
      </c>
      <c r="I508" s="7">
        <v>0</v>
      </c>
      <c r="J508" s="7">
        <f t="shared" si="21"/>
        <v>1</v>
      </c>
      <c r="K508" s="11">
        <v>2488</v>
      </c>
      <c r="L508" s="58" t="s">
        <v>1121</v>
      </c>
      <c r="M508" s="8">
        <f t="shared" si="22"/>
        <v>40.19292604501608</v>
      </c>
      <c r="N508" s="7" t="str">
        <f t="shared" si="23"/>
        <v>Baixa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1</v>
      </c>
      <c r="G511" s="7">
        <v>6</v>
      </c>
      <c r="H511" s="7">
        <v>1</v>
      </c>
      <c r="I511" s="7">
        <v>0</v>
      </c>
      <c r="J511" s="7">
        <f t="shared" si="21"/>
        <v>8</v>
      </c>
      <c r="K511" s="11">
        <v>108113</v>
      </c>
      <c r="L511" s="58" t="s">
        <v>1124</v>
      </c>
      <c r="M511" s="8">
        <f t="shared" si="22"/>
        <v>7.3996651651512764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6</v>
      </c>
      <c r="G512" s="7">
        <v>15</v>
      </c>
      <c r="H512" s="7">
        <v>2</v>
      </c>
      <c r="I512" s="7">
        <v>6</v>
      </c>
      <c r="J512" s="7">
        <f t="shared" si="21"/>
        <v>29</v>
      </c>
      <c r="K512" s="11">
        <v>26997</v>
      </c>
      <c r="L512" s="58" t="s">
        <v>1122</v>
      </c>
      <c r="M512" s="8">
        <f t="shared" si="22"/>
        <v>107.41934288995073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1</v>
      </c>
      <c r="G513" s="7">
        <v>0</v>
      </c>
      <c r="H513" s="7">
        <v>0</v>
      </c>
      <c r="I513" s="7">
        <v>0</v>
      </c>
      <c r="J513" s="7">
        <f t="shared" si="21"/>
        <v>1</v>
      </c>
      <c r="K513" s="11">
        <v>20594</v>
      </c>
      <c r="L513" s="58" t="s">
        <v>1121</v>
      </c>
      <c r="M513" s="8">
        <f t="shared" si="22"/>
        <v>4.8557832378362633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2</v>
      </c>
      <c r="G514" s="7">
        <v>6</v>
      </c>
      <c r="H514" s="7">
        <v>3</v>
      </c>
      <c r="I514" s="7">
        <v>0</v>
      </c>
      <c r="J514" s="7">
        <f t="shared" si="21"/>
        <v>11</v>
      </c>
      <c r="K514" s="11">
        <v>3219</v>
      </c>
      <c r="L514" s="58" t="s">
        <v>1121</v>
      </c>
      <c r="M514" s="8">
        <f t="shared" si="22"/>
        <v>341.72103137620383</v>
      </c>
      <c r="N514" s="7" t="str">
        <f t="shared" si="23"/>
        <v>Alta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1</v>
      </c>
      <c r="H515" s="7">
        <v>0</v>
      </c>
      <c r="I515" s="7">
        <v>0</v>
      </c>
      <c r="J515" s="7">
        <f t="shared" si="21"/>
        <v>1</v>
      </c>
      <c r="K515" s="11">
        <v>40839</v>
      </c>
      <c r="L515" s="58" t="s">
        <v>1122</v>
      </c>
      <c r="M515" s="8">
        <f t="shared" si="22"/>
        <v>2.4486397806018756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10</v>
      </c>
      <c r="G516" s="7">
        <v>1</v>
      </c>
      <c r="H516" s="7">
        <v>2</v>
      </c>
      <c r="I516" s="7">
        <v>1</v>
      </c>
      <c r="J516" s="7">
        <f t="shared" si="21"/>
        <v>14</v>
      </c>
      <c r="K516" s="11">
        <v>6939</v>
      </c>
      <c r="L516" s="58" t="s">
        <v>1121</v>
      </c>
      <c r="M516" s="8">
        <f t="shared" si="22"/>
        <v>201.75817841187492</v>
      </c>
      <c r="N516" s="7" t="str">
        <f t="shared" si="23"/>
        <v>Média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1</v>
      </c>
      <c r="G517" s="7">
        <v>2</v>
      </c>
      <c r="H517" s="7">
        <v>0</v>
      </c>
      <c r="I517" s="7">
        <v>2</v>
      </c>
      <c r="J517" s="7">
        <f t="shared" ref="J517:J580" si="24">SUM(F517:I517)</f>
        <v>5</v>
      </c>
      <c r="K517" s="11">
        <v>3314</v>
      </c>
      <c r="L517" s="58" t="s">
        <v>1121</v>
      </c>
      <c r="M517" s="8">
        <f t="shared" ref="M517:M580" si="25">(J517/K517)*100000</f>
        <v>150.8750754375377</v>
      </c>
      <c r="N517" s="7" t="str">
        <f t="shared" si="23"/>
        <v>Média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0</v>
      </c>
      <c r="I520" s="7">
        <v>1</v>
      </c>
      <c r="J520" s="7">
        <f t="shared" si="24"/>
        <v>1</v>
      </c>
      <c r="K520" s="11">
        <v>26709</v>
      </c>
      <c r="L520" s="58" t="s">
        <v>1122</v>
      </c>
      <c r="M520" s="8">
        <f t="shared" si="25"/>
        <v>3.7440563106069114</v>
      </c>
      <c r="N520" s="7" t="str">
        <f t="shared" si="26"/>
        <v>Baixa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4</v>
      </c>
      <c r="G522" s="7">
        <v>10</v>
      </c>
      <c r="H522" s="7">
        <v>7</v>
      </c>
      <c r="I522" s="7">
        <v>9</v>
      </c>
      <c r="J522" s="7">
        <f t="shared" si="24"/>
        <v>30</v>
      </c>
      <c r="K522" s="11">
        <v>3255</v>
      </c>
      <c r="L522" s="58" t="s">
        <v>1121</v>
      </c>
      <c r="M522" s="8">
        <f t="shared" si="25"/>
        <v>921.65898617511516</v>
      </c>
      <c r="N522" s="7" t="str">
        <f t="shared" si="26"/>
        <v>Muito Alta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16</v>
      </c>
      <c r="G523" s="7">
        <v>6</v>
      </c>
      <c r="H523" s="7">
        <v>5</v>
      </c>
      <c r="I523" s="7">
        <v>2</v>
      </c>
      <c r="J523" s="7">
        <f t="shared" si="24"/>
        <v>29</v>
      </c>
      <c r="K523" s="11">
        <v>17607</v>
      </c>
      <c r="L523" s="58" t="s">
        <v>1121</v>
      </c>
      <c r="M523" s="8">
        <f t="shared" si="25"/>
        <v>164.70721871982735</v>
      </c>
      <c r="N523" s="7" t="str">
        <f t="shared" si="26"/>
        <v>Média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15</v>
      </c>
      <c r="G524" s="7">
        <v>17</v>
      </c>
      <c r="H524" s="7">
        <v>14</v>
      </c>
      <c r="I524" s="7">
        <v>6</v>
      </c>
      <c r="J524" s="7">
        <f t="shared" si="24"/>
        <v>52</v>
      </c>
      <c r="K524" s="11">
        <v>93577</v>
      </c>
      <c r="L524" s="58" t="s">
        <v>1123</v>
      </c>
      <c r="M524" s="8">
        <f t="shared" si="25"/>
        <v>55.569210382893232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1</v>
      </c>
      <c r="H525" s="7">
        <v>0</v>
      </c>
      <c r="I525" s="7">
        <v>1</v>
      </c>
      <c r="J525" s="7">
        <f t="shared" si="24"/>
        <v>2</v>
      </c>
      <c r="K525" s="11">
        <v>3627</v>
      </c>
      <c r="L525" s="58" t="s">
        <v>1121</v>
      </c>
      <c r="M525" s="8">
        <f t="shared" si="25"/>
        <v>55.141990625861595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3</v>
      </c>
      <c r="G526" s="7">
        <v>5</v>
      </c>
      <c r="H526" s="7">
        <v>0</v>
      </c>
      <c r="I526" s="7">
        <v>0</v>
      </c>
      <c r="J526" s="7">
        <f t="shared" si="24"/>
        <v>8</v>
      </c>
      <c r="K526" s="11">
        <v>15280</v>
      </c>
      <c r="L526" s="58" t="s">
        <v>1121</v>
      </c>
      <c r="M526" s="8">
        <f t="shared" si="25"/>
        <v>52.356020942408385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7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62</v>
      </c>
      <c r="G529" s="7">
        <v>58</v>
      </c>
      <c r="H529" s="7">
        <v>42</v>
      </c>
      <c r="I529" s="7">
        <v>34</v>
      </c>
      <c r="J529" s="7">
        <f t="shared" si="24"/>
        <v>196</v>
      </c>
      <c r="K529" s="11">
        <v>99770</v>
      </c>
      <c r="L529" s="58" t="s">
        <v>1123</v>
      </c>
      <c r="M529" s="8">
        <f t="shared" si="25"/>
        <v>196.45183923022955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2</v>
      </c>
      <c r="I530" s="7">
        <v>0</v>
      </c>
      <c r="J530" s="7">
        <f t="shared" si="24"/>
        <v>2</v>
      </c>
      <c r="K530" s="11">
        <v>5718</v>
      </c>
      <c r="L530" s="58" t="s">
        <v>1121</v>
      </c>
      <c r="M530" s="8">
        <f t="shared" si="25"/>
        <v>34.977264777894369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1</v>
      </c>
      <c r="H531" s="7">
        <v>0</v>
      </c>
      <c r="I531" s="7">
        <v>0</v>
      </c>
      <c r="J531" s="7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3</v>
      </c>
      <c r="G532" s="7">
        <v>2</v>
      </c>
      <c r="H532" s="7">
        <v>6</v>
      </c>
      <c r="I532" s="7">
        <v>3</v>
      </c>
      <c r="J532" s="7">
        <f t="shared" si="24"/>
        <v>14</v>
      </c>
      <c r="K532" s="11">
        <v>10731</v>
      </c>
      <c r="L532" s="58" t="s">
        <v>1121</v>
      </c>
      <c r="M532" s="8">
        <f t="shared" si="25"/>
        <v>130.4631441617743</v>
      </c>
      <c r="N532" s="7" t="str">
        <f t="shared" si="26"/>
        <v>Média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1</v>
      </c>
      <c r="G533" s="7">
        <v>0</v>
      </c>
      <c r="H533" s="7">
        <v>0</v>
      </c>
      <c r="I533" s="7">
        <v>2</v>
      </c>
      <c r="J533" s="7">
        <f t="shared" si="24"/>
        <v>3</v>
      </c>
      <c r="K533" s="11">
        <v>5273</v>
      </c>
      <c r="L533" s="58" t="s">
        <v>1121</v>
      </c>
      <c r="M533" s="8">
        <f t="shared" si="25"/>
        <v>56.893608951261143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13</v>
      </c>
      <c r="G537" s="7">
        <v>2</v>
      </c>
      <c r="H537" s="7">
        <v>4</v>
      </c>
      <c r="I537" s="7">
        <v>2</v>
      </c>
      <c r="J537" s="7">
        <f t="shared" si="24"/>
        <v>21</v>
      </c>
      <c r="K537" s="11">
        <v>41529</v>
      </c>
      <c r="L537" s="58" t="s">
        <v>1122</v>
      </c>
      <c r="M537" s="8">
        <f t="shared" si="25"/>
        <v>50.567073611211448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5</v>
      </c>
      <c r="G539" s="7">
        <v>3</v>
      </c>
      <c r="H539" s="7">
        <v>0</v>
      </c>
      <c r="I539" s="7">
        <v>2</v>
      </c>
      <c r="J539" s="7">
        <f t="shared" si="24"/>
        <v>10</v>
      </c>
      <c r="K539" s="11">
        <v>3144</v>
      </c>
      <c r="L539" s="58" t="s">
        <v>1121</v>
      </c>
      <c r="M539" s="8">
        <f t="shared" si="25"/>
        <v>318.06615776081424</v>
      </c>
      <c r="N539" s="7" t="str">
        <f t="shared" si="26"/>
        <v>Alta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1</v>
      </c>
      <c r="J540" s="7">
        <f t="shared" si="24"/>
        <v>1</v>
      </c>
      <c r="K540" s="11">
        <v>4647</v>
      </c>
      <c r="L540" s="58" t="s">
        <v>1121</v>
      </c>
      <c r="M540" s="8">
        <f t="shared" si="25"/>
        <v>21.519259737465031</v>
      </c>
      <c r="N540" s="7" t="str">
        <f t="shared" si="26"/>
        <v>Baixa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2</v>
      </c>
      <c r="G542" s="7">
        <v>2</v>
      </c>
      <c r="H542" s="7">
        <v>0</v>
      </c>
      <c r="I542" s="7">
        <v>0</v>
      </c>
      <c r="J542" s="7">
        <f t="shared" si="24"/>
        <v>4</v>
      </c>
      <c r="K542" s="11">
        <v>39121</v>
      </c>
      <c r="L542" s="58" t="s">
        <v>1122</v>
      </c>
      <c r="M542" s="8">
        <f t="shared" si="25"/>
        <v>10.224687507988037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1</v>
      </c>
      <c r="G544" s="7">
        <v>0</v>
      </c>
      <c r="H544" s="7">
        <v>0</v>
      </c>
      <c r="I544" s="7">
        <v>1</v>
      </c>
      <c r="J544" s="7">
        <f t="shared" si="24"/>
        <v>2</v>
      </c>
      <c r="K544" s="11">
        <v>73994</v>
      </c>
      <c r="L544" s="58" t="s">
        <v>1123</v>
      </c>
      <c r="M544" s="8">
        <f t="shared" si="25"/>
        <v>2.70292185852907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8</v>
      </c>
      <c r="G545" s="7">
        <v>3</v>
      </c>
      <c r="H545" s="7">
        <v>3</v>
      </c>
      <c r="I545" s="7">
        <v>4</v>
      </c>
      <c r="J545" s="7">
        <f t="shared" si="24"/>
        <v>18</v>
      </c>
      <c r="K545" s="11">
        <v>5954</v>
      </c>
      <c r="L545" s="58" t="s">
        <v>1121</v>
      </c>
      <c r="M545" s="8">
        <f t="shared" si="25"/>
        <v>302.3177695666779</v>
      </c>
      <c r="N545" s="7" t="str">
        <f t="shared" si="26"/>
        <v>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3</v>
      </c>
      <c r="G546" s="7">
        <v>0</v>
      </c>
      <c r="H546" s="7">
        <v>3</v>
      </c>
      <c r="I546" s="7">
        <v>0</v>
      </c>
      <c r="J546" s="7">
        <f t="shared" si="24"/>
        <v>6</v>
      </c>
      <c r="K546" s="11">
        <v>6332</v>
      </c>
      <c r="L546" s="58" t="s">
        <v>1121</v>
      </c>
      <c r="M546" s="8">
        <f t="shared" si="25"/>
        <v>94.756790903348076</v>
      </c>
      <c r="N546" s="7" t="str">
        <f t="shared" si="26"/>
        <v>Baixa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36</v>
      </c>
      <c r="G547" s="7">
        <v>16</v>
      </c>
      <c r="H547" s="7">
        <v>19</v>
      </c>
      <c r="I547" s="7">
        <v>8</v>
      </c>
      <c r="J547" s="7">
        <f t="shared" si="24"/>
        <v>79</v>
      </c>
      <c r="K547" s="11">
        <v>20052</v>
      </c>
      <c r="L547" s="58" t="s">
        <v>1121</v>
      </c>
      <c r="M547" s="8">
        <f t="shared" si="25"/>
        <v>393.97566327548373</v>
      </c>
      <c r="N547" s="7" t="str">
        <f t="shared" si="26"/>
        <v>Alta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3</v>
      </c>
      <c r="G548" s="7">
        <v>6</v>
      </c>
      <c r="H548" s="7">
        <v>4</v>
      </c>
      <c r="I548" s="7">
        <v>6</v>
      </c>
      <c r="J548" s="7">
        <f t="shared" si="24"/>
        <v>19</v>
      </c>
      <c r="K548" s="11">
        <v>6084</v>
      </c>
      <c r="L548" s="58" t="s">
        <v>1121</v>
      </c>
      <c r="M548" s="8">
        <f t="shared" si="25"/>
        <v>312.29454306377386</v>
      </c>
      <c r="N548" s="7" t="str">
        <f t="shared" si="26"/>
        <v>Alta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1</v>
      </c>
      <c r="I549" s="7">
        <v>0</v>
      </c>
      <c r="J549" s="7">
        <f t="shared" si="24"/>
        <v>1</v>
      </c>
      <c r="K549" s="11">
        <v>4510</v>
      </c>
      <c r="L549" s="58" t="s">
        <v>1121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7</v>
      </c>
      <c r="G550" s="7">
        <v>7</v>
      </c>
      <c r="H550" s="7">
        <v>7</v>
      </c>
      <c r="I550" s="7">
        <v>11</v>
      </c>
      <c r="J550" s="7">
        <f t="shared" si="24"/>
        <v>32</v>
      </c>
      <c r="K550" s="11">
        <v>8270</v>
      </c>
      <c r="L550" s="58" t="s">
        <v>1121</v>
      </c>
      <c r="M550" s="8">
        <f t="shared" si="25"/>
        <v>386.94074969770253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1</v>
      </c>
      <c r="H552" s="7">
        <v>0</v>
      </c>
      <c r="I552" s="7">
        <v>0</v>
      </c>
      <c r="J552" s="7">
        <f t="shared" si="24"/>
        <v>1</v>
      </c>
      <c r="K552" s="11">
        <v>6621</v>
      </c>
      <c r="L552" s="58" t="s">
        <v>1121</v>
      </c>
      <c r="M552" s="8">
        <f t="shared" si="25"/>
        <v>15.103458692040478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68</v>
      </c>
      <c r="G554" s="7">
        <v>53</v>
      </c>
      <c r="H554" s="7">
        <v>32</v>
      </c>
      <c r="I554" s="7">
        <v>32</v>
      </c>
      <c r="J554" s="7">
        <f t="shared" si="24"/>
        <v>185</v>
      </c>
      <c r="K554" s="11">
        <v>15543</v>
      </c>
      <c r="L554" s="58" t="s">
        <v>1121</v>
      </c>
      <c r="M554" s="8">
        <f t="shared" si="25"/>
        <v>1190.2464131763495</v>
      </c>
      <c r="N554" s="7" t="str">
        <f t="shared" si="26"/>
        <v>Muito Alta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171</v>
      </c>
      <c r="G555" s="7">
        <v>138</v>
      </c>
      <c r="H555" s="7">
        <v>80</v>
      </c>
      <c r="I555" s="7">
        <v>28</v>
      </c>
      <c r="J555" s="7">
        <f t="shared" si="24"/>
        <v>417</v>
      </c>
      <c r="K555" s="11">
        <v>93101</v>
      </c>
      <c r="L555" s="58" t="s">
        <v>1123</v>
      </c>
      <c r="M555" s="8">
        <f t="shared" si="25"/>
        <v>447.90066701754012</v>
      </c>
      <c r="N555" s="7" t="str">
        <f t="shared" si="26"/>
        <v>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23</v>
      </c>
      <c r="G556" s="7">
        <v>14</v>
      </c>
      <c r="H556" s="7">
        <v>18</v>
      </c>
      <c r="I556" s="7">
        <v>1</v>
      </c>
      <c r="J556" s="7">
        <f t="shared" si="24"/>
        <v>56</v>
      </c>
      <c r="K556" s="11">
        <v>92430</v>
      </c>
      <c r="L556" s="58" t="s">
        <v>1123</v>
      </c>
      <c r="M556" s="8">
        <f t="shared" si="25"/>
        <v>60.586389700313759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41</v>
      </c>
      <c r="G557" s="7">
        <v>24</v>
      </c>
      <c r="H557" s="7">
        <v>27</v>
      </c>
      <c r="I557" s="7">
        <v>13</v>
      </c>
      <c r="J557" s="7">
        <f t="shared" si="24"/>
        <v>105</v>
      </c>
      <c r="K557" s="11">
        <v>21418</v>
      </c>
      <c r="L557" s="58" t="s">
        <v>1121</v>
      </c>
      <c r="M557" s="8">
        <f t="shared" si="25"/>
        <v>490.24185264730602</v>
      </c>
      <c r="N557" s="7" t="str">
        <f t="shared" si="26"/>
        <v>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1</v>
      </c>
      <c r="G558" s="7">
        <v>0</v>
      </c>
      <c r="H558" s="7">
        <v>0</v>
      </c>
      <c r="I558" s="7">
        <v>0</v>
      </c>
      <c r="J558" s="7">
        <f t="shared" si="24"/>
        <v>1</v>
      </c>
      <c r="K558" s="11">
        <v>20940</v>
      </c>
      <c r="L558" s="58" t="s">
        <v>1121</v>
      </c>
      <c r="M558" s="8">
        <f t="shared" si="25"/>
        <v>4.7755491881566385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2</v>
      </c>
      <c r="G559" s="7">
        <v>2</v>
      </c>
      <c r="H559" s="7">
        <v>7</v>
      </c>
      <c r="I559" s="7">
        <v>4</v>
      </c>
      <c r="J559" s="7">
        <f t="shared" si="24"/>
        <v>15</v>
      </c>
      <c r="K559" s="11">
        <v>24375</v>
      </c>
      <c r="L559" s="58" t="s">
        <v>1121</v>
      </c>
      <c r="M559" s="8">
        <f t="shared" si="25"/>
        <v>61.53846153846154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1</v>
      </c>
      <c r="G560" s="7">
        <v>0</v>
      </c>
      <c r="H560" s="7">
        <v>1</v>
      </c>
      <c r="I560" s="7">
        <v>0</v>
      </c>
      <c r="J560" s="7">
        <f t="shared" si="24"/>
        <v>2</v>
      </c>
      <c r="K560" s="11">
        <v>16294</v>
      </c>
      <c r="L560" s="58" t="s">
        <v>1121</v>
      </c>
      <c r="M560" s="8">
        <f t="shared" si="25"/>
        <v>12.274456855284154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1</v>
      </c>
      <c r="I561" s="7">
        <v>0</v>
      </c>
      <c r="J561" s="7">
        <f t="shared" si="24"/>
        <v>1</v>
      </c>
      <c r="K561" s="11">
        <v>8112</v>
      </c>
      <c r="L561" s="58" t="s">
        <v>1121</v>
      </c>
      <c r="M561" s="8">
        <f t="shared" si="25"/>
        <v>12.32741617357002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54</v>
      </c>
      <c r="G564" s="7">
        <v>52</v>
      </c>
      <c r="H564" s="7">
        <v>54</v>
      </c>
      <c r="I564" s="7">
        <v>77</v>
      </c>
      <c r="J564" s="7">
        <f t="shared" si="24"/>
        <v>237</v>
      </c>
      <c r="K564" s="11">
        <v>113998</v>
      </c>
      <c r="L564" s="58" t="s">
        <v>1124</v>
      </c>
      <c r="M564" s="8">
        <f t="shared" si="25"/>
        <v>207.89838418217863</v>
      </c>
      <c r="N564" s="7" t="str">
        <f t="shared" si="26"/>
        <v>Média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51</v>
      </c>
      <c r="G566" s="7">
        <v>66</v>
      </c>
      <c r="H566" s="7">
        <v>44</v>
      </c>
      <c r="I566" s="7">
        <v>68</v>
      </c>
      <c r="J566" s="7">
        <f t="shared" si="24"/>
        <v>229</v>
      </c>
      <c r="K566" s="11">
        <v>150833</v>
      </c>
      <c r="L566" s="58" t="s">
        <v>1124</v>
      </c>
      <c r="M566" s="8">
        <f t="shared" si="25"/>
        <v>151.82353994152473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8</v>
      </c>
      <c r="G567" s="7">
        <v>11</v>
      </c>
      <c r="H567" s="7">
        <v>6</v>
      </c>
      <c r="I567" s="7">
        <v>9</v>
      </c>
      <c r="J567" s="7">
        <f t="shared" si="24"/>
        <v>34</v>
      </c>
      <c r="K567" s="11">
        <v>90041</v>
      </c>
      <c r="L567" s="58" t="s">
        <v>1123</v>
      </c>
      <c r="M567" s="8">
        <f t="shared" si="25"/>
        <v>37.760575737719485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8</v>
      </c>
      <c r="G570" s="7">
        <v>13</v>
      </c>
      <c r="H570" s="7">
        <v>8</v>
      </c>
      <c r="I570" s="7">
        <v>1</v>
      </c>
      <c r="J570" s="7">
        <f t="shared" si="24"/>
        <v>30</v>
      </c>
      <c r="K570" s="11">
        <v>4849</v>
      </c>
      <c r="L570" s="58" t="s">
        <v>1121</v>
      </c>
      <c r="M570" s="8">
        <f t="shared" si="25"/>
        <v>618.68426479686536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1</v>
      </c>
      <c r="G571" s="7">
        <v>0</v>
      </c>
      <c r="H571" s="7">
        <v>0</v>
      </c>
      <c r="I571" s="7">
        <v>0</v>
      </c>
      <c r="J571" s="7">
        <f t="shared" si="24"/>
        <v>1</v>
      </c>
      <c r="K571" s="11">
        <v>8481</v>
      </c>
      <c r="L571" s="58" t="s">
        <v>1121</v>
      </c>
      <c r="M571" s="8">
        <f t="shared" si="25"/>
        <v>11.791062374719962</v>
      </c>
      <c r="N571" s="7" t="str">
        <f t="shared" si="26"/>
        <v>Baixa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1</v>
      </c>
      <c r="I572" s="7">
        <v>0</v>
      </c>
      <c r="J572" s="7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0</v>
      </c>
      <c r="G573" s="7">
        <v>1</v>
      </c>
      <c r="H573" s="7">
        <v>1</v>
      </c>
      <c r="I573" s="7">
        <v>0</v>
      </c>
      <c r="J573" s="7">
        <f t="shared" si="24"/>
        <v>2</v>
      </c>
      <c r="K573" s="11">
        <v>24319</v>
      </c>
      <c r="L573" s="58" t="s">
        <v>1121</v>
      </c>
      <c r="M573" s="8">
        <f t="shared" si="25"/>
        <v>8.2240223693408439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1</v>
      </c>
      <c r="I576" s="7">
        <v>0</v>
      </c>
      <c r="J576" s="7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7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19</v>
      </c>
      <c r="G581" s="7">
        <v>20</v>
      </c>
      <c r="H581" s="7">
        <v>4</v>
      </c>
      <c r="I581" s="7">
        <v>1</v>
      </c>
      <c r="J581" s="7">
        <f t="shared" ref="J581:J644" si="27">SUM(F581:I581)</f>
        <v>44</v>
      </c>
      <c r="K581" s="11">
        <v>63789</v>
      </c>
      <c r="L581" s="58" t="s">
        <v>1122</v>
      </c>
      <c r="M581" s="8">
        <f t="shared" ref="M581:M644" si="28">(J581/K581)*100000</f>
        <v>68.977409898258315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7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4</v>
      </c>
      <c r="G584" s="7">
        <v>3</v>
      </c>
      <c r="H584" s="7">
        <v>2</v>
      </c>
      <c r="I584" s="7">
        <v>0</v>
      </c>
      <c r="J584" s="7">
        <f t="shared" si="27"/>
        <v>9</v>
      </c>
      <c r="K584" s="11">
        <v>4379</v>
      </c>
      <c r="L584" s="58" t="s">
        <v>1121</v>
      </c>
      <c r="M584" s="8">
        <f t="shared" si="28"/>
        <v>205.52637588490524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11</v>
      </c>
      <c r="G585" s="7">
        <v>14</v>
      </c>
      <c r="H585" s="7">
        <v>9</v>
      </c>
      <c r="I585" s="7">
        <v>7</v>
      </c>
      <c r="J585" s="7">
        <f t="shared" si="27"/>
        <v>41</v>
      </c>
      <c r="K585" s="11">
        <v>11249</v>
      </c>
      <c r="L585" s="58" t="s">
        <v>1121</v>
      </c>
      <c r="M585" s="8">
        <f t="shared" si="28"/>
        <v>364.47684238598987</v>
      </c>
      <c r="N585" s="7" t="str">
        <f t="shared" si="29"/>
        <v>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8</v>
      </c>
      <c r="G587" s="7">
        <v>10</v>
      </c>
      <c r="H587" s="7">
        <v>11</v>
      </c>
      <c r="I587" s="7">
        <v>1</v>
      </c>
      <c r="J587" s="7">
        <f t="shared" si="27"/>
        <v>30</v>
      </c>
      <c r="K587" s="11">
        <v>21291</v>
      </c>
      <c r="L587" s="58" t="s">
        <v>1121</v>
      </c>
      <c r="M587" s="8">
        <f t="shared" si="28"/>
        <v>140.90460758066789</v>
      </c>
      <c r="N587" s="7" t="str">
        <f t="shared" si="29"/>
        <v>Média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2</v>
      </c>
      <c r="G588" s="7">
        <v>0</v>
      </c>
      <c r="H588" s="7">
        <v>0</v>
      </c>
      <c r="I588" s="7">
        <v>0</v>
      </c>
      <c r="J588" s="7">
        <f t="shared" si="27"/>
        <v>2</v>
      </c>
      <c r="K588" s="11">
        <v>6847</v>
      </c>
      <c r="L588" s="58" t="s">
        <v>1121</v>
      </c>
      <c r="M588" s="8">
        <f t="shared" si="28"/>
        <v>29.209872937052722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2</v>
      </c>
      <c r="G589" s="7">
        <v>1</v>
      </c>
      <c r="H589" s="7">
        <v>0</v>
      </c>
      <c r="I589" s="7">
        <v>0</v>
      </c>
      <c r="J589" s="7">
        <f t="shared" si="27"/>
        <v>3</v>
      </c>
      <c r="K589" s="11">
        <v>4246</v>
      </c>
      <c r="L589" s="58" t="s">
        <v>1121</v>
      </c>
      <c r="M589" s="8">
        <f t="shared" si="28"/>
        <v>70.654733867169099</v>
      </c>
      <c r="N589" s="7" t="str">
        <f t="shared" si="29"/>
        <v>Baixa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2</v>
      </c>
      <c r="H590" s="7">
        <v>1</v>
      </c>
      <c r="I590" s="7">
        <v>1</v>
      </c>
      <c r="J590" s="7">
        <f t="shared" si="27"/>
        <v>4</v>
      </c>
      <c r="K590" s="11">
        <v>2763</v>
      </c>
      <c r="L590" s="58" t="s">
        <v>1121</v>
      </c>
      <c r="M590" s="8">
        <f t="shared" si="28"/>
        <v>144.77017734346725</v>
      </c>
      <c r="N590" s="7" t="str">
        <f t="shared" si="29"/>
        <v>Média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1</v>
      </c>
      <c r="G591" s="7">
        <v>3</v>
      </c>
      <c r="H591" s="7">
        <v>3</v>
      </c>
      <c r="I591" s="7">
        <v>0</v>
      </c>
      <c r="J591" s="7">
        <f t="shared" si="27"/>
        <v>7</v>
      </c>
      <c r="K591" s="11">
        <v>8426</v>
      </c>
      <c r="L591" s="58" t="s">
        <v>1121</v>
      </c>
      <c r="M591" s="8">
        <f t="shared" si="28"/>
        <v>83.076192736767155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3</v>
      </c>
      <c r="G595" s="7">
        <v>0</v>
      </c>
      <c r="H595" s="7">
        <v>2</v>
      </c>
      <c r="I595" s="7">
        <v>0</v>
      </c>
      <c r="J595" s="7">
        <f t="shared" si="27"/>
        <v>5</v>
      </c>
      <c r="K595" s="11">
        <v>8631</v>
      </c>
      <c r="L595" s="58" t="s">
        <v>1121</v>
      </c>
      <c r="M595" s="8">
        <f t="shared" si="28"/>
        <v>57.930714865021436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0</v>
      </c>
      <c r="G596" s="7">
        <v>1</v>
      </c>
      <c r="H596" s="7">
        <v>0</v>
      </c>
      <c r="I596" s="7">
        <v>2</v>
      </c>
      <c r="J596" s="7">
        <f t="shared" si="27"/>
        <v>3</v>
      </c>
      <c r="K596" s="11">
        <v>4894</v>
      </c>
      <c r="L596" s="58" t="s">
        <v>1121</v>
      </c>
      <c r="M596" s="8">
        <f t="shared" si="28"/>
        <v>61.299550469963222</v>
      </c>
      <c r="N596" s="7" t="str">
        <f t="shared" si="29"/>
        <v>Baixa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7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11</v>
      </c>
      <c r="G599" s="7">
        <v>10</v>
      </c>
      <c r="H599" s="7">
        <v>2</v>
      </c>
      <c r="I599" s="7">
        <v>0</v>
      </c>
      <c r="J599" s="7">
        <f t="shared" si="27"/>
        <v>23</v>
      </c>
      <c r="K599" s="11">
        <v>6044</v>
      </c>
      <c r="L599" s="58" t="s">
        <v>1121</v>
      </c>
      <c r="M599" s="8">
        <f t="shared" si="28"/>
        <v>380.54268696227666</v>
      </c>
      <c r="N599" s="7" t="str">
        <f t="shared" si="29"/>
        <v>Alta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2</v>
      </c>
      <c r="J602" s="7">
        <f t="shared" si="27"/>
        <v>2</v>
      </c>
      <c r="K602" s="11">
        <v>8550</v>
      </c>
      <c r="L602" s="58" t="s">
        <v>1121</v>
      </c>
      <c r="M602" s="8">
        <f t="shared" si="28"/>
        <v>23.391812865497077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7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6</v>
      </c>
      <c r="G605" s="7">
        <v>1</v>
      </c>
      <c r="H605" s="7">
        <v>1</v>
      </c>
      <c r="I605" s="7">
        <v>2</v>
      </c>
      <c r="J605" s="7">
        <f t="shared" si="27"/>
        <v>10</v>
      </c>
      <c r="K605" s="11">
        <v>10816</v>
      </c>
      <c r="L605" s="58" t="s">
        <v>1121</v>
      </c>
      <c r="M605" s="8">
        <f t="shared" si="28"/>
        <v>92.455621301775139</v>
      </c>
      <c r="N605" s="7" t="str">
        <f t="shared" si="29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3</v>
      </c>
      <c r="G606" s="7">
        <v>6</v>
      </c>
      <c r="H606" s="7">
        <v>3</v>
      </c>
      <c r="I606" s="7">
        <v>2</v>
      </c>
      <c r="J606" s="7">
        <f t="shared" si="27"/>
        <v>14</v>
      </c>
      <c r="K606" s="11">
        <v>27755</v>
      </c>
      <c r="L606" s="58" t="s">
        <v>1122</v>
      </c>
      <c r="M606" s="8">
        <f t="shared" si="28"/>
        <v>50.441361916771754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33</v>
      </c>
      <c r="G607" s="7">
        <v>18</v>
      </c>
      <c r="H607" s="7">
        <v>20</v>
      </c>
      <c r="I607" s="7">
        <v>17</v>
      </c>
      <c r="J607" s="7">
        <f t="shared" si="27"/>
        <v>88</v>
      </c>
      <c r="K607" s="11">
        <v>34456</v>
      </c>
      <c r="L607" s="58" t="s">
        <v>1122</v>
      </c>
      <c r="M607" s="8">
        <f t="shared" si="28"/>
        <v>255.39818899465985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5</v>
      </c>
      <c r="G608" s="7">
        <v>7</v>
      </c>
      <c r="H608" s="7">
        <v>3</v>
      </c>
      <c r="I608" s="7">
        <v>1</v>
      </c>
      <c r="J608" s="7">
        <f t="shared" si="27"/>
        <v>16</v>
      </c>
      <c r="K608" s="11">
        <v>11968</v>
      </c>
      <c r="L608" s="58" t="s">
        <v>1121</v>
      </c>
      <c r="M608" s="8">
        <f t="shared" si="28"/>
        <v>133.68983957219251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1</v>
      </c>
      <c r="G609" s="7">
        <v>1</v>
      </c>
      <c r="H609" s="7">
        <v>0</v>
      </c>
      <c r="I609" s="7">
        <v>0</v>
      </c>
      <c r="J609" s="7">
        <f t="shared" si="27"/>
        <v>2</v>
      </c>
      <c r="K609" s="11">
        <v>16734</v>
      </c>
      <c r="L609" s="58" t="s">
        <v>1121</v>
      </c>
      <c r="M609" s="8">
        <f t="shared" si="28"/>
        <v>11.951715071112705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7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7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24</v>
      </c>
      <c r="G612" s="7">
        <v>10</v>
      </c>
      <c r="H612" s="7">
        <v>6</v>
      </c>
      <c r="I612" s="7">
        <v>6</v>
      </c>
      <c r="J612" s="7">
        <f t="shared" si="27"/>
        <v>46</v>
      </c>
      <c r="K612" s="11">
        <v>31583</v>
      </c>
      <c r="L612" s="58" t="s">
        <v>1122</v>
      </c>
      <c r="M612" s="8">
        <f t="shared" si="28"/>
        <v>145.64797517651903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1</v>
      </c>
      <c r="G613" s="7">
        <v>1</v>
      </c>
      <c r="H613" s="7">
        <v>1</v>
      </c>
      <c r="I613" s="7">
        <v>2</v>
      </c>
      <c r="J613" s="7">
        <f t="shared" si="27"/>
        <v>5</v>
      </c>
      <c r="K613" s="11">
        <v>59605</v>
      </c>
      <c r="L613" s="58" t="s">
        <v>1122</v>
      </c>
      <c r="M613" s="8">
        <f t="shared" si="28"/>
        <v>8.3885580068786183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1</v>
      </c>
      <c r="H614" s="7">
        <v>0</v>
      </c>
      <c r="I614" s="7">
        <v>0</v>
      </c>
      <c r="J614" s="7">
        <f t="shared" si="27"/>
        <v>1</v>
      </c>
      <c r="K614" s="11">
        <v>4237</v>
      </c>
      <c r="L614" s="58" t="s">
        <v>1121</v>
      </c>
      <c r="M614" s="8">
        <f t="shared" si="28"/>
        <v>23.601604909133819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17</v>
      </c>
      <c r="G615" s="7">
        <v>11</v>
      </c>
      <c r="H615" s="7">
        <v>20</v>
      </c>
      <c r="I615" s="7">
        <v>16</v>
      </c>
      <c r="J615" s="7">
        <f t="shared" si="27"/>
        <v>64</v>
      </c>
      <c r="K615" s="11">
        <v>12061</v>
      </c>
      <c r="L615" s="58" t="s">
        <v>1121</v>
      </c>
      <c r="M615" s="8">
        <f t="shared" si="28"/>
        <v>530.63593400215575</v>
      </c>
      <c r="N615" s="7" t="str">
        <f t="shared" si="29"/>
        <v>Muito Alta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62</v>
      </c>
      <c r="G616" s="7">
        <v>63</v>
      </c>
      <c r="H616" s="7">
        <v>16</v>
      </c>
      <c r="I616" s="7">
        <v>1</v>
      </c>
      <c r="J616" s="7">
        <f t="shared" si="27"/>
        <v>142</v>
      </c>
      <c r="K616" s="11">
        <v>37950</v>
      </c>
      <c r="L616" s="58" t="s">
        <v>1122</v>
      </c>
      <c r="M616" s="8">
        <f t="shared" si="28"/>
        <v>374.17654808959156</v>
      </c>
      <c r="N616" s="7" t="str">
        <f t="shared" si="29"/>
        <v>Alta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4</v>
      </c>
      <c r="I617" s="7">
        <v>4</v>
      </c>
      <c r="J617" s="7">
        <f t="shared" si="27"/>
        <v>8</v>
      </c>
      <c r="K617" s="11">
        <v>11208</v>
      </c>
      <c r="L617" s="58" t="s">
        <v>1121</v>
      </c>
      <c r="M617" s="8">
        <f t="shared" si="28"/>
        <v>71.377587437544605</v>
      </c>
      <c r="N617" s="7" t="str">
        <f t="shared" si="29"/>
        <v>Baixa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3</v>
      </c>
      <c r="G618" s="7">
        <v>3</v>
      </c>
      <c r="H618" s="7">
        <v>4</v>
      </c>
      <c r="I618" s="7">
        <v>1</v>
      </c>
      <c r="J618" s="7">
        <f t="shared" si="27"/>
        <v>11</v>
      </c>
      <c r="K618" s="11">
        <v>16491</v>
      </c>
      <c r="L618" s="58" t="s">
        <v>1121</v>
      </c>
      <c r="M618" s="8">
        <f t="shared" si="28"/>
        <v>66.703050148565893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1</v>
      </c>
      <c r="G619" s="7">
        <v>3</v>
      </c>
      <c r="H619" s="7">
        <v>2</v>
      </c>
      <c r="I619" s="7">
        <v>4</v>
      </c>
      <c r="J619" s="7">
        <f t="shared" si="27"/>
        <v>10</v>
      </c>
      <c r="K619" s="11">
        <v>148862</v>
      </c>
      <c r="L619" s="58" t="s">
        <v>1124</v>
      </c>
      <c r="M619" s="8">
        <f t="shared" si="28"/>
        <v>6.7176310945708098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4</v>
      </c>
      <c r="G622" s="7">
        <v>2</v>
      </c>
      <c r="H622" s="7">
        <v>1</v>
      </c>
      <c r="I622" s="7">
        <v>0</v>
      </c>
      <c r="J622" s="7">
        <f t="shared" si="27"/>
        <v>7</v>
      </c>
      <c r="K622" s="11">
        <v>27688</v>
      </c>
      <c r="L622" s="58" t="s">
        <v>1122</v>
      </c>
      <c r="M622" s="8">
        <f t="shared" si="28"/>
        <v>25.281710488298181</v>
      </c>
      <c r="N622" s="7" t="str">
        <f t="shared" si="29"/>
        <v>Baixa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4</v>
      </c>
      <c r="G623" s="7">
        <v>5</v>
      </c>
      <c r="H623" s="7">
        <v>7</v>
      </c>
      <c r="I623" s="7">
        <v>2</v>
      </c>
      <c r="J623" s="7">
        <f t="shared" si="27"/>
        <v>18</v>
      </c>
      <c r="K623" s="11">
        <v>8642</v>
      </c>
      <c r="L623" s="58" t="s">
        <v>1121</v>
      </c>
      <c r="M623" s="8">
        <f t="shared" si="28"/>
        <v>208.28511918537376</v>
      </c>
      <c r="N623" s="7" t="str">
        <f t="shared" si="29"/>
        <v>Média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1</v>
      </c>
      <c r="H625" s="7">
        <v>1</v>
      </c>
      <c r="I625" s="7">
        <v>0</v>
      </c>
      <c r="J625" s="7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1</v>
      </c>
      <c r="I626" s="7">
        <v>0</v>
      </c>
      <c r="J626" s="7">
        <f t="shared" si="27"/>
        <v>1</v>
      </c>
      <c r="K626" s="11">
        <v>3676</v>
      </c>
      <c r="L626" s="58" t="s">
        <v>1121</v>
      </c>
      <c r="M626" s="8">
        <f t="shared" si="28"/>
        <v>27.20348204570185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1</v>
      </c>
      <c r="G628" s="7">
        <v>3</v>
      </c>
      <c r="H628" s="7">
        <v>1</v>
      </c>
      <c r="I628" s="7">
        <v>1</v>
      </c>
      <c r="J628" s="7">
        <f t="shared" si="27"/>
        <v>6</v>
      </c>
      <c r="K628" s="11">
        <v>19377</v>
      </c>
      <c r="L628" s="58" t="s">
        <v>1121</v>
      </c>
      <c r="M628" s="8">
        <f t="shared" si="28"/>
        <v>30.964545595293387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1</v>
      </c>
      <c r="I629" s="7">
        <v>0</v>
      </c>
      <c r="J629" s="7">
        <f t="shared" si="27"/>
        <v>1</v>
      </c>
      <c r="K629" s="11">
        <v>10629</v>
      </c>
      <c r="L629" s="58" t="s">
        <v>1121</v>
      </c>
      <c r="M629" s="8">
        <f t="shared" si="28"/>
        <v>9.408222786715589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3</v>
      </c>
      <c r="G630" s="7">
        <v>0</v>
      </c>
      <c r="H630" s="7">
        <v>0</v>
      </c>
      <c r="I630" s="7">
        <v>3</v>
      </c>
      <c r="J630" s="7">
        <f t="shared" si="27"/>
        <v>6</v>
      </c>
      <c r="K630" s="11">
        <v>3542</v>
      </c>
      <c r="L630" s="58" t="s">
        <v>1121</v>
      </c>
      <c r="M630" s="8">
        <f t="shared" si="28"/>
        <v>169.39582156973464</v>
      </c>
      <c r="N630" s="7" t="str">
        <f t="shared" si="29"/>
        <v>Média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3</v>
      </c>
      <c r="G632" s="7">
        <v>0</v>
      </c>
      <c r="H632" s="7">
        <v>2</v>
      </c>
      <c r="I632" s="7">
        <v>1</v>
      </c>
      <c r="J632" s="7">
        <f t="shared" si="27"/>
        <v>6</v>
      </c>
      <c r="K632" s="11">
        <v>16277</v>
      </c>
      <c r="L632" s="58" t="s">
        <v>1121</v>
      </c>
      <c r="M632" s="8">
        <f t="shared" si="28"/>
        <v>36.861829575474594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12</v>
      </c>
      <c r="G633" s="7">
        <v>12</v>
      </c>
      <c r="H633" s="7">
        <v>1</v>
      </c>
      <c r="I633" s="7">
        <v>2</v>
      </c>
      <c r="J633" s="7">
        <f t="shared" si="27"/>
        <v>27</v>
      </c>
      <c r="K633" s="11">
        <v>23814</v>
      </c>
      <c r="L633" s="58" t="s">
        <v>1121</v>
      </c>
      <c r="M633" s="8">
        <f t="shared" si="28"/>
        <v>113.37868480725623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1</v>
      </c>
      <c r="G634" s="7">
        <v>0</v>
      </c>
      <c r="H634" s="7">
        <v>4</v>
      </c>
      <c r="I634" s="7">
        <v>3</v>
      </c>
      <c r="J634" s="7">
        <f t="shared" si="27"/>
        <v>8</v>
      </c>
      <c r="K634" s="11">
        <v>10514</v>
      </c>
      <c r="L634" s="58" t="s">
        <v>1121</v>
      </c>
      <c r="M634" s="8">
        <f t="shared" si="28"/>
        <v>76.089024158265175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1</v>
      </c>
      <c r="H635" s="7">
        <v>0</v>
      </c>
      <c r="I635" s="7">
        <v>0</v>
      </c>
      <c r="J635" s="7">
        <f t="shared" si="27"/>
        <v>1</v>
      </c>
      <c r="K635" s="11">
        <v>7105</v>
      </c>
      <c r="L635" s="58" t="s">
        <v>1121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16</v>
      </c>
      <c r="G637" s="7">
        <v>22</v>
      </c>
      <c r="H637" s="7">
        <v>11</v>
      </c>
      <c r="I637" s="7">
        <v>10</v>
      </c>
      <c r="J637" s="7">
        <f t="shared" si="27"/>
        <v>59</v>
      </c>
      <c r="K637" s="11">
        <v>17398</v>
      </c>
      <c r="L637" s="58" t="s">
        <v>1121</v>
      </c>
      <c r="M637" s="8">
        <f t="shared" si="28"/>
        <v>339.11943901597886</v>
      </c>
      <c r="N637" s="7" t="str">
        <f t="shared" si="29"/>
        <v>Alta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4</v>
      </c>
      <c r="G639" s="7">
        <v>1</v>
      </c>
      <c r="H639" s="7">
        <v>1</v>
      </c>
      <c r="I639" s="7">
        <v>4</v>
      </c>
      <c r="J639" s="7">
        <f t="shared" si="27"/>
        <v>10</v>
      </c>
      <c r="K639" s="11">
        <v>8138</v>
      </c>
      <c r="L639" s="58" t="s">
        <v>1121</v>
      </c>
      <c r="M639" s="8">
        <f t="shared" si="28"/>
        <v>122.8803145736053</v>
      </c>
      <c r="N639" s="7" t="str">
        <f t="shared" si="29"/>
        <v>Média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1</v>
      </c>
      <c r="G640" s="7">
        <v>0</v>
      </c>
      <c r="H640" s="7">
        <v>0</v>
      </c>
      <c r="I640" s="7">
        <v>0</v>
      </c>
      <c r="J640" s="7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24</v>
      </c>
      <c r="G641" s="7">
        <v>22</v>
      </c>
      <c r="H641" s="7">
        <v>9</v>
      </c>
      <c r="I641" s="7">
        <v>2</v>
      </c>
      <c r="J641" s="7">
        <f t="shared" si="27"/>
        <v>57</v>
      </c>
      <c r="K641" s="11">
        <v>331045</v>
      </c>
      <c r="L641" s="58" t="s">
        <v>1124</v>
      </c>
      <c r="M641" s="8">
        <f t="shared" si="28"/>
        <v>17.218202963343352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9</v>
      </c>
      <c r="G642" s="7">
        <v>3</v>
      </c>
      <c r="H642" s="7">
        <v>3</v>
      </c>
      <c r="I642" s="7">
        <v>2</v>
      </c>
      <c r="J642" s="7">
        <f t="shared" si="27"/>
        <v>17</v>
      </c>
      <c r="K642" s="11">
        <v>4019</v>
      </c>
      <c r="L642" s="58" t="s">
        <v>1121</v>
      </c>
      <c r="M642" s="8">
        <f t="shared" si="28"/>
        <v>422.99079372978355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3</v>
      </c>
      <c r="H643" s="7">
        <v>0</v>
      </c>
      <c r="I643" s="7">
        <v>0</v>
      </c>
      <c r="J643" s="7">
        <f t="shared" si="27"/>
        <v>3</v>
      </c>
      <c r="K643" s="11">
        <v>10203</v>
      </c>
      <c r="L643" s="58" t="s">
        <v>1121</v>
      </c>
      <c r="M643" s="8">
        <f t="shared" si="28"/>
        <v>29.403116730373416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2</v>
      </c>
      <c r="H644" s="7">
        <v>2</v>
      </c>
      <c r="I644" s="7">
        <v>0</v>
      </c>
      <c r="J644" s="7">
        <f t="shared" si="27"/>
        <v>5</v>
      </c>
      <c r="K644" s="11">
        <v>13659</v>
      </c>
      <c r="L644" s="58" t="s">
        <v>1121</v>
      </c>
      <c r="M644" s="8">
        <f t="shared" si="28"/>
        <v>36.605900871220442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1</v>
      </c>
      <c r="G645" s="7">
        <v>1</v>
      </c>
      <c r="H645" s="7">
        <v>2</v>
      </c>
      <c r="I645" s="7">
        <v>0</v>
      </c>
      <c r="J645" s="7">
        <f t="shared" ref="J645:J708" si="30">SUM(F645:I645)</f>
        <v>4</v>
      </c>
      <c r="K645" s="11">
        <v>5167</v>
      </c>
      <c r="L645" s="58" t="s">
        <v>1121</v>
      </c>
      <c r="M645" s="8">
        <f t="shared" ref="M645:M708" si="31">(J645/K645)*100000</f>
        <v>77.414360363847493</v>
      </c>
      <c r="N645" s="7" t="str">
        <f t="shared" si="29"/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7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4</v>
      </c>
      <c r="G649" s="7">
        <v>1</v>
      </c>
      <c r="H649" s="7">
        <v>1</v>
      </c>
      <c r="I649" s="7">
        <v>0</v>
      </c>
      <c r="J649" s="7">
        <f t="shared" si="30"/>
        <v>6</v>
      </c>
      <c r="K649" s="11">
        <v>8941</v>
      </c>
      <c r="L649" s="58" t="s">
        <v>1121</v>
      </c>
      <c r="M649" s="8">
        <f t="shared" si="31"/>
        <v>67.106587630019021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5</v>
      </c>
      <c r="G650" s="7">
        <v>4</v>
      </c>
      <c r="H650" s="7">
        <v>1</v>
      </c>
      <c r="I650" s="7">
        <v>4</v>
      </c>
      <c r="J650" s="7">
        <f t="shared" si="30"/>
        <v>14</v>
      </c>
      <c r="K650" s="11">
        <v>12291</v>
      </c>
      <c r="L650" s="58" t="s">
        <v>1121</v>
      </c>
      <c r="M650" s="8">
        <f t="shared" si="31"/>
        <v>113.90448295500774</v>
      </c>
      <c r="N650" s="7" t="str">
        <f t="shared" si="32"/>
        <v>Média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2</v>
      </c>
      <c r="I651" s="7">
        <v>0</v>
      </c>
      <c r="J651" s="7">
        <f t="shared" si="30"/>
        <v>2</v>
      </c>
      <c r="K651" s="11">
        <v>30779</v>
      </c>
      <c r="L651" s="58" t="s">
        <v>1122</v>
      </c>
      <c r="M651" s="8">
        <f t="shared" si="31"/>
        <v>6.4979369050326516</v>
      </c>
      <c r="N651" s="7" t="str">
        <f t="shared" si="32"/>
        <v>Baixa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7</v>
      </c>
      <c r="G653" s="7">
        <v>9</v>
      </c>
      <c r="H653" s="7">
        <v>7</v>
      </c>
      <c r="I653" s="7">
        <v>4</v>
      </c>
      <c r="J653" s="7">
        <f t="shared" si="30"/>
        <v>27</v>
      </c>
      <c r="K653" s="11">
        <v>17858</v>
      </c>
      <c r="L653" s="58" t="s">
        <v>1121</v>
      </c>
      <c r="M653" s="8">
        <f t="shared" si="31"/>
        <v>151.19274274834808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1</v>
      </c>
      <c r="I654" s="7">
        <v>1</v>
      </c>
      <c r="J654" s="7">
        <f t="shared" si="30"/>
        <v>2</v>
      </c>
      <c r="K654" s="11">
        <v>5467</v>
      </c>
      <c r="L654" s="58" t="s">
        <v>1121</v>
      </c>
      <c r="M654" s="8">
        <f t="shared" si="31"/>
        <v>36.583135174684472</v>
      </c>
      <c r="N654" s="7" t="str">
        <f t="shared" si="32"/>
        <v>Baixa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2</v>
      </c>
      <c r="G658" s="7">
        <v>0</v>
      </c>
      <c r="H658" s="7">
        <v>0</v>
      </c>
      <c r="I658" s="7">
        <v>0</v>
      </c>
      <c r="J658" s="7">
        <f t="shared" si="30"/>
        <v>2</v>
      </c>
      <c r="K658" s="11">
        <v>7991</v>
      </c>
      <c r="L658" s="58" t="s">
        <v>1121</v>
      </c>
      <c r="M658" s="8">
        <f t="shared" si="31"/>
        <v>25.028156676260792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1</v>
      </c>
      <c r="H661" s="7">
        <v>4</v>
      </c>
      <c r="I661" s="7">
        <v>1</v>
      </c>
      <c r="J661" s="7">
        <f t="shared" si="30"/>
        <v>6</v>
      </c>
      <c r="K661" s="11">
        <v>6198</v>
      </c>
      <c r="L661" s="58" t="s">
        <v>1121</v>
      </c>
      <c r="M661" s="8">
        <f t="shared" si="31"/>
        <v>96.805421103581807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0</v>
      </c>
      <c r="G662" s="7">
        <v>3</v>
      </c>
      <c r="H662" s="7">
        <v>0</v>
      </c>
      <c r="I662" s="7">
        <v>0</v>
      </c>
      <c r="J662" s="7">
        <f t="shared" si="30"/>
        <v>3</v>
      </c>
      <c r="K662" s="11">
        <v>10226</v>
      </c>
      <c r="L662" s="58" t="s">
        <v>1121</v>
      </c>
      <c r="M662" s="8">
        <f t="shared" si="31"/>
        <v>29.336984158028553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27</v>
      </c>
      <c r="G663" s="7">
        <v>21</v>
      </c>
      <c r="H663" s="7">
        <v>28</v>
      </c>
      <c r="I663" s="7">
        <v>11</v>
      </c>
      <c r="J663" s="7">
        <f t="shared" si="30"/>
        <v>87</v>
      </c>
      <c r="K663" s="11">
        <v>135421</v>
      </c>
      <c r="L663" s="58" t="s">
        <v>1124</v>
      </c>
      <c r="M663" s="8">
        <f t="shared" si="31"/>
        <v>64.244098035016719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1</v>
      </c>
      <c r="H664" s="7">
        <v>0</v>
      </c>
      <c r="I664" s="7">
        <v>1</v>
      </c>
      <c r="J664" s="7">
        <f t="shared" si="30"/>
        <v>2</v>
      </c>
      <c r="K664" s="11">
        <v>15525</v>
      </c>
      <c r="L664" s="58" t="s">
        <v>1121</v>
      </c>
      <c r="M664" s="8">
        <f t="shared" si="31"/>
        <v>12.882447665056359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6</v>
      </c>
      <c r="G665" s="7">
        <v>6</v>
      </c>
      <c r="H665" s="7">
        <v>10</v>
      </c>
      <c r="I665" s="7">
        <v>7</v>
      </c>
      <c r="J665" s="7">
        <f t="shared" si="30"/>
        <v>29</v>
      </c>
      <c r="K665" s="11">
        <v>25989</v>
      </c>
      <c r="L665" s="58" t="s">
        <v>1122</v>
      </c>
      <c r="M665" s="8">
        <f t="shared" si="31"/>
        <v>111.58567086074878</v>
      </c>
      <c r="N665" s="7" t="str">
        <f t="shared" si="32"/>
        <v>Média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53</v>
      </c>
      <c r="G666" s="7">
        <v>40</v>
      </c>
      <c r="H666" s="7">
        <v>34</v>
      </c>
      <c r="I666" s="7">
        <v>15</v>
      </c>
      <c r="J666" s="7">
        <f t="shared" si="30"/>
        <v>142</v>
      </c>
      <c r="K666" s="11">
        <v>41349</v>
      </c>
      <c r="L666" s="58" t="s">
        <v>1122</v>
      </c>
      <c r="M666" s="8">
        <f t="shared" si="31"/>
        <v>343.41822051319258</v>
      </c>
      <c r="N666" s="7" t="str">
        <f t="shared" si="32"/>
        <v>Alta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2</v>
      </c>
      <c r="I667" s="7">
        <v>5</v>
      </c>
      <c r="J667" s="7">
        <f t="shared" si="30"/>
        <v>7</v>
      </c>
      <c r="K667" s="11">
        <v>7007</v>
      </c>
      <c r="L667" s="58" t="s">
        <v>1121</v>
      </c>
      <c r="M667" s="8">
        <f t="shared" si="31"/>
        <v>99.900099900099903</v>
      </c>
      <c r="N667" s="7" t="str">
        <f t="shared" si="32"/>
        <v>Baixa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2</v>
      </c>
      <c r="G668" s="7">
        <v>0</v>
      </c>
      <c r="H668" s="7">
        <v>0</v>
      </c>
      <c r="I668" s="7">
        <v>0</v>
      </c>
      <c r="J668" s="7">
        <f t="shared" si="30"/>
        <v>2</v>
      </c>
      <c r="K668" s="11">
        <v>30807</v>
      </c>
      <c r="L668" s="58" t="s">
        <v>1122</v>
      </c>
      <c r="M668" s="8">
        <f t="shared" si="31"/>
        <v>6.4920310319083327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8</v>
      </c>
      <c r="G669" s="7">
        <v>4</v>
      </c>
      <c r="H669" s="7">
        <v>3</v>
      </c>
      <c r="I669" s="7">
        <v>1</v>
      </c>
      <c r="J669" s="7">
        <f t="shared" si="30"/>
        <v>16</v>
      </c>
      <c r="K669" s="11">
        <v>8113</v>
      </c>
      <c r="L669" s="58" t="s">
        <v>1121</v>
      </c>
      <c r="M669" s="8">
        <f t="shared" si="31"/>
        <v>197.21434734376928</v>
      </c>
      <c r="N669" s="7" t="str">
        <f t="shared" si="32"/>
        <v>Média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6</v>
      </c>
      <c r="H672" s="7">
        <v>8</v>
      </c>
      <c r="I672" s="7">
        <v>3</v>
      </c>
      <c r="J672" s="7">
        <f t="shared" si="30"/>
        <v>17</v>
      </c>
      <c r="K672" s="11">
        <v>8541</v>
      </c>
      <c r="L672" s="58" t="s">
        <v>1121</v>
      </c>
      <c r="M672" s="8">
        <f t="shared" si="31"/>
        <v>199.03992506732234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7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7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7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1</v>
      </c>
      <c r="G677" s="7">
        <v>0</v>
      </c>
      <c r="H677" s="7">
        <v>2</v>
      </c>
      <c r="I677" s="7">
        <v>2</v>
      </c>
      <c r="J677" s="7">
        <f t="shared" si="30"/>
        <v>5</v>
      </c>
      <c r="K677" s="11">
        <v>6345</v>
      </c>
      <c r="L677" s="58" t="s">
        <v>1121</v>
      </c>
      <c r="M677" s="8">
        <f t="shared" si="31"/>
        <v>78.802206461780941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2</v>
      </c>
      <c r="H678" s="7">
        <v>0</v>
      </c>
      <c r="I678" s="7">
        <v>0</v>
      </c>
      <c r="J678" s="7">
        <f t="shared" si="30"/>
        <v>2</v>
      </c>
      <c r="K678" s="11">
        <v>13743</v>
      </c>
      <c r="L678" s="58" t="s">
        <v>1121</v>
      </c>
      <c r="M678" s="8">
        <f t="shared" si="31"/>
        <v>14.552863275849523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84</v>
      </c>
      <c r="G679" s="7">
        <v>90</v>
      </c>
      <c r="H679" s="7">
        <v>87</v>
      </c>
      <c r="I679" s="7">
        <v>71</v>
      </c>
      <c r="J679" s="7">
        <f t="shared" si="30"/>
        <v>332</v>
      </c>
      <c r="K679" s="11">
        <v>218147</v>
      </c>
      <c r="L679" s="58" t="s">
        <v>1124</v>
      </c>
      <c r="M679" s="8">
        <f t="shared" si="31"/>
        <v>152.19095380637827</v>
      </c>
      <c r="N679" s="7" t="str">
        <f t="shared" si="32"/>
        <v>Média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3</v>
      </c>
      <c r="G680" s="7">
        <v>3</v>
      </c>
      <c r="H680" s="7">
        <v>5</v>
      </c>
      <c r="I680" s="7">
        <v>0</v>
      </c>
      <c r="J680" s="7">
        <f t="shared" si="30"/>
        <v>11</v>
      </c>
      <c r="K680" s="11">
        <v>16111</v>
      </c>
      <c r="L680" s="58" t="s">
        <v>1121</v>
      </c>
      <c r="M680" s="8">
        <f t="shared" si="31"/>
        <v>68.276332940227164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1</v>
      </c>
      <c r="G681" s="7">
        <v>4</v>
      </c>
      <c r="H681" s="7">
        <v>0</v>
      </c>
      <c r="I681" s="7">
        <v>0</v>
      </c>
      <c r="J681" s="7">
        <f t="shared" si="30"/>
        <v>5</v>
      </c>
      <c r="K681" s="11">
        <v>10836</v>
      </c>
      <c r="L681" s="58" t="s">
        <v>1121</v>
      </c>
      <c r="M681" s="8">
        <f t="shared" si="31"/>
        <v>46.142488002953115</v>
      </c>
      <c r="N681" s="7" t="str">
        <f t="shared" si="32"/>
        <v>Baixa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7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4</v>
      </c>
      <c r="G686" s="7">
        <v>0</v>
      </c>
      <c r="H686" s="7">
        <v>0</v>
      </c>
      <c r="I686" s="7">
        <v>1</v>
      </c>
      <c r="J686" s="7">
        <f t="shared" si="30"/>
        <v>5</v>
      </c>
      <c r="K686" s="11">
        <v>7155</v>
      </c>
      <c r="L686" s="58" t="s">
        <v>1121</v>
      </c>
      <c r="M686" s="8">
        <f t="shared" si="31"/>
        <v>69.88120195667365</v>
      </c>
      <c r="N686" s="7" t="str">
        <f t="shared" si="32"/>
        <v>Baixa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1</v>
      </c>
      <c r="G688" s="7">
        <v>0</v>
      </c>
      <c r="H688" s="7">
        <v>0</v>
      </c>
      <c r="I688" s="7">
        <v>0</v>
      </c>
      <c r="J688" s="7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12</v>
      </c>
      <c r="G691" s="7">
        <v>4</v>
      </c>
      <c r="H691" s="7">
        <v>6</v>
      </c>
      <c r="I691" s="7">
        <v>0</v>
      </c>
      <c r="J691" s="7">
        <f t="shared" si="30"/>
        <v>22</v>
      </c>
      <c r="K691" s="11">
        <v>19608</v>
      </c>
      <c r="L691" s="58" t="s">
        <v>1121</v>
      </c>
      <c r="M691" s="8">
        <f t="shared" si="31"/>
        <v>112.19910240718075</v>
      </c>
      <c r="N691" s="7" t="str">
        <f t="shared" si="32"/>
        <v>Média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2</v>
      </c>
      <c r="J692" s="7">
        <f t="shared" si="30"/>
        <v>2</v>
      </c>
      <c r="K692" s="11">
        <v>7128</v>
      </c>
      <c r="L692" s="58" t="s">
        <v>1121</v>
      </c>
      <c r="M692" s="8">
        <f t="shared" si="31"/>
        <v>28.058361391694728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4</v>
      </c>
      <c r="G694" s="7">
        <v>3</v>
      </c>
      <c r="H694" s="7">
        <v>6</v>
      </c>
      <c r="I694" s="7">
        <v>0</v>
      </c>
      <c r="J694" s="7">
        <f t="shared" si="30"/>
        <v>13</v>
      </c>
      <c r="K694" s="11">
        <v>7696</v>
      </c>
      <c r="L694" s="58" t="s">
        <v>1121</v>
      </c>
      <c r="M694" s="8">
        <f t="shared" si="31"/>
        <v>168.91891891891893</v>
      </c>
      <c r="N694" s="7" t="str">
        <f t="shared" si="32"/>
        <v>Média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5</v>
      </c>
      <c r="G697" s="7">
        <v>4</v>
      </c>
      <c r="H697" s="7">
        <v>3</v>
      </c>
      <c r="I697" s="7">
        <v>1</v>
      </c>
      <c r="J697" s="7">
        <f t="shared" si="30"/>
        <v>13</v>
      </c>
      <c r="K697" s="11">
        <v>4807</v>
      </c>
      <c r="L697" s="58" t="s">
        <v>1121</v>
      </c>
      <c r="M697" s="8">
        <f t="shared" si="31"/>
        <v>270.43894320782192</v>
      </c>
      <c r="N697" s="7" t="str">
        <f t="shared" si="32"/>
        <v>Média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2</v>
      </c>
      <c r="G698" s="7">
        <v>2</v>
      </c>
      <c r="H698" s="7">
        <v>0</v>
      </c>
      <c r="I698" s="7">
        <v>0</v>
      </c>
      <c r="J698" s="7">
        <f t="shared" si="30"/>
        <v>4</v>
      </c>
      <c r="K698" s="11">
        <v>8681</v>
      </c>
      <c r="L698" s="58" t="s">
        <v>1121</v>
      </c>
      <c r="M698" s="8">
        <f t="shared" si="31"/>
        <v>46.077640824789768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10</v>
      </c>
      <c r="G699" s="7">
        <v>8</v>
      </c>
      <c r="H699" s="7">
        <v>5</v>
      </c>
      <c r="I699" s="7">
        <v>2</v>
      </c>
      <c r="J699" s="7">
        <f t="shared" si="30"/>
        <v>25</v>
      </c>
      <c r="K699" s="11">
        <v>33934</v>
      </c>
      <c r="L699" s="58" t="s">
        <v>1122</v>
      </c>
      <c r="M699" s="8">
        <f t="shared" si="31"/>
        <v>73.672422938645596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3</v>
      </c>
      <c r="G700" s="7">
        <v>1</v>
      </c>
      <c r="H700" s="7">
        <v>1</v>
      </c>
      <c r="I700" s="7">
        <v>0</v>
      </c>
      <c r="J700" s="7">
        <f t="shared" si="30"/>
        <v>5</v>
      </c>
      <c r="K700" s="11">
        <v>4274</v>
      </c>
      <c r="L700" s="58" t="s">
        <v>1121</v>
      </c>
      <c r="M700" s="8">
        <f t="shared" si="31"/>
        <v>116.98642957416941</v>
      </c>
      <c r="N700" s="7" t="str">
        <f t="shared" si="32"/>
        <v>Média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1</v>
      </c>
      <c r="I702" s="7">
        <v>0</v>
      </c>
      <c r="J702" s="7">
        <f t="shared" si="30"/>
        <v>1</v>
      </c>
      <c r="K702" s="11">
        <v>18434</v>
      </c>
      <c r="L702" s="58" t="s">
        <v>1121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7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1</v>
      </c>
      <c r="H706" s="7">
        <v>0</v>
      </c>
      <c r="I706" s="7">
        <v>0</v>
      </c>
      <c r="J706" s="7">
        <f t="shared" si="30"/>
        <v>1</v>
      </c>
      <c r="K706" s="11">
        <v>11677</v>
      </c>
      <c r="L706" s="58" t="s">
        <v>1121</v>
      </c>
      <c r="M706" s="8">
        <f t="shared" si="31"/>
        <v>8.5638434529416791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42</v>
      </c>
      <c r="G707" s="7">
        <v>42</v>
      </c>
      <c r="H707" s="7">
        <v>23</v>
      </c>
      <c r="I707" s="7">
        <v>18</v>
      </c>
      <c r="J707" s="7">
        <f t="shared" si="30"/>
        <v>125</v>
      </c>
      <c r="K707" s="11">
        <v>28054</v>
      </c>
      <c r="L707" s="58" t="s">
        <v>1122</v>
      </c>
      <c r="M707" s="8">
        <f t="shared" si="31"/>
        <v>445.56925928566335</v>
      </c>
      <c r="N707" s="7" t="str">
        <f t="shared" si="32"/>
        <v>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7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1</v>
      </c>
      <c r="G714" s="7">
        <v>0</v>
      </c>
      <c r="H714" s="7">
        <v>0</v>
      </c>
      <c r="I714" s="7">
        <v>0</v>
      </c>
      <c r="J714" s="7">
        <f t="shared" si="33"/>
        <v>1</v>
      </c>
      <c r="K714" s="11">
        <v>5630</v>
      </c>
      <c r="L714" s="58" t="s">
        <v>1121</v>
      </c>
      <c r="M714" s="8">
        <f t="shared" si="34"/>
        <v>17.761989342806395</v>
      </c>
      <c r="N714" s="7" t="str">
        <f t="shared" si="35"/>
        <v>Baixa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7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1</v>
      </c>
      <c r="G716" s="7">
        <v>0</v>
      </c>
      <c r="H716" s="7">
        <v>0</v>
      </c>
      <c r="I716" s="7">
        <v>0</v>
      </c>
      <c r="J716" s="7">
        <f t="shared" si="33"/>
        <v>1</v>
      </c>
      <c r="K716" s="11">
        <v>3377</v>
      </c>
      <c r="L716" s="58" t="s">
        <v>1121</v>
      </c>
      <c r="M716" s="8">
        <f t="shared" si="34"/>
        <v>29.612081729345572</v>
      </c>
      <c r="N716" s="7" t="str">
        <f t="shared" si="35"/>
        <v>Baixa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1</v>
      </c>
      <c r="G717" s="7">
        <v>0</v>
      </c>
      <c r="H717" s="7">
        <v>0</v>
      </c>
      <c r="I717" s="7">
        <v>1</v>
      </c>
      <c r="J717" s="7">
        <f t="shared" si="33"/>
        <v>2</v>
      </c>
      <c r="K717" s="11">
        <v>56163</v>
      </c>
      <c r="L717" s="58" t="s">
        <v>1122</v>
      </c>
      <c r="M717" s="8">
        <f t="shared" si="34"/>
        <v>3.5610633335113864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7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1</v>
      </c>
      <c r="G721" s="7">
        <v>0</v>
      </c>
      <c r="H721" s="7">
        <v>1</v>
      </c>
      <c r="I721" s="7">
        <v>0</v>
      </c>
      <c r="J721" s="7">
        <f t="shared" si="33"/>
        <v>2</v>
      </c>
      <c r="K721" s="11">
        <v>12164</v>
      </c>
      <c r="L721" s="58" t="s">
        <v>1121</v>
      </c>
      <c r="M721" s="8">
        <f t="shared" si="34"/>
        <v>16.44195988161789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13</v>
      </c>
      <c r="G722" s="7">
        <v>11</v>
      </c>
      <c r="H722" s="7">
        <v>10</v>
      </c>
      <c r="I722" s="7">
        <v>3</v>
      </c>
      <c r="J722" s="7">
        <f t="shared" si="33"/>
        <v>37</v>
      </c>
      <c r="K722" s="11">
        <v>4015</v>
      </c>
      <c r="L722" s="58" t="s">
        <v>1121</v>
      </c>
      <c r="M722" s="8">
        <f t="shared" si="34"/>
        <v>921.54420921544204</v>
      </c>
      <c r="N722" s="7" t="str">
        <f t="shared" si="35"/>
        <v>Muito 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1</v>
      </c>
      <c r="G724" s="7">
        <v>0</v>
      </c>
      <c r="H724" s="7">
        <v>1</v>
      </c>
      <c r="I724" s="7">
        <v>1</v>
      </c>
      <c r="J724" s="7">
        <f t="shared" si="33"/>
        <v>3</v>
      </c>
      <c r="K724" s="11">
        <v>6923</v>
      </c>
      <c r="L724" s="58" t="s">
        <v>1121</v>
      </c>
      <c r="M724" s="8">
        <f t="shared" si="34"/>
        <v>43.333814820164669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2</v>
      </c>
      <c r="H725" s="7">
        <v>0</v>
      </c>
      <c r="I725" s="7">
        <v>0</v>
      </c>
      <c r="J725" s="7">
        <f t="shared" si="33"/>
        <v>2</v>
      </c>
      <c r="K725" s="11">
        <v>12218</v>
      </c>
      <c r="L725" s="58" t="s">
        <v>1121</v>
      </c>
      <c r="M725" s="8">
        <f t="shared" si="34"/>
        <v>16.369291209690619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2</v>
      </c>
      <c r="H726" s="7">
        <v>2</v>
      </c>
      <c r="I726" s="7">
        <v>2</v>
      </c>
      <c r="J726" s="7">
        <f t="shared" si="33"/>
        <v>6</v>
      </c>
      <c r="K726" s="11">
        <v>10818</v>
      </c>
      <c r="L726" s="58" t="s">
        <v>1121</v>
      </c>
      <c r="M726" s="8">
        <f t="shared" si="34"/>
        <v>55.463117027176935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7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2</v>
      </c>
      <c r="G728" s="7">
        <v>5</v>
      </c>
      <c r="H728" s="7">
        <v>9</v>
      </c>
      <c r="I728" s="7">
        <v>4</v>
      </c>
      <c r="J728" s="7">
        <f t="shared" si="33"/>
        <v>20</v>
      </c>
      <c r="K728" s="11">
        <v>25332</v>
      </c>
      <c r="L728" s="58" t="s">
        <v>1122</v>
      </c>
      <c r="M728" s="8">
        <f t="shared" si="34"/>
        <v>78.951523764408662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3</v>
      </c>
      <c r="G729" s="7">
        <v>3</v>
      </c>
      <c r="H729" s="7">
        <v>1</v>
      </c>
      <c r="I729" s="7">
        <v>1</v>
      </c>
      <c r="J729" s="7">
        <f t="shared" si="33"/>
        <v>8</v>
      </c>
      <c r="K729" s="11">
        <v>35145</v>
      </c>
      <c r="L729" s="58" t="s">
        <v>1122</v>
      </c>
      <c r="M729" s="8">
        <f t="shared" si="34"/>
        <v>22.762839664248116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2</v>
      </c>
      <c r="G730" s="7">
        <v>3</v>
      </c>
      <c r="H730" s="7">
        <v>0</v>
      </c>
      <c r="I730" s="7">
        <v>0</v>
      </c>
      <c r="J730" s="7">
        <f t="shared" si="33"/>
        <v>5</v>
      </c>
      <c r="K730" s="11">
        <v>7407</v>
      </c>
      <c r="L730" s="58" t="s">
        <v>1121</v>
      </c>
      <c r="M730" s="8">
        <f t="shared" si="34"/>
        <v>67.503712704198733</v>
      </c>
      <c r="N730" s="7" t="str">
        <f t="shared" si="35"/>
        <v>Baixa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7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2</v>
      </c>
      <c r="H733" s="7">
        <v>0</v>
      </c>
      <c r="I733" s="7">
        <v>0</v>
      </c>
      <c r="J733" s="7">
        <f t="shared" si="33"/>
        <v>3</v>
      </c>
      <c r="K733" s="11">
        <v>25235</v>
      </c>
      <c r="L733" s="58" t="s">
        <v>1122</v>
      </c>
      <c r="M733" s="8">
        <f t="shared" si="34"/>
        <v>11.88825044580939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6</v>
      </c>
      <c r="G735" s="7">
        <v>1</v>
      </c>
      <c r="H735" s="7">
        <v>2</v>
      </c>
      <c r="I735" s="7">
        <v>9</v>
      </c>
      <c r="J735" s="7">
        <f t="shared" si="33"/>
        <v>18</v>
      </c>
      <c r="K735" s="11">
        <v>89653</v>
      </c>
      <c r="L735" s="58" t="s">
        <v>1123</v>
      </c>
      <c r="M735" s="8">
        <f t="shared" si="34"/>
        <v>20.07740956800107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8</v>
      </c>
      <c r="G737" s="7">
        <v>1</v>
      </c>
      <c r="H737" s="7">
        <v>2</v>
      </c>
      <c r="I737" s="7">
        <v>4</v>
      </c>
      <c r="J737" s="7">
        <f t="shared" si="33"/>
        <v>15</v>
      </c>
      <c r="K737" s="11">
        <v>5798</v>
      </c>
      <c r="L737" s="58" t="s">
        <v>1121</v>
      </c>
      <c r="M737" s="8">
        <f t="shared" si="34"/>
        <v>258.70989996550537</v>
      </c>
      <c r="N737" s="7" t="str">
        <f t="shared" si="35"/>
        <v>Média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1</v>
      </c>
      <c r="G738" s="7">
        <v>0</v>
      </c>
      <c r="H738" s="7">
        <v>1</v>
      </c>
      <c r="I738" s="7">
        <v>0</v>
      </c>
      <c r="J738" s="7">
        <f t="shared" si="33"/>
        <v>2</v>
      </c>
      <c r="K738" s="11">
        <v>7553</v>
      </c>
      <c r="L738" s="58" t="s">
        <v>1121</v>
      </c>
      <c r="M738" s="8">
        <f t="shared" si="34"/>
        <v>26.479544551833708</v>
      </c>
      <c r="N738" s="7" t="str">
        <f t="shared" si="35"/>
        <v>Baixa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1</v>
      </c>
      <c r="I739" s="7">
        <v>0</v>
      </c>
      <c r="J739" s="7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7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4</v>
      </c>
      <c r="G742" s="7">
        <v>1</v>
      </c>
      <c r="H742" s="7">
        <v>1</v>
      </c>
      <c r="I742" s="7">
        <v>0</v>
      </c>
      <c r="J742" s="7">
        <f t="shared" si="33"/>
        <v>6</v>
      </c>
      <c r="K742" s="11">
        <v>26272</v>
      </c>
      <c r="L742" s="58" t="s">
        <v>1122</v>
      </c>
      <c r="M742" s="8">
        <f t="shared" si="34"/>
        <v>22.838002436053593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2</v>
      </c>
      <c r="G743" s="7">
        <v>1</v>
      </c>
      <c r="H743" s="7">
        <v>2</v>
      </c>
      <c r="I743" s="7">
        <v>2</v>
      </c>
      <c r="J743" s="7">
        <f t="shared" si="33"/>
        <v>7</v>
      </c>
      <c r="K743" s="11">
        <v>30989</v>
      </c>
      <c r="L743" s="58" t="s">
        <v>1122</v>
      </c>
      <c r="M743" s="8">
        <f t="shared" si="34"/>
        <v>22.588660492432798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1</v>
      </c>
      <c r="H744" s="7">
        <v>0</v>
      </c>
      <c r="I744" s="7">
        <v>0</v>
      </c>
      <c r="J744" s="7">
        <f t="shared" si="33"/>
        <v>1</v>
      </c>
      <c r="K744" s="11">
        <v>7371</v>
      </c>
      <c r="L744" s="58" t="s">
        <v>1121</v>
      </c>
      <c r="M744" s="8">
        <f t="shared" si="34"/>
        <v>13.566680233346901</v>
      </c>
      <c r="N744" s="7" t="str">
        <f t="shared" si="35"/>
        <v>Baixa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8</v>
      </c>
      <c r="G745" s="7">
        <v>9</v>
      </c>
      <c r="H745" s="7">
        <v>7</v>
      </c>
      <c r="I745" s="7">
        <v>2</v>
      </c>
      <c r="J745" s="7">
        <f t="shared" si="33"/>
        <v>26</v>
      </c>
      <c r="K745" s="11">
        <v>23385</v>
      </c>
      <c r="L745" s="58" t="s">
        <v>1121</v>
      </c>
      <c r="M745" s="8">
        <f t="shared" si="34"/>
        <v>111.18238186871925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7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0</v>
      </c>
      <c r="I747" s="7">
        <v>0</v>
      </c>
      <c r="J747" s="7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2</v>
      </c>
      <c r="I748" s="7">
        <v>0</v>
      </c>
      <c r="J748" s="7">
        <f t="shared" si="33"/>
        <v>2</v>
      </c>
      <c r="K748" s="11">
        <v>4183</v>
      </c>
      <c r="L748" s="58" t="s">
        <v>1121</v>
      </c>
      <c r="M748" s="8">
        <f t="shared" si="34"/>
        <v>47.812574707147981</v>
      </c>
      <c r="N748" s="7" t="str">
        <f t="shared" si="35"/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2</v>
      </c>
      <c r="G749" s="7">
        <v>1</v>
      </c>
      <c r="H749" s="7">
        <v>5</v>
      </c>
      <c r="I749" s="7">
        <v>2</v>
      </c>
      <c r="J749" s="7">
        <f t="shared" si="33"/>
        <v>10</v>
      </c>
      <c r="K749" s="11">
        <v>3865</v>
      </c>
      <c r="L749" s="58" t="s">
        <v>1121</v>
      </c>
      <c r="M749" s="8">
        <f t="shared" si="34"/>
        <v>258.73221216041401</v>
      </c>
      <c r="N749" s="7" t="str">
        <f t="shared" si="35"/>
        <v>Média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2</v>
      </c>
      <c r="G750" s="7">
        <v>1</v>
      </c>
      <c r="H750" s="7">
        <v>0</v>
      </c>
      <c r="I750" s="7">
        <v>0</v>
      </c>
      <c r="J750" s="7">
        <f t="shared" si="33"/>
        <v>3</v>
      </c>
      <c r="K750" s="11">
        <v>5454</v>
      </c>
      <c r="L750" s="58" t="s">
        <v>1121</v>
      </c>
      <c r="M750" s="8">
        <f t="shared" si="34"/>
        <v>55.005500550055004</v>
      </c>
      <c r="N750" s="7" t="str">
        <f t="shared" si="35"/>
        <v>Baixa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1</v>
      </c>
      <c r="G751" s="7">
        <v>2</v>
      </c>
      <c r="H751" s="7">
        <v>0</v>
      </c>
      <c r="I751" s="7">
        <v>0</v>
      </c>
      <c r="J751" s="7">
        <f t="shared" si="33"/>
        <v>3</v>
      </c>
      <c r="K751" s="11">
        <v>6477</v>
      </c>
      <c r="L751" s="58" t="s">
        <v>1121</v>
      </c>
      <c r="M751" s="8">
        <f t="shared" si="34"/>
        <v>46.317739694302915</v>
      </c>
      <c r="N751" s="7" t="str">
        <f t="shared" si="35"/>
        <v>Baixa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1</v>
      </c>
      <c r="G752" s="7">
        <v>2</v>
      </c>
      <c r="H752" s="7">
        <v>1</v>
      </c>
      <c r="I752" s="7">
        <v>0</v>
      </c>
      <c r="J752" s="7">
        <f t="shared" si="33"/>
        <v>4</v>
      </c>
      <c r="K752" s="11">
        <v>2775</v>
      </c>
      <c r="L752" s="58" t="s">
        <v>1121</v>
      </c>
      <c r="M752" s="8">
        <f t="shared" si="34"/>
        <v>144.14414414414415</v>
      </c>
      <c r="N752" s="7" t="str">
        <f t="shared" si="35"/>
        <v>Média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12</v>
      </c>
      <c r="G753" s="7">
        <v>12</v>
      </c>
      <c r="H753" s="7">
        <v>13</v>
      </c>
      <c r="I753" s="7">
        <v>7</v>
      </c>
      <c r="J753" s="7">
        <f t="shared" si="33"/>
        <v>44</v>
      </c>
      <c r="K753" s="11">
        <v>45488</v>
      </c>
      <c r="L753" s="58" t="s">
        <v>1122</v>
      </c>
      <c r="M753" s="8">
        <f t="shared" si="34"/>
        <v>96.728807597608167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1</v>
      </c>
      <c r="G755" s="7">
        <v>1</v>
      </c>
      <c r="H755" s="7">
        <v>0</v>
      </c>
      <c r="I755" s="7">
        <v>0</v>
      </c>
      <c r="J755" s="7">
        <f t="shared" si="33"/>
        <v>2</v>
      </c>
      <c r="K755" s="11">
        <v>4709</v>
      </c>
      <c r="L755" s="58" t="s">
        <v>1121</v>
      </c>
      <c r="M755" s="8">
        <f t="shared" si="34"/>
        <v>42.471862391165857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1</v>
      </c>
      <c r="G757" s="7">
        <v>1</v>
      </c>
      <c r="H757" s="7">
        <v>0</v>
      </c>
      <c r="I757" s="7">
        <v>0</v>
      </c>
      <c r="J757" s="7">
        <f t="shared" si="33"/>
        <v>2</v>
      </c>
      <c r="K757" s="11">
        <v>7858</v>
      </c>
      <c r="L757" s="58" t="s">
        <v>1121</v>
      </c>
      <c r="M757" s="8">
        <f t="shared" si="34"/>
        <v>25.451768897938408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8</v>
      </c>
      <c r="G764" s="7">
        <v>11</v>
      </c>
      <c r="H764" s="7">
        <v>7</v>
      </c>
      <c r="I764" s="7">
        <v>0</v>
      </c>
      <c r="J764" s="7">
        <f t="shared" si="33"/>
        <v>26</v>
      </c>
      <c r="K764" s="11">
        <v>6684</v>
      </c>
      <c r="L764" s="58" t="s">
        <v>1121</v>
      </c>
      <c r="M764" s="8">
        <f t="shared" si="34"/>
        <v>388.98862956313582</v>
      </c>
      <c r="N764" s="7" t="str">
        <f t="shared" si="35"/>
        <v>Alta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13</v>
      </c>
      <c r="G765" s="7">
        <v>14</v>
      </c>
      <c r="H765" s="7">
        <v>11</v>
      </c>
      <c r="I765" s="7">
        <v>22</v>
      </c>
      <c r="J765" s="7">
        <f t="shared" si="33"/>
        <v>60</v>
      </c>
      <c r="K765" s="11">
        <v>70450</v>
      </c>
      <c r="L765" s="58" t="s">
        <v>1123</v>
      </c>
      <c r="M765" s="8">
        <f t="shared" si="34"/>
        <v>85.166784953867989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7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2</v>
      </c>
      <c r="H768" s="7">
        <v>0</v>
      </c>
      <c r="I768" s="7">
        <v>0</v>
      </c>
      <c r="J768" s="7">
        <f t="shared" si="33"/>
        <v>2</v>
      </c>
      <c r="K768" s="11">
        <v>10922</v>
      </c>
      <c r="L768" s="58" t="s">
        <v>1121</v>
      </c>
      <c r="M768" s="8">
        <f t="shared" si="34"/>
        <v>18.311664530305805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1</v>
      </c>
      <c r="I769" s="7">
        <v>0</v>
      </c>
      <c r="J769" s="7">
        <f t="shared" si="33"/>
        <v>1</v>
      </c>
      <c r="K769" s="11">
        <v>7042</v>
      </c>
      <c r="L769" s="58" t="s">
        <v>1121</v>
      </c>
      <c r="M769" s="8">
        <f t="shared" si="34"/>
        <v>14.200511218403863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1</v>
      </c>
      <c r="G771" s="7">
        <v>0</v>
      </c>
      <c r="H771" s="7">
        <v>0</v>
      </c>
      <c r="I771" s="7">
        <v>0</v>
      </c>
      <c r="J771" s="7">
        <f t="shared" si="33"/>
        <v>1</v>
      </c>
      <c r="K771" s="11">
        <v>7687</v>
      </c>
      <c r="L771" s="58" t="s">
        <v>1121</v>
      </c>
      <c r="M771" s="8">
        <f t="shared" si="34"/>
        <v>13.008976193573565</v>
      </c>
      <c r="N771" s="7" t="str">
        <f t="shared" si="35"/>
        <v>Baixa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7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5</v>
      </c>
      <c r="G774" s="7">
        <v>8</v>
      </c>
      <c r="H774" s="7">
        <v>5</v>
      </c>
      <c r="I774" s="7">
        <v>9</v>
      </c>
      <c r="J774" s="7">
        <f t="shared" si="36"/>
        <v>27</v>
      </c>
      <c r="K774" s="11">
        <v>32069</v>
      </c>
      <c r="L774" s="58" t="s">
        <v>1122</v>
      </c>
      <c r="M774" s="8">
        <f t="shared" si="37"/>
        <v>84.193457856496934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3</v>
      </c>
      <c r="G778" s="7">
        <v>1</v>
      </c>
      <c r="H778" s="7">
        <v>0</v>
      </c>
      <c r="I778" s="7">
        <v>0</v>
      </c>
      <c r="J778" s="7">
        <f t="shared" si="36"/>
        <v>4</v>
      </c>
      <c r="K778" s="11">
        <v>7764</v>
      </c>
      <c r="L778" s="58" t="s">
        <v>1121</v>
      </c>
      <c r="M778" s="8">
        <f t="shared" si="37"/>
        <v>51.519835136527568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7</v>
      </c>
      <c r="G780" s="7">
        <v>6</v>
      </c>
      <c r="H780" s="7">
        <v>3</v>
      </c>
      <c r="I780" s="7">
        <v>2</v>
      </c>
      <c r="J780" s="7">
        <f t="shared" si="36"/>
        <v>18</v>
      </c>
      <c r="K780" s="11">
        <v>4209</v>
      </c>
      <c r="L780" s="58" t="s">
        <v>1121</v>
      </c>
      <c r="M780" s="8">
        <f t="shared" si="37"/>
        <v>427.65502494654316</v>
      </c>
      <c r="N780" s="7" t="str">
        <f t="shared" si="38"/>
        <v>Alta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1</v>
      </c>
      <c r="G788" s="7">
        <v>2</v>
      </c>
      <c r="H788" s="7">
        <v>0</v>
      </c>
      <c r="I788" s="7">
        <v>0</v>
      </c>
      <c r="J788" s="7">
        <f t="shared" si="36"/>
        <v>3</v>
      </c>
      <c r="K788" s="11">
        <v>11493</v>
      </c>
      <c r="L788" s="58" t="s">
        <v>1121</v>
      </c>
      <c r="M788" s="8">
        <f t="shared" si="37"/>
        <v>26.102845210127906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5</v>
      </c>
      <c r="G789" s="7">
        <v>2</v>
      </c>
      <c r="H789" s="7">
        <v>5</v>
      </c>
      <c r="I789" s="7">
        <v>2</v>
      </c>
      <c r="J789" s="7">
        <f t="shared" si="36"/>
        <v>14</v>
      </c>
      <c r="K789" s="11">
        <v>8685</v>
      </c>
      <c r="L789" s="58" t="s">
        <v>1121</v>
      </c>
      <c r="M789" s="8">
        <f t="shared" si="37"/>
        <v>161.19746689694875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1</v>
      </c>
      <c r="H790" s="7">
        <v>2</v>
      </c>
      <c r="I790" s="7">
        <v>0</v>
      </c>
      <c r="J790" s="7">
        <f t="shared" si="36"/>
        <v>3</v>
      </c>
      <c r="K790" s="11">
        <v>7670</v>
      </c>
      <c r="L790" s="58" t="s">
        <v>1121</v>
      </c>
      <c r="M790" s="8">
        <f t="shared" si="37"/>
        <v>39.113428943937414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3</v>
      </c>
      <c r="G793" s="7">
        <v>5</v>
      </c>
      <c r="H793" s="7">
        <v>1</v>
      </c>
      <c r="I793" s="7">
        <v>2</v>
      </c>
      <c r="J793" s="7">
        <f t="shared" si="36"/>
        <v>11</v>
      </c>
      <c r="K793" s="11">
        <v>20993</v>
      </c>
      <c r="L793" s="58" t="s">
        <v>1121</v>
      </c>
      <c r="M793" s="8">
        <f t="shared" si="37"/>
        <v>52.398418520459202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102</v>
      </c>
      <c r="G794" s="7">
        <v>70</v>
      </c>
      <c r="H794" s="7">
        <v>46</v>
      </c>
      <c r="I794" s="7">
        <v>28</v>
      </c>
      <c r="J794" s="7">
        <f t="shared" si="36"/>
        <v>246</v>
      </c>
      <c r="K794" s="11">
        <v>237286</v>
      </c>
      <c r="L794" s="58" t="s">
        <v>1124</v>
      </c>
      <c r="M794" s="8">
        <f t="shared" si="37"/>
        <v>103.67236162268317</v>
      </c>
      <c r="N794" s="7" t="str">
        <f t="shared" si="38"/>
        <v>Média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2</v>
      </c>
      <c r="I795" s="7">
        <v>2</v>
      </c>
      <c r="J795" s="7">
        <f t="shared" si="36"/>
        <v>4</v>
      </c>
      <c r="K795" s="11">
        <v>12134</v>
      </c>
      <c r="L795" s="58" t="s">
        <v>1121</v>
      </c>
      <c r="M795" s="8">
        <f t="shared" si="37"/>
        <v>32.965221691115872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7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1</v>
      </c>
      <c r="G799" s="7">
        <v>1</v>
      </c>
      <c r="H799" s="7">
        <v>0</v>
      </c>
      <c r="I799" s="7">
        <v>0</v>
      </c>
      <c r="J799" s="7">
        <f t="shared" si="36"/>
        <v>2</v>
      </c>
      <c r="K799" s="11">
        <v>19528</v>
      </c>
      <c r="L799" s="58" t="s">
        <v>1121</v>
      </c>
      <c r="M799" s="8">
        <f t="shared" si="37"/>
        <v>10.24170421958214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1</v>
      </c>
      <c r="H800" s="7">
        <v>0</v>
      </c>
      <c r="I800" s="7">
        <v>1</v>
      </c>
      <c r="J800" s="7">
        <f t="shared" si="36"/>
        <v>2</v>
      </c>
      <c r="K800" s="11">
        <v>5594</v>
      </c>
      <c r="L800" s="58" t="s">
        <v>1121</v>
      </c>
      <c r="M800" s="8">
        <f t="shared" si="37"/>
        <v>35.752592062924563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3</v>
      </c>
      <c r="G801" s="7">
        <v>4</v>
      </c>
      <c r="H801" s="7">
        <v>3</v>
      </c>
      <c r="I801" s="7">
        <v>0</v>
      </c>
      <c r="J801" s="7">
        <f t="shared" si="36"/>
        <v>10</v>
      </c>
      <c r="K801" s="11">
        <v>6112</v>
      </c>
      <c r="L801" s="58" t="s">
        <v>1121</v>
      </c>
      <c r="M801" s="8">
        <f t="shared" si="37"/>
        <v>163.61256544502618</v>
      </c>
      <c r="N801" s="7" t="str">
        <f t="shared" si="38"/>
        <v>Média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1</v>
      </c>
      <c r="G802" s="7">
        <v>0</v>
      </c>
      <c r="H802" s="7">
        <v>0</v>
      </c>
      <c r="I802" s="7">
        <v>0</v>
      </c>
      <c r="J802" s="7">
        <f t="shared" si="36"/>
        <v>1</v>
      </c>
      <c r="K802" s="11">
        <v>3792</v>
      </c>
      <c r="L802" s="58" t="s">
        <v>1121</v>
      </c>
      <c r="M802" s="8">
        <f t="shared" si="37"/>
        <v>26.371308016877634</v>
      </c>
      <c r="N802" s="7" t="str">
        <f t="shared" si="38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7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2</v>
      </c>
      <c r="G804" s="7">
        <v>1</v>
      </c>
      <c r="H804" s="7">
        <v>0</v>
      </c>
      <c r="I804" s="7">
        <v>0</v>
      </c>
      <c r="J804" s="7">
        <f t="shared" si="36"/>
        <v>3</v>
      </c>
      <c r="K804" s="11">
        <v>3119</v>
      </c>
      <c r="L804" s="58" t="s">
        <v>1121</v>
      </c>
      <c r="M804" s="8">
        <f t="shared" si="37"/>
        <v>96.18467457518436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7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6</v>
      </c>
      <c r="G808" s="7">
        <v>4</v>
      </c>
      <c r="H808" s="7">
        <v>6</v>
      </c>
      <c r="I808" s="7">
        <v>8</v>
      </c>
      <c r="J808" s="7">
        <f t="shared" si="36"/>
        <v>24</v>
      </c>
      <c r="K808" s="11">
        <v>14350</v>
      </c>
      <c r="L808" s="58" t="s">
        <v>1121</v>
      </c>
      <c r="M808" s="8">
        <f t="shared" si="37"/>
        <v>167.24738675958187</v>
      </c>
      <c r="N808" s="7" t="str">
        <f t="shared" si="38"/>
        <v>Média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1</v>
      </c>
      <c r="G809" s="7">
        <v>0</v>
      </c>
      <c r="H809" s="7">
        <v>0</v>
      </c>
      <c r="I809" s="7">
        <v>1</v>
      </c>
      <c r="J809" s="7">
        <f t="shared" si="36"/>
        <v>2</v>
      </c>
      <c r="K809" s="11">
        <v>11650</v>
      </c>
      <c r="L809" s="58" t="s">
        <v>1121</v>
      </c>
      <c r="M809" s="8">
        <f t="shared" si="37"/>
        <v>17.167381974248929</v>
      </c>
      <c r="N809" s="7" t="str">
        <f t="shared" si="38"/>
        <v>Baixa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125</v>
      </c>
      <c r="G810" s="7">
        <v>118</v>
      </c>
      <c r="H810" s="7">
        <v>135</v>
      </c>
      <c r="I810" s="7">
        <v>84</v>
      </c>
      <c r="J810" s="7">
        <f t="shared" si="36"/>
        <v>462</v>
      </c>
      <c r="K810" s="11">
        <v>140235</v>
      </c>
      <c r="L810" s="58" t="s">
        <v>1124</v>
      </c>
      <c r="M810" s="8">
        <f t="shared" si="37"/>
        <v>329.44699967911004</v>
      </c>
      <c r="N810" s="7" t="str">
        <f t="shared" si="38"/>
        <v>Alta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29</v>
      </c>
      <c r="G811" s="7">
        <v>33</v>
      </c>
      <c r="H811" s="7">
        <v>29</v>
      </c>
      <c r="I811" s="7">
        <v>11</v>
      </c>
      <c r="J811" s="7">
        <f t="shared" si="36"/>
        <v>102</v>
      </c>
      <c r="K811" s="11">
        <v>89090</v>
      </c>
      <c r="L811" s="58" t="s">
        <v>1123</v>
      </c>
      <c r="M811" s="8">
        <f t="shared" si="37"/>
        <v>114.49096419351217</v>
      </c>
      <c r="N811" s="7" t="str">
        <f t="shared" si="38"/>
        <v>Média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7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14</v>
      </c>
      <c r="G813" s="7">
        <v>11</v>
      </c>
      <c r="H813" s="7">
        <v>7</v>
      </c>
      <c r="I813" s="7">
        <v>3</v>
      </c>
      <c r="J813" s="7">
        <f t="shared" si="36"/>
        <v>35</v>
      </c>
      <c r="K813" s="11">
        <v>6539</v>
      </c>
      <c r="L813" s="58" t="s">
        <v>1121</v>
      </c>
      <c r="M813" s="8">
        <f t="shared" si="37"/>
        <v>535.25003823214558</v>
      </c>
      <c r="N813" s="7" t="str">
        <f t="shared" si="38"/>
        <v>Muito 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0</v>
      </c>
      <c r="G814" s="7">
        <v>1</v>
      </c>
      <c r="H814" s="7">
        <v>0</v>
      </c>
      <c r="I814" s="7">
        <v>0</v>
      </c>
      <c r="J814" s="7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6</v>
      </c>
      <c r="G818" s="7">
        <v>13</v>
      </c>
      <c r="H818" s="7">
        <v>6</v>
      </c>
      <c r="I818" s="7">
        <v>5</v>
      </c>
      <c r="J818" s="7">
        <f t="shared" si="36"/>
        <v>30</v>
      </c>
      <c r="K818" s="11">
        <v>78913</v>
      </c>
      <c r="L818" s="58" t="s">
        <v>1123</v>
      </c>
      <c r="M818" s="8">
        <f t="shared" si="37"/>
        <v>38.016549871377343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2</v>
      </c>
      <c r="G819" s="7">
        <v>1</v>
      </c>
      <c r="H819" s="7">
        <v>0</v>
      </c>
      <c r="I819" s="7">
        <v>0</v>
      </c>
      <c r="J819" s="7">
        <f t="shared" si="36"/>
        <v>3</v>
      </c>
      <c r="K819" s="11">
        <v>31984</v>
      </c>
      <c r="L819" s="58" t="s">
        <v>1122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2</v>
      </c>
      <c r="G820" s="7">
        <v>2</v>
      </c>
      <c r="H820" s="7">
        <v>3</v>
      </c>
      <c r="I820" s="7">
        <v>1</v>
      </c>
      <c r="J820" s="7">
        <f t="shared" si="36"/>
        <v>8</v>
      </c>
      <c r="K820" s="11">
        <v>56546</v>
      </c>
      <c r="L820" s="58" t="s">
        <v>1122</v>
      </c>
      <c r="M820" s="8">
        <f t="shared" si="37"/>
        <v>14.147773494146358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1</v>
      </c>
      <c r="G821" s="7">
        <v>6</v>
      </c>
      <c r="H821" s="7">
        <v>2</v>
      </c>
      <c r="I821" s="7">
        <v>6</v>
      </c>
      <c r="J821" s="7">
        <f t="shared" si="36"/>
        <v>15</v>
      </c>
      <c r="K821" s="11">
        <v>6698</v>
      </c>
      <c r="L821" s="58" t="s">
        <v>1121</v>
      </c>
      <c r="M821" s="8">
        <f t="shared" si="37"/>
        <v>223.94744699910422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3</v>
      </c>
      <c r="I822" s="7">
        <v>3</v>
      </c>
      <c r="J822" s="7">
        <f t="shared" si="36"/>
        <v>6</v>
      </c>
      <c r="K822" s="11">
        <v>25253</v>
      </c>
      <c r="L822" s="58" t="s">
        <v>1122</v>
      </c>
      <c r="M822" s="8">
        <f t="shared" si="37"/>
        <v>23.759553320397576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8</v>
      </c>
      <c r="G823" s="7">
        <v>7</v>
      </c>
      <c r="H823" s="7">
        <v>19</v>
      </c>
      <c r="I823" s="7">
        <v>9</v>
      </c>
      <c r="J823" s="7">
        <f t="shared" si="36"/>
        <v>43</v>
      </c>
      <c r="K823" s="11">
        <v>19797</v>
      </c>
      <c r="L823" s="58" t="s">
        <v>1121</v>
      </c>
      <c r="M823" s="8">
        <f t="shared" si="37"/>
        <v>217.20462696368136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38</v>
      </c>
      <c r="G825" s="7">
        <v>45</v>
      </c>
      <c r="H825" s="7">
        <v>45</v>
      </c>
      <c r="I825" s="7">
        <v>22</v>
      </c>
      <c r="J825" s="7">
        <f t="shared" si="36"/>
        <v>150</v>
      </c>
      <c r="K825" s="11">
        <v>114265</v>
      </c>
      <c r="L825" s="58" t="s">
        <v>1124</v>
      </c>
      <c r="M825" s="8">
        <f t="shared" si="37"/>
        <v>131.27379337504922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7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31</v>
      </c>
      <c r="G827" s="7">
        <v>23</v>
      </c>
      <c r="H827" s="7">
        <v>16</v>
      </c>
      <c r="I827" s="7">
        <v>4</v>
      </c>
      <c r="J827" s="7">
        <f t="shared" si="36"/>
        <v>74</v>
      </c>
      <c r="K827" s="11">
        <v>12449</v>
      </c>
      <c r="L827" s="58" t="s">
        <v>1121</v>
      </c>
      <c r="M827" s="8">
        <f t="shared" si="37"/>
        <v>594.4252550405655</v>
      </c>
      <c r="N827" s="7" t="str">
        <f t="shared" si="38"/>
        <v>Muito Alta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132</v>
      </c>
      <c r="G828" s="7">
        <v>155</v>
      </c>
      <c r="H828" s="7">
        <v>92</v>
      </c>
      <c r="I828" s="7">
        <v>10</v>
      </c>
      <c r="J828" s="7">
        <f t="shared" si="36"/>
        <v>389</v>
      </c>
      <c r="K828" s="11">
        <v>330361</v>
      </c>
      <c r="L828" s="58" t="s">
        <v>1124</v>
      </c>
      <c r="M828" s="8">
        <f t="shared" si="37"/>
        <v>117.74997654081444</v>
      </c>
      <c r="N828" s="7" t="str">
        <f t="shared" si="38"/>
        <v>Média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44</v>
      </c>
      <c r="G829" s="7">
        <v>49</v>
      </c>
      <c r="H829" s="7">
        <v>47</v>
      </c>
      <c r="I829" s="7">
        <v>28</v>
      </c>
      <c r="J829" s="7">
        <f t="shared" si="36"/>
        <v>168</v>
      </c>
      <c r="K829" s="11">
        <v>683247</v>
      </c>
      <c r="L829" s="58" t="s">
        <v>1125</v>
      </c>
      <c r="M829" s="8">
        <f t="shared" si="37"/>
        <v>24.588472397244335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3</v>
      </c>
      <c r="H830" s="7">
        <v>0</v>
      </c>
      <c r="I830" s="7">
        <v>0</v>
      </c>
      <c r="J830" s="7">
        <f t="shared" si="36"/>
        <v>3</v>
      </c>
      <c r="K830" s="11">
        <v>2626</v>
      </c>
      <c r="L830" s="58" t="s">
        <v>1121</v>
      </c>
      <c r="M830" s="8">
        <f t="shared" si="37"/>
        <v>114.24219345011426</v>
      </c>
      <c r="N830" s="7" t="str">
        <f t="shared" si="38"/>
        <v>Média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72</v>
      </c>
      <c r="G831" s="7">
        <v>73</v>
      </c>
      <c r="H831" s="7">
        <v>61</v>
      </c>
      <c r="I831" s="7">
        <v>57</v>
      </c>
      <c r="J831" s="7">
        <f t="shared" si="36"/>
        <v>263</v>
      </c>
      <c r="K831" s="11">
        <v>83808</v>
      </c>
      <c r="L831" s="58" t="s">
        <v>1123</v>
      </c>
      <c r="M831" s="8">
        <f t="shared" si="37"/>
        <v>313.81252386407027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3</v>
      </c>
      <c r="G832" s="7">
        <v>4</v>
      </c>
      <c r="H832" s="7">
        <v>11</v>
      </c>
      <c r="I832" s="7">
        <v>5</v>
      </c>
      <c r="J832" s="7">
        <f t="shared" si="36"/>
        <v>23</v>
      </c>
      <c r="K832" s="11">
        <v>4325</v>
      </c>
      <c r="L832" s="58" t="s">
        <v>1121</v>
      </c>
      <c r="M832" s="8">
        <f t="shared" si="37"/>
        <v>531.79190751445083</v>
      </c>
      <c r="N832" s="7" t="str">
        <f t="shared" si="38"/>
        <v>Muito Alta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1</v>
      </c>
      <c r="I833" s="7">
        <v>0</v>
      </c>
      <c r="J833" s="7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2</v>
      </c>
      <c r="G835" s="7">
        <v>0</v>
      </c>
      <c r="H835" s="7">
        <v>1</v>
      </c>
      <c r="I835" s="7">
        <v>0</v>
      </c>
      <c r="J835" s="7">
        <f t="shared" si="36"/>
        <v>3</v>
      </c>
      <c r="K835" s="11">
        <v>16547</v>
      </c>
      <c r="L835" s="58" t="s">
        <v>1121</v>
      </c>
      <c r="M835" s="8">
        <f t="shared" si="37"/>
        <v>18.130174654015832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17</v>
      </c>
      <c r="G836" s="7">
        <v>12</v>
      </c>
      <c r="H836" s="7">
        <v>14</v>
      </c>
      <c r="I836" s="7">
        <v>4</v>
      </c>
      <c r="J836" s="7">
        <f t="shared" si="36"/>
        <v>47</v>
      </c>
      <c r="K836" s="11">
        <v>6491</v>
      </c>
      <c r="L836" s="58" t="s">
        <v>1121</v>
      </c>
      <c r="M836" s="8">
        <f t="shared" si="37"/>
        <v>724.07949468494837</v>
      </c>
      <c r="N836" s="7" t="str">
        <f t="shared" si="38"/>
        <v>Muito Alta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4</v>
      </c>
      <c r="G839" s="7">
        <v>1</v>
      </c>
      <c r="H839" s="7">
        <v>1</v>
      </c>
      <c r="I839" s="7">
        <v>2</v>
      </c>
      <c r="J839" s="7">
        <f t="shared" si="39"/>
        <v>8</v>
      </c>
      <c r="K839" s="11">
        <v>134477</v>
      </c>
      <c r="L839" s="58" t="s">
        <v>1124</v>
      </c>
      <c r="M839" s="8">
        <f t="shared" si="40"/>
        <v>5.9489726867791521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1</v>
      </c>
      <c r="G840" s="7">
        <v>8</v>
      </c>
      <c r="H840" s="7">
        <v>3</v>
      </c>
      <c r="I840" s="7">
        <v>3</v>
      </c>
      <c r="J840" s="7">
        <f t="shared" si="39"/>
        <v>15</v>
      </c>
      <c r="K840" s="11">
        <v>7071</v>
      </c>
      <c r="L840" s="58" t="s">
        <v>1121</v>
      </c>
      <c r="M840" s="8">
        <f t="shared" si="40"/>
        <v>212.13406873143828</v>
      </c>
      <c r="N840" s="7" t="str">
        <f t="shared" si="41"/>
        <v>Média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10</v>
      </c>
      <c r="G841" s="7">
        <v>6</v>
      </c>
      <c r="H841" s="7">
        <v>5</v>
      </c>
      <c r="I841" s="7">
        <v>4</v>
      </c>
      <c r="J841" s="7">
        <f t="shared" si="39"/>
        <v>25</v>
      </c>
      <c r="K841" s="11">
        <v>39173</v>
      </c>
      <c r="L841" s="58" t="s">
        <v>1122</v>
      </c>
      <c r="M841" s="8">
        <f t="shared" si="40"/>
        <v>63.819467490363259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3</v>
      </c>
      <c r="G843" s="7">
        <v>7</v>
      </c>
      <c r="H843" s="7">
        <v>1</v>
      </c>
      <c r="I843" s="7">
        <v>1</v>
      </c>
      <c r="J843" s="7">
        <f t="shared" si="39"/>
        <v>12</v>
      </c>
      <c r="K843" s="11">
        <v>20537</v>
      </c>
      <c r="L843" s="58" t="s">
        <v>1121</v>
      </c>
      <c r="M843" s="8">
        <f t="shared" si="40"/>
        <v>58.431124312216973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1</v>
      </c>
      <c r="H844" s="7">
        <v>0</v>
      </c>
      <c r="I844" s="7">
        <v>0</v>
      </c>
      <c r="J844" s="7">
        <f t="shared" si="39"/>
        <v>1</v>
      </c>
      <c r="K844" s="11">
        <v>9265</v>
      </c>
      <c r="L844" s="58" t="s">
        <v>1121</v>
      </c>
      <c r="M844" s="8">
        <f t="shared" si="40"/>
        <v>10.793308148947652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0</v>
      </c>
      <c r="H846" s="7">
        <v>0</v>
      </c>
      <c r="I846" s="7">
        <v>0</v>
      </c>
      <c r="J846" s="7">
        <f t="shared" si="39"/>
        <v>1</v>
      </c>
      <c r="K846" s="11">
        <v>3951</v>
      </c>
      <c r="L846" s="58" t="s">
        <v>1121</v>
      </c>
      <c r="M846" s="8">
        <f t="shared" si="40"/>
        <v>25.310048089091371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1</v>
      </c>
      <c r="J847" s="7">
        <f t="shared" si="39"/>
        <v>1</v>
      </c>
      <c r="K847" s="11">
        <v>4832</v>
      </c>
      <c r="L847" s="58" t="s">
        <v>1121</v>
      </c>
      <c r="M847" s="8">
        <f t="shared" si="40"/>
        <v>20.695364238410598</v>
      </c>
      <c r="N847" s="7" t="str">
        <f t="shared" si="41"/>
        <v>Baixa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9</v>
      </c>
      <c r="G848" s="7">
        <v>8</v>
      </c>
      <c r="H848" s="7">
        <v>1</v>
      </c>
      <c r="I848" s="7">
        <v>2</v>
      </c>
      <c r="J848" s="7">
        <f t="shared" si="39"/>
        <v>20</v>
      </c>
      <c r="K848" s="11">
        <v>125376</v>
      </c>
      <c r="L848" s="58" t="s">
        <v>1124</v>
      </c>
      <c r="M848" s="8">
        <f t="shared" si="40"/>
        <v>15.952016334864727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2</v>
      </c>
      <c r="H849" s="7">
        <v>2</v>
      </c>
      <c r="I849" s="7">
        <v>0</v>
      </c>
      <c r="J849" s="7">
        <f t="shared" si="39"/>
        <v>4</v>
      </c>
      <c r="K849" s="11">
        <v>78286</v>
      </c>
      <c r="L849" s="58" t="s">
        <v>1123</v>
      </c>
      <c r="M849" s="8">
        <f t="shared" si="40"/>
        <v>5.1094704033926881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10</v>
      </c>
      <c r="G851" s="7">
        <v>6</v>
      </c>
      <c r="H851" s="7">
        <v>11</v>
      </c>
      <c r="I851" s="7">
        <v>19</v>
      </c>
      <c r="J851" s="7">
        <f t="shared" si="39"/>
        <v>46</v>
      </c>
      <c r="K851" s="11">
        <v>13764</v>
      </c>
      <c r="L851" s="58" t="s">
        <v>1121</v>
      </c>
      <c r="M851" s="8">
        <f t="shared" si="40"/>
        <v>334.20517291485032</v>
      </c>
      <c r="N851" s="7" t="str">
        <f t="shared" si="41"/>
        <v>Alta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3</v>
      </c>
      <c r="G852" s="7">
        <v>0</v>
      </c>
      <c r="H852" s="7">
        <v>0</v>
      </c>
      <c r="I852" s="7">
        <v>0</v>
      </c>
      <c r="J852" s="7">
        <f t="shared" si="39"/>
        <v>3</v>
      </c>
      <c r="K852" s="11">
        <v>8685</v>
      </c>
      <c r="L852" s="58" t="s">
        <v>1121</v>
      </c>
      <c r="M852" s="8">
        <f t="shared" si="40"/>
        <v>34.542314335060446</v>
      </c>
      <c r="N852" s="7" t="str">
        <f t="shared" si="41"/>
        <v>Baixa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7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1</v>
      </c>
      <c r="G854" s="7">
        <v>0</v>
      </c>
      <c r="H854" s="7">
        <v>0</v>
      </c>
      <c r="I854" s="7">
        <v>2</v>
      </c>
      <c r="J854" s="7">
        <f t="shared" si="39"/>
        <v>3</v>
      </c>
      <c r="K854" s="11">
        <v>5420</v>
      </c>
      <c r="L854" s="58" t="s">
        <v>1121</v>
      </c>
      <c r="M854" s="8">
        <f t="shared" si="40"/>
        <v>55.350553505535053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47</v>
      </c>
      <c r="G855" s="7">
        <v>52</v>
      </c>
      <c r="H855" s="7">
        <v>58</v>
      </c>
      <c r="I855" s="7">
        <v>55</v>
      </c>
      <c r="J855" s="7">
        <f t="shared" si="39"/>
        <v>212</v>
      </c>
      <c r="K855" s="11">
        <v>42149</v>
      </c>
      <c r="L855" s="58" t="s">
        <v>1122</v>
      </c>
      <c r="M855" s="8">
        <f t="shared" si="40"/>
        <v>502.97753208854306</v>
      </c>
      <c r="N855" s="7" t="str">
        <f t="shared" si="41"/>
        <v>Muito 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5135</v>
      </c>
      <c r="G858" s="12">
        <f>SUM(G5:G857)</f>
        <v>4441</v>
      </c>
      <c r="H858" s="12">
        <f>SUM(H5:H857)</f>
        <v>3671</v>
      </c>
      <c r="I858" s="12">
        <f>SUM(I5:I857)</f>
        <v>2563</v>
      </c>
      <c r="J858" s="62">
        <f>SUM(F5:I857)</f>
        <v>15810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7" priority="9" stopIfTrue="1" operator="equal">
      <formula>"Alta"</formula>
    </cfRule>
    <cfRule type="cellIs" dxfId="56" priority="10" stopIfTrue="1" operator="equal">
      <formula>"Média"</formula>
    </cfRule>
    <cfRule type="cellIs" dxfId="55" priority="11" stopIfTrue="1" operator="equal">
      <formula>"Baixa"</formula>
    </cfRule>
  </conditionalFormatting>
  <conditionalFormatting sqref="N5:N857">
    <cfRule type="cellIs" dxfId="54" priority="5" operator="equal">
      <formula>"Muito Alta"</formula>
    </cfRule>
    <cfRule type="cellIs" dxfId="53" priority="6" operator="equal">
      <formula>"Alta"</formula>
    </cfRule>
    <cfRule type="cellIs" dxfId="52" priority="7" operator="equal">
      <formula>"Média"</formula>
    </cfRule>
    <cfRule type="cellIs" dxfId="51" priority="8" operator="equal">
      <formula>"Baixa"</formula>
    </cfRule>
  </conditionalFormatting>
  <conditionalFormatting sqref="O5">
    <cfRule type="cellIs" dxfId="50" priority="1" operator="equal">
      <formula>"Muito Alta"</formula>
    </cfRule>
    <cfRule type="cellIs" dxfId="49" priority="2" operator="equal">
      <formula>"Alta"</formula>
    </cfRule>
    <cfRule type="cellIs" dxfId="48" priority="3" operator="equal">
      <formula>"Média"</formula>
    </cfRule>
    <cfRule type="cellIs" dxfId="4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L11" sqref="L1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2" t="s">
        <v>1130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22" ht="19.5" thickBot="1" x14ac:dyDescent="0.3">
      <c r="A3" s="113" t="str">
        <f>Dengue!A3</f>
        <v>Sinan25/05/2020</v>
      </c>
      <c r="B3" s="113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17</v>
      </c>
      <c r="G4" s="50">
        <v>18</v>
      </c>
      <c r="H4" s="50">
        <v>19</v>
      </c>
      <c r="I4" s="50">
        <v>20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1</v>
      </c>
      <c r="Q6" s="71">
        <f>P6/P$10*100</f>
        <v>0.11723329425556857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60</v>
      </c>
      <c r="Q8" s="71">
        <f>P8/P$10*100</f>
        <v>7.0339976553341153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789</v>
      </c>
      <c r="Q9" s="71">
        <f>P9/P$10*100</f>
        <v>92.497069167643602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1</v>
      </c>
      <c r="G15" s="7">
        <v>1</v>
      </c>
      <c r="H15" s="7">
        <v>0</v>
      </c>
      <c r="I15" s="7">
        <v>0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1</v>
      </c>
      <c r="J22" s="13">
        <f t="shared" si="0"/>
        <v>1</v>
      </c>
      <c r="K22" s="11">
        <v>41642</v>
      </c>
      <c r="L22" s="58" t="s">
        <v>1122</v>
      </c>
      <c r="M22" s="8">
        <f t="shared" si="1"/>
        <v>2.4014216416118339</v>
      </c>
      <c r="N22" s="7" t="str">
        <f t="shared" si="2"/>
        <v>Baixa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17</v>
      </c>
      <c r="G23" s="7">
        <v>22</v>
      </c>
      <c r="H23" s="7">
        <v>20</v>
      </c>
      <c r="I23" s="7">
        <v>0</v>
      </c>
      <c r="J23" s="13">
        <f t="shared" si="0"/>
        <v>59</v>
      </c>
      <c r="K23" s="11">
        <v>7411</v>
      </c>
      <c r="L23" s="58" t="s">
        <v>1121</v>
      </c>
      <c r="M23" s="8">
        <f t="shared" si="1"/>
        <v>796.11388476588854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1</v>
      </c>
      <c r="H70" s="7">
        <v>3</v>
      </c>
      <c r="I70" s="7">
        <v>1</v>
      </c>
      <c r="J70" s="13">
        <f t="shared" si="3"/>
        <v>8</v>
      </c>
      <c r="K70" s="11">
        <v>2501576</v>
      </c>
      <c r="L70" s="58" t="s">
        <v>1125</v>
      </c>
      <c r="M70" s="8">
        <f t="shared" si="4"/>
        <v>0.31979839908921415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1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1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1121</v>
      </c>
      <c r="M87" s="8">
        <f t="shared" si="4"/>
        <v>6.6622251832111923</v>
      </c>
      <c r="N87" s="7" t="str">
        <f t="shared" si="5"/>
        <v>Baixa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1</v>
      </c>
      <c r="H123" s="7">
        <v>0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1</v>
      </c>
      <c r="H129" s="7">
        <v>0</v>
      </c>
      <c r="I129" s="7">
        <v>0</v>
      </c>
      <c r="J129" s="13">
        <f t="shared" si="3"/>
        <v>1</v>
      </c>
      <c r="K129" s="11">
        <v>8029</v>
      </c>
      <c r="L129" s="58" t="s">
        <v>1121</v>
      </c>
      <c r="M129" s="8">
        <f t="shared" si="4"/>
        <v>12.454851164528582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1</v>
      </c>
      <c r="G142" s="7">
        <v>0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8</v>
      </c>
      <c r="H154" s="7">
        <v>3</v>
      </c>
      <c r="I154" s="7">
        <v>6</v>
      </c>
      <c r="J154" s="13">
        <f t="shared" si="6"/>
        <v>17</v>
      </c>
      <c r="K154" s="11">
        <v>19007</v>
      </c>
      <c r="L154" s="58" t="s">
        <v>1121</v>
      </c>
      <c r="M154" s="8">
        <f t="shared" si="7"/>
        <v>89.440732361761448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1</v>
      </c>
      <c r="J160" s="13">
        <f t="shared" si="6"/>
        <v>1</v>
      </c>
      <c r="K160" s="11">
        <v>30324</v>
      </c>
      <c r="L160" s="58" t="s">
        <v>1122</v>
      </c>
      <c r="M160" s="8">
        <f t="shared" si="7"/>
        <v>3.2977179791584224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2</v>
      </c>
      <c r="H170" s="7">
        <v>1</v>
      </c>
      <c r="I170" s="7">
        <v>0</v>
      </c>
      <c r="J170" s="13">
        <f t="shared" si="6"/>
        <v>3</v>
      </c>
      <c r="K170" s="11">
        <v>74691</v>
      </c>
      <c r="L170" s="58" t="s">
        <v>1123</v>
      </c>
      <c r="M170" s="8">
        <f t="shared" si="7"/>
        <v>4.0165481784954009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9</v>
      </c>
      <c r="G218" s="7">
        <v>12</v>
      </c>
      <c r="H218" s="7">
        <v>0</v>
      </c>
      <c r="I218" s="7">
        <v>1</v>
      </c>
      <c r="J218" s="13">
        <f t="shared" si="9"/>
        <v>22</v>
      </c>
      <c r="K218" s="11">
        <v>109405</v>
      </c>
      <c r="L218" s="58" t="s">
        <v>1124</v>
      </c>
      <c r="M218" s="8">
        <f t="shared" si="10"/>
        <v>20.108770165897354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1</v>
      </c>
      <c r="G225" s="7">
        <v>0</v>
      </c>
      <c r="H225" s="7">
        <v>0</v>
      </c>
      <c r="I225" s="7">
        <v>0</v>
      </c>
      <c r="J225" s="13">
        <f t="shared" si="9"/>
        <v>1</v>
      </c>
      <c r="K225" s="11">
        <v>2814</v>
      </c>
      <c r="L225" s="58" t="s">
        <v>1121</v>
      </c>
      <c r="M225" s="8">
        <f t="shared" si="10"/>
        <v>35.536602700781806</v>
      </c>
      <c r="N225" s="7" t="str">
        <f t="shared" si="11"/>
        <v>Baixa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2</v>
      </c>
      <c r="H270" s="7">
        <v>0</v>
      </c>
      <c r="I270" s="7">
        <v>0</v>
      </c>
      <c r="J270" s="13">
        <f t="shared" si="12"/>
        <v>2</v>
      </c>
      <c r="K270" s="11">
        <v>11064</v>
      </c>
      <c r="L270" s="58" t="s">
        <v>1121</v>
      </c>
      <c r="M270" s="8">
        <f t="shared" si="13"/>
        <v>18.076644974692698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1</v>
      </c>
      <c r="J302" s="13">
        <f t="shared" si="12"/>
        <v>1</v>
      </c>
      <c r="K302" s="11">
        <v>5446</v>
      </c>
      <c r="L302" s="58" t="s">
        <v>1121</v>
      </c>
      <c r="M302" s="8">
        <f t="shared" si="13"/>
        <v>18.36210062431142</v>
      </c>
      <c r="N302" s="7" t="str">
        <f t="shared" si="14"/>
        <v>Baixa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1</v>
      </c>
      <c r="H309" s="7">
        <v>1</v>
      </c>
      <c r="I309" s="7">
        <v>1</v>
      </c>
      <c r="J309" s="13">
        <f t="shared" si="12"/>
        <v>3</v>
      </c>
      <c r="K309" s="11">
        <v>58962</v>
      </c>
      <c r="L309" s="58" t="s">
        <v>1122</v>
      </c>
      <c r="M309" s="8">
        <f t="shared" si="13"/>
        <v>5.0880227943421188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22</v>
      </c>
      <c r="G319" s="7">
        <v>32</v>
      </c>
      <c r="H319" s="7">
        <v>27</v>
      </c>
      <c r="I319" s="7">
        <v>11</v>
      </c>
      <c r="J319" s="13">
        <f t="shared" si="12"/>
        <v>92</v>
      </c>
      <c r="K319" s="11">
        <v>278685</v>
      </c>
      <c r="L319" s="58" t="s">
        <v>1124</v>
      </c>
      <c r="M319" s="8">
        <f t="shared" si="13"/>
        <v>33.012182212892689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1</v>
      </c>
      <c r="G338" s="7">
        <v>0</v>
      </c>
      <c r="H338" s="7">
        <v>0</v>
      </c>
      <c r="I338" s="7">
        <v>0</v>
      </c>
      <c r="J338" s="13">
        <f t="shared" si="15"/>
        <v>1</v>
      </c>
      <c r="K338" s="11">
        <v>25035</v>
      </c>
      <c r="L338" s="58" t="s">
        <v>1122</v>
      </c>
      <c r="M338" s="8">
        <f t="shared" si="16"/>
        <v>3.994407829039345</v>
      </c>
      <c r="N338" s="7" t="str">
        <f t="shared" si="17"/>
        <v>Baixa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11</v>
      </c>
      <c r="G361" s="7">
        <v>9</v>
      </c>
      <c r="H361" s="7">
        <v>10</v>
      </c>
      <c r="I361" s="7">
        <v>6</v>
      </c>
      <c r="J361" s="13">
        <f t="shared" si="15"/>
        <v>36</v>
      </c>
      <c r="K361" s="11">
        <v>261344</v>
      </c>
      <c r="L361" s="58" t="s">
        <v>1124</v>
      </c>
      <c r="M361" s="8">
        <f t="shared" si="16"/>
        <v>13.774947961307701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1</v>
      </c>
      <c r="I391" s="7">
        <v>0</v>
      </c>
      <c r="J391" s="13">
        <f t="shared" si="18"/>
        <v>1</v>
      </c>
      <c r="K391" s="11">
        <v>104067</v>
      </c>
      <c r="L391" s="58" t="s">
        <v>1124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1</v>
      </c>
      <c r="H422" s="7">
        <v>0</v>
      </c>
      <c r="I422" s="7">
        <v>0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1</v>
      </c>
      <c r="G426" s="7">
        <v>0</v>
      </c>
      <c r="H426" s="7">
        <v>0</v>
      </c>
      <c r="I426" s="7">
        <v>0</v>
      </c>
      <c r="J426" s="13">
        <f t="shared" si="18"/>
        <v>1</v>
      </c>
      <c r="K426" s="11">
        <v>5733</v>
      </c>
      <c r="L426" s="58" t="s">
        <v>1121</v>
      </c>
      <c r="M426" s="8">
        <f t="shared" si="19"/>
        <v>17.44287458573173</v>
      </c>
      <c r="N426" s="7" t="str">
        <f t="shared" si="20"/>
        <v>Baixa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1</v>
      </c>
      <c r="H433" s="7">
        <v>0</v>
      </c>
      <c r="I433" s="7">
        <v>0</v>
      </c>
      <c r="J433" s="13">
        <f t="shared" si="18"/>
        <v>1</v>
      </c>
      <c r="K433" s="11">
        <v>9454</v>
      </c>
      <c r="L433" s="58" t="s">
        <v>1121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1</v>
      </c>
      <c r="G457" s="7">
        <v>0</v>
      </c>
      <c r="H457" s="7">
        <v>0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1</v>
      </c>
      <c r="G458" s="7">
        <v>0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8</v>
      </c>
      <c r="G459" s="7">
        <v>22</v>
      </c>
      <c r="H459" s="7">
        <v>8</v>
      </c>
      <c r="I459" s="7">
        <v>5</v>
      </c>
      <c r="J459" s="13">
        <f t="shared" si="21"/>
        <v>43</v>
      </c>
      <c r="K459" s="11">
        <v>22608</v>
      </c>
      <c r="L459" s="58" t="s">
        <v>1121</v>
      </c>
      <c r="M459" s="8">
        <f t="shared" si="22"/>
        <v>190.19815994338288</v>
      </c>
      <c r="N459" s="7" t="str">
        <f t="shared" si="23"/>
        <v>Média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2</v>
      </c>
      <c r="G475" s="7">
        <v>1</v>
      </c>
      <c r="H475" s="7">
        <v>1</v>
      </c>
      <c r="I475" s="7">
        <v>0</v>
      </c>
      <c r="J475" s="13">
        <f t="shared" si="21"/>
        <v>4</v>
      </c>
      <c r="K475" s="11">
        <v>3227</v>
      </c>
      <c r="L475" s="58" t="s">
        <v>1121</v>
      </c>
      <c r="M475" s="8">
        <f t="shared" si="22"/>
        <v>123.95413696932135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1</v>
      </c>
      <c r="G550" s="7">
        <v>0</v>
      </c>
      <c r="H550" s="7">
        <v>0</v>
      </c>
      <c r="I550" s="7">
        <v>0</v>
      </c>
      <c r="J550" s="13">
        <f t="shared" si="24"/>
        <v>1</v>
      </c>
      <c r="K550" s="11">
        <v>8270</v>
      </c>
      <c r="L550" s="58" t="s">
        <v>1121</v>
      </c>
      <c r="M550" s="8">
        <f t="shared" si="25"/>
        <v>12.091898428053204</v>
      </c>
      <c r="N550" s="7" t="str">
        <f t="shared" si="26"/>
        <v>Baixa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1</v>
      </c>
      <c r="G559" s="7">
        <v>1</v>
      </c>
      <c r="H559" s="7">
        <v>0</v>
      </c>
      <c r="I559" s="7">
        <v>0</v>
      </c>
      <c r="J559" s="13">
        <f t="shared" si="24"/>
        <v>2</v>
      </c>
      <c r="K559" s="11">
        <v>24375</v>
      </c>
      <c r="L559" s="58" t="s">
        <v>1121</v>
      </c>
      <c r="M559" s="8">
        <f t="shared" si="25"/>
        <v>8.2051282051282044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1</v>
      </c>
      <c r="H570" s="7">
        <v>0</v>
      </c>
      <c r="I570" s="7">
        <v>0</v>
      </c>
      <c r="J570" s="13">
        <f t="shared" si="24"/>
        <v>1</v>
      </c>
      <c r="K570" s="11">
        <v>4849</v>
      </c>
      <c r="L570" s="58" t="s">
        <v>1121</v>
      </c>
      <c r="M570" s="8">
        <f t="shared" si="25"/>
        <v>20.622808826562178</v>
      </c>
      <c r="N570" s="7" t="str">
        <f t="shared" si="26"/>
        <v>Baixa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1</v>
      </c>
      <c r="H603" s="7">
        <v>0</v>
      </c>
      <c r="I603" s="7">
        <v>0</v>
      </c>
      <c r="J603" s="13">
        <f t="shared" si="27"/>
        <v>1</v>
      </c>
      <c r="K603" s="11">
        <v>10731</v>
      </c>
      <c r="L603" s="58" t="s">
        <v>1121</v>
      </c>
      <c r="M603" s="8">
        <f t="shared" si="28"/>
        <v>9.3187960115553068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1</v>
      </c>
      <c r="H607" s="7">
        <v>1</v>
      </c>
      <c r="I607" s="7">
        <v>1</v>
      </c>
      <c r="J607" s="13">
        <f t="shared" si="27"/>
        <v>3</v>
      </c>
      <c r="K607" s="11">
        <v>34456</v>
      </c>
      <c r="L607" s="58" t="s">
        <v>1122</v>
      </c>
      <c r="M607" s="8">
        <f t="shared" si="28"/>
        <v>8.7067564429997688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1</v>
      </c>
      <c r="G616" s="7">
        <v>0</v>
      </c>
      <c r="H616" s="7">
        <v>0</v>
      </c>
      <c r="I616" s="7">
        <v>0</v>
      </c>
      <c r="J616" s="13">
        <f t="shared" si="27"/>
        <v>1</v>
      </c>
      <c r="K616" s="11">
        <v>37950</v>
      </c>
      <c r="L616" s="58" t="s">
        <v>1122</v>
      </c>
      <c r="M616" s="8">
        <f t="shared" si="28"/>
        <v>2.6350461133069829</v>
      </c>
      <c r="N616" s="7" t="str">
        <f t="shared" si="29"/>
        <v>Baixa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1</v>
      </c>
      <c r="J617" s="13">
        <f t="shared" si="27"/>
        <v>1</v>
      </c>
      <c r="K617" s="11">
        <v>11208</v>
      </c>
      <c r="L617" s="58" t="s">
        <v>1121</v>
      </c>
      <c r="M617" s="8">
        <f t="shared" si="28"/>
        <v>8.9221984296930756</v>
      </c>
      <c r="N617" s="7" t="str">
        <f t="shared" si="29"/>
        <v>Baixa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1</v>
      </c>
      <c r="H619" s="7">
        <v>0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1</v>
      </c>
      <c r="I634" s="7">
        <v>2</v>
      </c>
      <c r="J634" s="13">
        <f t="shared" si="27"/>
        <v>3</v>
      </c>
      <c r="K634" s="11">
        <v>10514</v>
      </c>
      <c r="L634" s="58" t="s">
        <v>1121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0</v>
      </c>
      <c r="H637" s="7">
        <v>3</v>
      </c>
      <c r="I637" s="7">
        <v>5</v>
      </c>
      <c r="J637" s="13">
        <f t="shared" si="27"/>
        <v>9</v>
      </c>
      <c r="K637" s="11">
        <v>17398</v>
      </c>
      <c r="L637" s="58" t="s">
        <v>1121</v>
      </c>
      <c r="M637" s="8">
        <f t="shared" si="28"/>
        <v>51.730083917691694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4</v>
      </c>
      <c r="G641" s="7">
        <v>3</v>
      </c>
      <c r="H641" s="7">
        <v>3</v>
      </c>
      <c r="I641" s="7">
        <v>0</v>
      </c>
      <c r="J641" s="13">
        <f t="shared" si="27"/>
        <v>10</v>
      </c>
      <c r="K641" s="11">
        <v>331045</v>
      </c>
      <c r="L641" s="58" t="s">
        <v>1124</v>
      </c>
      <c r="M641" s="8">
        <f t="shared" si="28"/>
        <v>3.0207373619900615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1</v>
      </c>
      <c r="J650" s="13">
        <f t="shared" si="30"/>
        <v>1</v>
      </c>
      <c r="K650" s="11">
        <v>12291</v>
      </c>
      <c r="L650" s="58" t="s">
        <v>1121</v>
      </c>
      <c r="M650" s="8">
        <f t="shared" si="31"/>
        <v>8.1360344967862659</v>
      </c>
      <c r="N650" s="7" t="str">
        <f t="shared" si="32"/>
        <v>Baixa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1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1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1</v>
      </c>
      <c r="J665" s="13">
        <f t="shared" si="30"/>
        <v>1</v>
      </c>
      <c r="K665" s="11">
        <v>25989</v>
      </c>
      <c r="L665" s="58" t="s">
        <v>1122</v>
      </c>
      <c r="M665" s="8">
        <f t="shared" si="31"/>
        <v>3.8477817538189236</v>
      </c>
      <c r="N665" s="7" t="str">
        <f t="shared" si="32"/>
        <v>Baixa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1</v>
      </c>
      <c r="I699" s="7">
        <v>1</v>
      </c>
      <c r="J699" s="13">
        <f t="shared" si="30"/>
        <v>3</v>
      </c>
      <c r="K699" s="11">
        <v>33934</v>
      </c>
      <c r="L699" s="58" t="s">
        <v>1122</v>
      </c>
      <c r="M699" s="8">
        <f t="shared" si="31"/>
        <v>8.8406907526374727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1</v>
      </c>
      <c r="H728" s="7">
        <v>1</v>
      </c>
      <c r="I728" s="7">
        <v>0</v>
      </c>
      <c r="J728" s="13">
        <f t="shared" si="33"/>
        <v>2</v>
      </c>
      <c r="K728" s="11">
        <v>25332</v>
      </c>
      <c r="L728" s="58" t="s">
        <v>1122</v>
      </c>
      <c r="M728" s="8">
        <f t="shared" si="34"/>
        <v>7.8951523764408655</v>
      </c>
      <c r="N728" s="7" t="str">
        <f t="shared" si="35"/>
        <v>Baixa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1</v>
      </c>
      <c r="G735" s="7">
        <v>0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1</v>
      </c>
      <c r="H788" s="7">
        <v>0</v>
      </c>
      <c r="I788" s="7">
        <v>0</v>
      </c>
      <c r="J788" s="13">
        <f t="shared" si="36"/>
        <v>1</v>
      </c>
      <c r="K788" s="11">
        <v>11493</v>
      </c>
      <c r="L788" s="58" t="s">
        <v>1121</v>
      </c>
      <c r="M788" s="8">
        <f t="shared" si="37"/>
        <v>8.7009484033759676</v>
      </c>
      <c r="N788" s="7" t="str">
        <f t="shared" si="38"/>
        <v>Baixa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1</v>
      </c>
      <c r="H789" s="7">
        <v>0</v>
      </c>
      <c r="I789" s="7">
        <v>0</v>
      </c>
      <c r="J789" s="13">
        <f t="shared" si="36"/>
        <v>1</v>
      </c>
      <c r="K789" s="11">
        <v>8685</v>
      </c>
      <c r="L789" s="58" t="s">
        <v>1121</v>
      </c>
      <c r="M789" s="8">
        <f t="shared" si="37"/>
        <v>11.514104778353483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1</v>
      </c>
      <c r="H793" s="7">
        <v>0</v>
      </c>
      <c r="I793" s="7">
        <v>0</v>
      </c>
      <c r="J793" s="13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1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8</v>
      </c>
      <c r="G810" s="7">
        <v>19</v>
      </c>
      <c r="H810" s="7">
        <v>8</v>
      </c>
      <c r="I810" s="7">
        <v>16</v>
      </c>
      <c r="J810" s="13">
        <f t="shared" si="36"/>
        <v>51</v>
      </c>
      <c r="K810" s="11">
        <v>140235</v>
      </c>
      <c r="L810" s="58" t="s">
        <v>1124</v>
      </c>
      <c r="M810" s="8">
        <f t="shared" si="37"/>
        <v>36.367525938603059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2</v>
      </c>
      <c r="G811" s="7">
        <v>1</v>
      </c>
      <c r="H811" s="7">
        <v>2</v>
      </c>
      <c r="I811" s="7">
        <v>1</v>
      </c>
      <c r="J811" s="13">
        <f t="shared" si="36"/>
        <v>6</v>
      </c>
      <c r="K811" s="11">
        <v>89090</v>
      </c>
      <c r="L811" s="58" t="s">
        <v>1123</v>
      </c>
      <c r="M811" s="8">
        <f t="shared" si="37"/>
        <v>6.7347625996183629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2</v>
      </c>
      <c r="J817" s="13">
        <f t="shared" si="36"/>
        <v>2</v>
      </c>
      <c r="K817" s="11">
        <v>8201</v>
      </c>
      <c r="L817" s="58" t="s">
        <v>1121</v>
      </c>
      <c r="M817" s="8">
        <f t="shared" si="37"/>
        <v>24.387269845140839</v>
      </c>
      <c r="N817" s="7" t="str">
        <f t="shared" si="38"/>
        <v>Baixa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1</v>
      </c>
      <c r="H818" s="7">
        <v>0</v>
      </c>
      <c r="I818" s="7">
        <v>0</v>
      </c>
      <c r="J818" s="13">
        <f t="shared" si="36"/>
        <v>1</v>
      </c>
      <c r="K818" s="11">
        <v>78913</v>
      </c>
      <c r="L818" s="58" t="s">
        <v>1123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1</v>
      </c>
      <c r="H822" s="7">
        <v>0</v>
      </c>
      <c r="I822" s="7">
        <v>0</v>
      </c>
      <c r="J822" s="13">
        <f t="shared" si="36"/>
        <v>1</v>
      </c>
      <c r="K822" s="11">
        <v>25253</v>
      </c>
      <c r="L822" s="58" t="s">
        <v>1122</v>
      </c>
      <c r="M822" s="8">
        <f t="shared" si="37"/>
        <v>3.9599255533995961</v>
      </c>
      <c r="N822" s="7" t="str">
        <f t="shared" si="38"/>
        <v>Baixa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3</v>
      </c>
      <c r="H825" s="7">
        <v>0</v>
      </c>
      <c r="I825" s="7">
        <v>0</v>
      </c>
      <c r="J825" s="13">
        <f t="shared" si="36"/>
        <v>4</v>
      </c>
      <c r="K825" s="11">
        <v>114265</v>
      </c>
      <c r="L825" s="58" t="s">
        <v>1124</v>
      </c>
      <c r="M825" s="8">
        <f t="shared" si="37"/>
        <v>3.5006344900013127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1</v>
      </c>
      <c r="G827" s="7">
        <v>1</v>
      </c>
      <c r="H827" s="7">
        <v>0</v>
      </c>
      <c r="I827" s="7">
        <v>0</v>
      </c>
      <c r="J827" s="13">
        <f t="shared" si="36"/>
        <v>2</v>
      </c>
      <c r="K827" s="11">
        <v>12449</v>
      </c>
      <c r="L827" s="58" t="s">
        <v>1121</v>
      </c>
      <c r="M827" s="8">
        <f t="shared" si="37"/>
        <v>16.065547433528799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1</v>
      </c>
      <c r="H829" s="7">
        <v>0</v>
      </c>
      <c r="I829" s="7">
        <v>0</v>
      </c>
      <c r="J829" s="13">
        <f t="shared" si="36"/>
        <v>2</v>
      </c>
      <c r="K829" s="11">
        <v>683247</v>
      </c>
      <c r="L829" s="58" t="s">
        <v>1125</v>
      </c>
      <c r="M829" s="8">
        <f t="shared" si="37"/>
        <v>0.29271990949100402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5</v>
      </c>
      <c r="G836" s="7">
        <v>9</v>
      </c>
      <c r="H836" s="7">
        <v>11</v>
      </c>
      <c r="I836" s="7">
        <v>1</v>
      </c>
      <c r="J836" s="13">
        <f t="shared" si="36"/>
        <v>26</v>
      </c>
      <c r="K836" s="11">
        <v>6491</v>
      </c>
      <c r="L836" s="58" t="s">
        <v>1121</v>
      </c>
      <c r="M836" s="8">
        <f t="shared" si="37"/>
        <v>400.55461408103525</v>
      </c>
      <c r="N836" s="7" t="str">
        <f t="shared" si="38"/>
        <v>Alta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1</v>
      </c>
      <c r="J843" s="13">
        <f t="shared" si="39"/>
        <v>1</v>
      </c>
      <c r="K843" s="11">
        <v>20537</v>
      </c>
      <c r="L843" s="58" t="s">
        <v>1121</v>
      </c>
      <c r="M843" s="8">
        <f t="shared" si="40"/>
        <v>4.869260359351415</v>
      </c>
      <c r="N843" s="7" t="str">
        <f t="shared" si="41"/>
        <v>Baixa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1</v>
      </c>
      <c r="G852" s="7">
        <v>0</v>
      </c>
      <c r="H852" s="7">
        <v>0</v>
      </c>
      <c r="I852" s="7">
        <v>0</v>
      </c>
      <c r="J852" s="13">
        <f t="shared" si="39"/>
        <v>1</v>
      </c>
      <c r="K852" s="11">
        <v>8685</v>
      </c>
      <c r="L852" s="58" t="s">
        <v>1121</v>
      </c>
      <c r="M852" s="8">
        <f t="shared" si="40"/>
        <v>11.514104778353483</v>
      </c>
      <c r="N852" s="7" t="str">
        <f t="shared" si="41"/>
        <v>Baixa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1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109</v>
      </c>
      <c r="G858" s="12">
        <f>SUM(G5:G857)</f>
        <v>169</v>
      </c>
      <c r="H858" s="12">
        <f>SUM(H5:H857)</f>
        <v>108</v>
      </c>
      <c r="I858" s="12">
        <f>SUM(I5:I857)</f>
        <v>68</v>
      </c>
      <c r="J858" s="12">
        <f>SUM(F858:I858)</f>
        <v>454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46" priority="1" operator="equal">
      <formula>"Muito Alta"</formula>
    </cfRule>
    <cfRule type="cellIs" dxfId="45" priority="2" operator="equal">
      <formula>"Alta"</formula>
    </cfRule>
    <cfRule type="cellIs" dxfId="44" priority="3" operator="equal">
      <formula>"Média"</formula>
    </cfRule>
    <cfRule type="cellIs" dxfId="43" priority="4" operator="equal">
      <formula>"Baixa"</formula>
    </cfRule>
  </conditionalFormatting>
  <conditionalFormatting sqref="O6:O9">
    <cfRule type="cellIs" dxfId="42" priority="9" stopIfTrue="1" operator="equal">
      <formula>"Alta"</formula>
    </cfRule>
    <cfRule type="cellIs" dxfId="41" priority="10" stopIfTrue="1" operator="equal">
      <formula>"Média"</formula>
    </cfRule>
    <cfRule type="cellIs" dxfId="40" priority="11" stopIfTrue="1" operator="equal">
      <formula>"Baixa"</formula>
    </cfRule>
  </conditionalFormatting>
  <conditionalFormatting sqref="N5:N857">
    <cfRule type="cellIs" dxfId="39" priority="5" operator="equal">
      <formula>"Muito Alta"</formula>
    </cfRule>
    <cfRule type="cellIs" dxfId="38" priority="6" operator="equal">
      <formula>"Alta"</formula>
    </cfRule>
    <cfRule type="cellIs" dxfId="37" priority="7" operator="equal">
      <formula>"Média"</formula>
    </cfRule>
    <cfRule type="cellIs" dxfId="36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M11" sqref="M1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2" t="s">
        <v>1129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22" ht="19.5" thickBot="1" x14ac:dyDescent="0.3">
      <c r="A3" s="113" t="str">
        <f>Dengue!A3</f>
        <v>Sinan25/05/2020</v>
      </c>
      <c r="B3" s="113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17</v>
      </c>
      <c r="G4" s="50">
        <v>18</v>
      </c>
      <c r="H4" s="50">
        <v>19</v>
      </c>
      <c r="I4" s="50">
        <v>20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1</v>
      </c>
      <c r="H6" s="7">
        <v>0</v>
      </c>
      <c r="I6" s="7">
        <v>0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32</v>
      </c>
      <c r="Q8" s="71">
        <f>P8/P$10*100</f>
        <v>3.7514654161781942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821</v>
      </c>
      <c r="Q9" s="71">
        <f>P9/P$10*100</f>
        <v>96.248534583821808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1</v>
      </c>
      <c r="H13" s="7">
        <v>0</v>
      </c>
      <c r="I13" s="7">
        <v>0</v>
      </c>
      <c r="J13" s="13">
        <f t="shared" si="0"/>
        <v>1</v>
      </c>
      <c r="K13" s="11">
        <v>19166</v>
      </c>
      <c r="L13" s="58" t="s">
        <v>1121</v>
      </c>
      <c r="M13" s="8">
        <f t="shared" si="1"/>
        <v>5.2175727851403524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1</v>
      </c>
      <c r="I22" s="7">
        <v>0</v>
      </c>
      <c r="J22" s="13">
        <f t="shared" si="0"/>
        <v>1</v>
      </c>
      <c r="K22" s="11">
        <v>41642</v>
      </c>
      <c r="L22" s="58" t="s">
        <v>1122</v>
      </c>
      <c r="M22" s="8">
        <f t="shared" si="1"/>
        <v>2.4014216416118339</v>
      </c>
      <c r="N22" s="7" t="str">
        <f t="shared" si="2"/>
        <v>Baixa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3</v>
      </c>
      <c r="H70" s="7">
        <v>1</v>
      </c>
      <c r="I70" s="7">
        <v>0</v>
      </c>
      <c r="J70" s="13">
        <f t="shared" si="3"/>
        <v>4</v>
      </c>
      <c r="K70" s="11">
        <v>2501576</v>
      </c>
      <c r="L70" s="58" t="s">
        <v>1125</v>
      </c>
      <c r="M70" s="8">
        <f t="shared" si="4"/>
        <v>0.15989919954460707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1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1</v>
      </c>
      <c r="H129" s="7">
        <v>1</v>
      </c>
      <c r="I129" s="7">
        <v>0</v>
      </c>
      <c r="J129" s="13">
        <f t="shared" si="3"/>
        <v>2</v>
      </c>
      <c r="K129" s="11">
        <v>8029</v>
      </c>
      <c r="L129" s="58" t="s">
        <v>1121</v>
      </c>
      <c r="M129" s="8">
        <f t="shared" si="4"/>
        <v>24.909702329057165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1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2</v>
      </c>
      <c r="G175" s="7">
        <v>0</v>
      </c>
      <c r="H175" s="7">
        <v>0</v>
      </c>
      <c r="I175" s="7">
        <v>0</v>
      </c>
      <c r="J175" s="13">
        <f t="shared" si="6"/>
        <v>2</v>
      </c>
      <c r="K175" s="11">
        <v>21703</v>
      </c>
      <c r="L175" s="58" t="s">
        <v>1121</v>
      </c>
      <c r="M175" s="8">
        <f t="shared" si="7"/>
        <v>9.2153158549509282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1</v>
      </c>
      <c r="G177" s="7">
        <v>1</v>
      </c>
      <c r="H177" s="7">
        <v>0</v>
      </c>
      <c r="I177" s="7">
        <v>0</v>
      </c>
      <c r="J177" s="13">
        <f t="shared" si="6"/>
        <v>2</v>
      </c>
      <c r="K177" s="11">
        <v>7017</v>
      </c>
      <c r="L177" s="58" t="s">
        <v>1121</v>
      </c>
      <c r="M177" s="8">
        <f t="shared" si="7"/>
        <v>28.502208921191389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1</v>
      </c>
      <c r="J277" s="13">
        <f t="shared" si="12"/>
        <v>1</v>
      </c>
      <c r="K277" s="11">
        <v>31624</v>
      </c>
      <c r="L277" s="58" t="s">
        <v>1122</v>
      </c>
      <c r="M277" s="8">
        <f t="shared" si="13"/>
        <v>3.1621553250695671</v>
      </c>
      <c r="N277" s="7" t="str">
        <f t="shared" si="14"/>
        <v>Baixa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1</v>
      </c>
      <c r="H309" s="7">
        <v>1</v>
      </c>
      <c r="I309" s="7">
        <v>1</v>
      </c>
      <c r="J309" s="13">
        <f t="shared" si="12"/>
        <v>3</v>
      </c>
      <c r="K309" s="11">
        <v>58962</v>
      </c>
      <c r="L309" s="58" t="s">
        <v>1122</v>
      </c>
      <c r="M309" s="8">
        <f t="shared" si="13"/>
        <v>5.0880227943421188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1</v>
      </c>
      <c r="G319" s="7">
        <v>3</v>
      </c>
      <c r="H319" s="7">
        <v>1</v>
      </c>
      <c r="I319" s="7">
        <v>1</v>
      </c>
      <c r="J319" s="13">
        <f t="shared" si="12"/>
        <v>6</v>
      </c>
      <c r="K319" s="11">
        <v>278685</v>
      </c>
      <c r="L319" s="58" t="s">
        <v>1124</v>
      </c>
      <c r="M319" s="8">
        <f t="shared" si="13"/>
        <v>2.1529684051886537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1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3</v>
      </c>
      <c r="G391" s="7">
        <v>4</v>
      </c>
      <c r="H391" s="7">
        <v>1</v>
      </c>
      <c r="I391" s="7">
        <v>0</v>
      </c>
      <c r="J391" s="13">
        <f t="shared" si="18"/>
        <v>8</v>
      </c>
      <c r="K391" s="11">
        <v>104067</v>
      </c>
      <c r="L391" s="58" t="s">
        <v>1124</v>
      </c>
      <c r="M391" s="8">
        <f t="shared" si="19"/>
        <v>7.6873552615142176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1</v>
      </c>
      <c r="G458" s="7">
        <v>0</v>
      </c>
      <c r="H458" s="7">
        <v>1</v>
      </c>
      <c r="I458" s="7">
        <v>0</v>
      </c>
      <c r="J458" s="13">
        <f t="shared" si="21"/>
        <v>2</v>
      </c>
      <c r="K458" s="11">
        <v>89256</v>
      </c>
      <c r="L458" s="58" t="s">
        <v>1123</v>
      </c>
      <c r="M458" s="8">
        <f t="shared" si="22"/>
        <v>2.2407457201756742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1</v>
      </c>
      <c r="G475" s="7">
        <v>0</v>
      </c>
      <c r="H475" s="7">
        <v>0</v>
      </c>
      <c r="I475" s="7">
        <v>0</v>
      </c>
      <c r="J475" s="13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1</v>
      </c>
      <c r="G529" s="7">
        <v>0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1</v>
      </c>
      <c r="J543" s="13">
        <f t="shared" si="24"/>
        <v>1</v>
      </c>
      <c r="K543" s="11">
        <v>33481</v>
      </c>
      <c r="L543" s="58" t="s">
        <v>1122</v>
      </c>
      <c r="M543" s="8">
        <f t="shared" si="25"/>
        <v>2.9867686150353934</v>
      </c>
      <c r="N543" s="7" t="str">
        <f t="shared" si="26"/>
        <v>Baixa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1</v>
      </c>
      <c r="I572" s="7">
        <v>0</v>
      </c>
      <c r="J572" s="13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1</v>
      </c>
      <c r="G615" s="7">
        <v>0</v>
      </c>
      <c r="H615" s="7">
        <v>0</v>
      </c>
      <c r="I615" s="7">
        <v>0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0</v>
      </c>
      <c r="H637" s="7">
        <v>0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1</v>
      </c>
      <c r="I651" s="7">
        <v>0</v>
      </c>
      <c r="J651" s="13">
        <f t="shared" si="30"/>
        <v>1</v>
      </c>
      <c r="K651" s="11">
        <v>30779</v>
      </c>
      <c r="L651" s="58" t="s">
        <v>1122</v>
      </c>
      <c r="M651" s="8">
        <f t="shared" si="31"/>
        <v>3.2489684525163258</v>
      </c>
      <c r="N651" s="7" t="str">
        <f t="shared" si="32"/>
        <v>Baixa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1</v>
      </c>
      <c r="G679" s="7">
        <v>0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3</v>
      </c>
      <c r="J691" s="13">
        <f t="shared" si="30"/>
        <v>3</v>
      </c>
      <c r="K691" s="11">
        <v>19608</v>
      </c>
      <c r="L691" s="58" t="s">
        <v>1121</v>
      </c>
      <c r="M691" s="8">
        <f t="shared" si="31"/>
        <v>15.29987760097919</v>
      </c>
      <c r="N691" s="7" t="str">
        <f t="shared" si="32"/>
        <v>Baixa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3</v>
      </c>
      <c r="H707" s="7">
        <v>0</v>
      </c>
      <c r="I707" s="7">
        <v>0</v>
      </c>
      <c r="J707" s="13">
        <f t="shared" si="30"/>
        <v>3</v>
      </c>
      <c r="K707" s="11">
        <v>28054</v>
      </c>
      <c r="L707" s="58" t="s">
        <v>1122</v>
      </c>
      <c r="M707" s="8">
        <f t="shared" si="31"/>
        <v>10.693662222855922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1</v>
      </c>
      <c r="H794" s="7">
        <v>0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7</v>
      </c>
      <c r="H810" s="7">
        <v>1</v>
      </c>
      <c r="I810" s="7">
        <v>0</v>
      </c>
      <c r="J810" s="13">
        <f t="shared" si="36"/>
        <v>8</v>
      </c>
      <c r="K810" s="11">
        <v>140235</v>
      </c>
      <c r="L810" s="58" t="s">
        <v>1124</v>
      </c>
      <c r="M810" s="8">
        <f t="shared" si="37"/>
        <v>5.7047099511534212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2</v>
      </c>
      <c r="H811" s="7">
        <v>2</v>
      </c>
      <c r="I811" s="7">
        <v>1</v>
      </c>
      <c r="J811" s="13">
        <f t="shared" si="36"/>
        <v>5</v>
      </c>
      <c r="K811" s="11">
        <v>89090</v>
      </c>
      <c r="L811" s="58" t="s">
        <v>1123</v>
      </c>
      <c r="M811" s="8">
        <f t="shared" si="37"/>
        <v>5.6123021663486368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1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1121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3</v>
      </c>
      <c r="H825" s="7">
        <v>0</v>
      </c>
      <c r="I825" s="7">
        <v>0</v>
      </c>
      <c r="J825" s="13">
        <f t="shared" si="36"/>
        <v>6</v>
      </c>
      <c r="K825" s="11">
        <v>114265</v>
      </c>
      <c r="L825" s="58" t="s">
        <v>1124</v>
      </c>
      <c r="M825" s="8">
        <f t="shared" si="37"/>
        <v>5.2509517350019692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2</v>
      </c>
      <c r="G828" s="7">
        <v>5</v>
      </c>
      <c r="H828" s="7">
        <v>1</v>
      </c>
      <c r="I828" s="7">
        <v>0</v>
      </c>
      <c r="J828" s="13">
        <f t="shared" si="36"/>
        <v>8</v>
      </c>
      <c r="K828" s="11">
        <v>330361</v>
      </c>
      <c r="L828" s="58" t="s">
        <v>1124</v>
      </c>
      <c r="M828" s="8">
        <f t="shared" si="37"/>
        <v>2.4215933478830736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18</v>
      </c>
      <c r="G858" s="12">
        <f>SUM(G5:G857)</f>
        <v>39</v>
      </c>
      <c r="H858" s="12">
        <f>SUM(H5:H857)</f>
        <v>14</v>
      </c>
      <c r="I858" s="12">
        <f>SUM(I5:I857)</f>
        <v>9</v>
      </c>
      <c r="J858" s="12">
        <f>SUM(J5:J857)</f>
        <v>80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conditionalFormatting sqref="O5">
    <cfRule type="cellIs" dxfId="28" priority="1" operator="equal">
      <formula>"Muito Alta"</formula>
    </cfRule>
    <cfRule type="cellIs" dxfId="27" priority="2" operator="equal">
      <formula>"Alta"</formula>
    </cfRule>
    <cfRule type="cellIs" dxfId="26" priority="3" operator="equal">
      <formula>"Média"</formula>
    </cfRule>
    <cfRule type="cellIs" dxfId="25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L849" sqref="L849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17" t="s">
        <v>1128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8"/>
      <c r="O2" s="18"/>
      <c r="P2" s="18"/>
    </row>
    <row r="3" spans="1:21" ht="18.75" x14ac:dyDescent="0.25">
      <c r="A3" s="43" t="str">
        <f>Dengue!A3</f>
        <v>Sinan25/05/2020</v>
      </c>
      <c r="B3" s="40"/>
      <c r="C3" s="40"/>
    </row>
    <row r="4" spans="1:21" ht="19.5" customHeight="1" thickBot="1" x14ac:dyDescent="0.3">
      <c r="A4" s="39"/>
      <c r="B4" s="40"/>
      <c r="C4" s="40"/>
      <c r="F4" s="114" t="s">
        <v>869</v>
      </c>
      <c r="G4" s="115"/>
      <c r="H4" s="116"/>
      <c r="I4" s="120" t="s">
        <v>870</v>
      </c>
      <c r="J4" s="121"/>
      <c r="K4" s="121"/>
      <c r="L4" s="121"/>
      <c r="M4" s="122"/>
      <c r="N4" s="118" t="s">
        <v>1104</v>
      </c>
      <c r="O4" s="119"/>
      <c r="P4" s="119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1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</v>
      </c>
      <c r="J6" s="11">
        <v>6972</v>
      </c>
      <c r="K6" s="58" t="s">
        <v>1121</v>
      </c>
      <c r="L6" s="8">
        <f>I6/J6*100000</f>
        <v>14.343086632243258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25</v>
      </c>
      <c r="U6" s="71">
        <f>T6/T$10*100</f>
        <v>7.4850299401197598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19</v>
      </c>
      <c r="G7" s="12">
        <f>VLOOKUP($A7,Chik!$1:$1048576,10,FALSE)</f>
        <v>0</v>
      </c>
      <c r="H7" s="12">
        <f>VLOOKUP($A7,zika!$1:$1048576,10,FALSE)</f>
        <v>1</v>
      </c>
      <c r="I7" s="12">
        <f>H7+F7+G7</f>
        <v>20</v>
      </c>
      <c r="J7" s="11">
        <v>23223</v>
      </c>
      <c r="K7" s="58" t="s">
        <v>1121</v>
      </c>
      <c r="L7" s="8">
        <f>I7/J7*100000</f>
        <v>86.121517461137657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42</v>
      </c>
      <c r="U7" s="71">
        <f>T7/T$10*100</f>
        <v>12.574850299401197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3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3</v>
      </c>
      <c r="J8" s="11">
        <v>13465</v>
      </c>
      <c r="K8" s="58" t="s">
        <v>1121</v>
      </c>
      <c r="L8" s="8">
        <f>I8/J8*100000</f>
        <v>22.279985146676569</v>
      </c>
      <c r="M8" s="7" t="str">
        <f>IF(L8=0,"Silencioso",IF(AND(L8&gt;0,L8&lt;100),"Baixa",IF(AND(L8&gt;=100,L8&lt;300),"Média",IF(AND(L8&gt;=300,L8&lt;500),"Alta",IF(L8&gt;=500,"Muito Alta","Avaliar")))))</f>
        <v>Baixa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115</v>
      </c>
      <c r="U8" s="71">
        <f>T8/T$10*100</f>
        <v>34.431137724550901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33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33</v>
      </c>
      <c r="J9" s="11">
        <v>3994</v>
      </c>
      <c r="K9" s="58" t="s">
        <v>1121</v>
      </c>
      <c r="L9" s="8">
        <f>I9/J9*100000</f>
        <v>826.23935903855784</v>
      </c>
      <c r="M9" s="7" t="str">
        <f>IF(L9=0,"Silencioso",IF(AND(L9&gt;0,L9&lt;100),"Baixa",IF(AND(L9&gt;=100,L9&lt;300),"Média",IF(AND(L9&gt;=300,L9&lt;500),"Alta",IF(L9&gt;=500,"Muito Alta","Avaliar")))))</f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336</v>
      </c>
      <c r="U9" s="71">
        <f>T9/T$10*100</f>
        <v>100.59880239520957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22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22</v>
      </c>
      <c r="J10" s="11">
        <v>9575</v>
      </c>
      <c r="K10" s="58" t="s">
        <v>1121</v>
      </c>
      <c r="L10" s="8">
        <f>I10/J10*100000</f>
        <v>229.76501305483026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334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13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13</v>
      </c>
      <c r="J11" s="11">
        <v>13600</v>
      </c>
      <c r="K11" s="58" t="s">
        <v>1121</v>
      </c>
      <c r="L11" s="8">
        <f>I11/J11*100000</f>
        <v>95.588235294117652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255.08982035928142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4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4</v>
      </c>
      <c r="J12" s="11">
        <v>2005</v>
      </c>
      <c r="K12" s="58" t="s">
        <v>1121</v>
      </c>
      <c r="L12" s="8">
        <f>I12/J12*100000</f>
        <v>199.501246882793</v>
      </c>
      <c r="M12" s="7" t="str">
        <f>IF(L12=0,"Silencioso",IF(AND(L12&gt;0,L12&lt;100),"Baixa",IF(AND(L12&gt;=100,L12&lt;300),"Média",IF(AND(L12&gt;=300,L12&lt;500),"Alta",IF(L12&gt;=500,"Muito Alta","Avaliar")))))</f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7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7</v>
      </c>
      <c r="J13" s="11">
        <v>4448</v>
      </c>
      <c r="K13" s="58" t="s">
        <v>1121</v>
      </c>
      <c r="L13" s="8">
        <f>I13/J13*100000</f>
        <v>157.37410071942446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89</v>
      </c>
      <c r="G14" s="12">
        <f>VLOOKUP($A14,Chik!$1:$1048576,10,FALSE)</f>
        <v>0</v>
      </c>
      <c r="H14" s="12">
        <f>VLOOKUP($A14,zika!$1:$1048576,10,FALSE)</f>
        <v>1</v>
      </c>
      <c r="I14" s="12">
        <f>H14+F14+G14</f>
        <v>90</v>
      </c>
      <c r="J14" s="11">
        <v>19166</v>
      </c>
      <c r="K14" s="58" t="s">
        <v>1121</v>
      </c>
      <c r="L14" s="8">
        <f>I14/J14*100000</f>
        <v>469.58155066263174</v>
      </c>
      <c r="M14" s="7" t="str">
        <f>IF(L14=0,"Silencioso",IF(AND(L14&gt;0,L14&lt;100),"Baixa",IF(AND(L14&gt;=100,L14&lt;300),"Média",IF(AND(L14&gt;=300,L14&lt;500),"Alta",IF(L14&gt;=500,"Muito Alta","Avaliar")))))</f>
        <v>Alta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3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3</v>
      </c>
      <c r="J15" s="11">
        <v>13477</v>
      </c>
      <c r="K15" s="58" t="s">
        <v>1121</v>
      </c>
      <c r="L15" s="8">
        <f>I15/J15*100000</f>
        <v>22.260146916969649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15</v>
      </c>
      <c r="G16" s="12">
        <f>VLOOKUP($A16,Chik!$1:$1048576,10,FALSE)</f>
        <v>2</v>
      </c>
      <c r="H16" s="12">
        <f>VLOOKUP($A16,zika!$1:$1048576,10,FALSE)</f>
        <v>0</v>
      </c>
      <c r="I16" s="12">
        <f>H16+F16+G16</f>
        <v>17</v>
      </c>
      <c r="J16" s="11">
        <v>25193</v>
      </c>
      <c r="K16" s="58" t="s">
        <v>1122</v>
      </c>
      <c r="L16" s="8">
        <f>I16/J16*100000</f>
        <v>67.479061644107489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6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6</v>
      </c>
      <c r="J20" s="11">
        <v>35321</v>
      </c>
      <c r="K20" s="58" t="s">
        <v>1122</v>
      </c>
      <c r="L20" s="8">
        <f>I20/J20*100000</f>
        <v>16.987061521474477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397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397</v>
      </c>
      <c r="J21" s="11">
        <v>79481</v>
      </c>
      <c r="K21" s="58" t="s">
        <v>1123</v>
      </c>
      <c r="L21" s="8">
        <f>I21/J21*100000</f>
        <v>499.4904442571181</v>
      </c>
      <c r="M21" s="7" t="str">
        <f>IF(L21=0,"Silencioso",IF(AND(L21&gt;0,L21&lt;100),"Baixa",IF(AND(L21&gt;=100,L21&lt;300),"Média",IF(AND(L21&gt;=300,L21&lt;500),"Alta",IF(L21&gt;=500,"Muito Alta","Avaliar")))))</f>
        <v>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22</v>
      </c>
      <c r="G23" s="12">
        <f>VLOOKUP($A23,Chik!$1:$1048576,10,FALSE)</f>
        <v>1</v>
      </c>
      <c r="H23" s="12">
        <f>VLOOKUP($A23,zika!$1:$1048576,10,FALSE)</f>
        <v>1</v>
      </c>
      <c r="I23" s="12">
        <f>H23+F23+G23</f>
        <v>24</v>
      </c>
      <c r="J23" s="11">
        <v>41642</v>
      </c>
      <c r="K23" s="58" t="s">
        <v>1122</v>
      </c>
      <c r="L23" s="8">
        <f>I23/J23*100000</f>
        <v>57.634119398684021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23</v>
      </c>
      <c r="G24" s="12">
        <f>VLOOKUP($A24,Chik!$1:$1048576,10,FALSE)</f>
        <v>59</v>
      </c>
      <c r="H24" s="12">
        <f>VLOOKUP($A24,zika!$1:$1048576,10,FALSE)</f>
        <v>0</v>
      </c>
      <c r="I24" s="12">
        <f>H24+F24+G24</f>
        <v>82</v>
      </c>
      <c r="J24" s="11">
        <v>7411</v>
      </c>
      <c r="K24" s="58" t="s">
        <v>1121</v>
      </c>
      <c r="L24" s="8">
        <f>I24/J24*100000</f>
        <v>1106.4633652678451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4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4</v>
      </c>
      <c r="J25" s="11">
        <v>19745</v>
      </c>
      <c r="K25" s="58" t="s">
        <v>1121</v>
      </c>
      <c r="L25" s="8">
        <f>I25/J25*100000</f>
        <v>20.258293238794632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8"/>
      <c r="T25" s="78"/>
      <c r="U25" s="7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3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3</v>
      </c>
      <c r="J26" s="11">
        <v>14414</v>
      </c>
      <c r="K26" s="58" t="s">
        <v>1121</v>
      </c>
      <c r="L26" s="8">
        <f>I26/J26*100000</f>
        <v>20.813098376578328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1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1</v>
      </c>
      <c r="J27" s="11">
        <v>5799</v>
      </c>
      <c r="K27" s="58" t="s">
        <v>1121</v>
      </c>
      <c r="L27" s="8">
        <f>I27/J27*100000</f>
        <v>17.244352474564579</v>
      </c>
      <c r="M27" s="7" t="str">
        <f>IF(L27=0,"Silencioso",IF(AND(L27&gt;0,L27&lt;100),"Baixa",IF(AND(L27&gt;=100,L27&lt;300),"Média",IF(AND(L27&gt;=300,L27&lt;500),"Alta",IF(L27&gt;=500,"Muito Alta","Avaliar")))))</f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37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37</v>
      </c>
      <c r="J28" s="11">
        <v>8333</v>
      </c>
      <c r="K28" s="58" t="s">
        <v>1121</v>
      </c>
      <c r="L28" s="8">
        <f>I28/J28*100000</f>
        <v>444.01776071042843</v>
      </c>
      <c r="M28" s="7" t="str">
        <f>IF(L28=0,"Silencioso",IF(AND(L28&gt;0,L28&lt;100),"Baixa",IF(AND(L28&gt;=100,L28&lt;300),"Média",IF(AND(L28&gt;=300,L28&lt;500),"Alta",IF(L28&gt;=500,"Muito Alta","Avaliar")))))</f>
        <v>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4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4</v>
      </c>
      <c r="J30" s="11">
        <v>3973</v>
      </c>
      <c r="K30" s="58" t="s">
        <v>1121</v>
      </c>
      <c r="L30" s="8">
        <f>I30/J30*100000</f>
        <v>100.67958721369243</v>
      </c>
      <c r="M30" s="7" t="str">
        <f>IF(L30=0,"Silencioso",IF(AND(L30&gt;0,L30&lt;100),"Baixa",IF(AND(L30&gt;=100,L30&lt;300),"Média",IF(AND(L30&gt;=300,L30&lt;500),"Alta",IF(L30&gt;=500,"Muito Alta","Avaliar")))))</f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0</v>
      </c>
      <c r="J31" s="11">
        <v>15239</v>
      </c>
      <c r="K31" s="58" t="s">
        <v>1121</v>
      </c>
      <c r="L31" s="8">
        <f>I31/J31*100000</f>
        <v>0</v>
      </c>
      <c r="M31" s="7" t="str">
        <f>IF(L31=0,"Silencioso",IF(AND(L31&gt;0,L31&lt;100),"Baixa",IF(AND(L31&gt;=100,L31&lt;300),"Média",IF(AND(L31&gt;=300,L31&lt;500),"Alta",IF(L31&gt;=500,"Muito Alta","Avaliar")))))</f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7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7</v>
      </c>
      <c r="J33" s="11">
        <v>4751</v>
      </c>
      <c r="K33" s="58" t="s">
        <v>1121</v>
      </c>
      <c r="L33" s="8">
        <f>I33/J33*100000</f>
        <v>147.33740265207325</v>
      </c>
      <c r="M33" s="7" t="str">
        <f>IF(L33=0,"Silencioso",IF(AND(L33&gt;0,L33&lt;100),"Baixa",IF(AND(L33&gt;=100,L33&lt;300),"Média",IF(AND(L33&gt;=300,L33&lt;500),"Alta",IF(L33&gt;=500,"Muito Alta","Avaliar")))))</f>
        <v>Média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7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7</v>
      </c>
      <c r="J34" s="11">
        <v>40747</v>
      </c>
      <c r="K34" s="58" t="s">
        <v>1122</v>
      </c>
      <c r="L34" s="8">
        <f>I34/J34*100000</f>
        <v>17.179178835251676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16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16</v>
      </c>
      <c r="J35" s="11">
        <v>12242</v>
      </c>
      <c r="K35" s="58" t="s">
        <v>1121</v>
      </c>
      <c r="L35" s="8">
        <f>I35/J35*100000</f>
        <v>130.69759843162882</v>
      </c>
      <c r="M35" s="7" t="str">
        <f>IF(L35=0,"Silencioso",IF(AND(L35&gt;0,L35&lt;100),"Baixa",IF(AND(L35&gt;=100,L35&lt;300),"Média",IF(AND(L35&gt;=300,L35&lt;500),"Alta",IF(L35&gt;=500,"Muito Alta","Avaliar")))))</f>
        <v>Média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311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311</v>
      </c>
      <c r="J42" s="11">
        <v>36705</v>
      </c>
      <c r="K42" s="58" t="s">
        <v>1122</v>
      </c>
      <c r="L42" s="8">
        <f>I42/J42*100000</f>
        <v>847.2960087181583</v>
      </c>
      <c r="M42" s="7" t="str">
        <f>IF(L42=0,"Silencioso",IF(AND(L42&gt;0,L42&lt;100),"Baixa",IF(AND(L42&gt;=100,L42&lt;300),"Média",IF(AND(L42&gt;=300,L42&lt;500),"Alta",IF(L42&gt;=500,"Muito Alta","Avaliar")))))</f>
        <v>Muito Alta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26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26</v>
      </c>
      <c r="J43" s="11">
        <v>116691</v>
      </c>
      <c r="K43" s="58" t="s">
        <v>1124</v>
      </c>
      <c r="L43" s="8">
        <f>I43/J43*100000</f>
        <v>22.281067091720868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8"/>
      <c r="T43" s="78"/>
      <c r="U43" s="7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1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1</v>
      </c>
      <c r="J47" s="11">
        <v>2833</v>
      </c>
      <c r="K47" s="58" t="s">
        <v>1121</v>
      </c>
      <c r="L47" s="8">
        <f>I47/J47*100000</f>
        <v>35.298270384751149</v>
      </c>
      <c r="M47" s="7" t="str">
        <f>IF(L47=0,"Silencioso",IF(AND(L47&gt;0,L47&lt;100),"Baixa",IF(AND(L47&gt;=100,L47&lt;300),"Média",IF(AND(L47&gt;=300,L47&lt;500),"Alta",IF(L47&gt;=500,"Muito Alta","Avaliar")))))</f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31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31</v>
      </c>
      <c r="J48" s="11">
        <v>9142</v>
      </c>
      <c r="K48" s="58" t="s">
        <v>1121</v>
      </c>
      <c r="L48" s="8">
        <f>I48/J48*100000</f>
        <v>339.0942900896959</v>
      </c>
      <c r="M48" s="7" t="str">
        <f>IF(L48=0,"Silencioso",IF(AND(L48&gt;0,L48&lt;100),"Baixa",IF(AND(L48&gt;=100,L48&lt;300),"Média",IF(AND(L48&gt;=300,L48&lt;500),"Alta",IF(L48&gt;=500,"Muito Alta","Avaliar")))))</f>
        <v>Alta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44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44</v>
      </c>
      <c r="J49" s="11">
        <v>105083</v>
      </c>
      <c r="K49" s="58" t="s">
        <v>1124</v>
      </c>
      <c r="L49" s="8">
        <f>I49/J49*100000</f>
        <v>41.871663351826655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20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20</v>
      </c>
      <c r="J50" s="11">
        <v>10657</v>
      </c>
      <c r="K50" s="58" t="s">
        <v>1121</v>
      </c>
      <c r="L50" s="8">
        <f>I50/J50*100000</f>
        <v>187.67007600638078</v>
      </c>
      <c r="M50" s="7" t="str">
        <f>IF(L50=0,"Silencioso",IF(AND(L50&gt;0,L50&lt;100),"Baixa",IF(AND(L50&gt;=100,L50&lt;300),"Média",IF(AND(L50&gt;=300,L50&lt;500),"Alta",IF(L50&gt;=500,"Muito Alta","Avaliar")))))</f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35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35</v>
      </c>
      <c r="J51" s="11">
        <v>39793</v>
      </c>
      <c r="K51" s="58" t="s">
        <v>1122</v>
      </c>
      <c r="L51" s="8">
        <f>I51/J51*100000</f>
        <v>87.955167994370868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24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24</v>
      </c>
      <c r="J52" s="11">
        <v>14955</v>
      </c>
      <c r="K52" s="58" t="s">
        <v>1121</v>
      </c>
      <c r="L52" s="8">
        <f>I52/J52*100000</f>
        <v>160.48144433299899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8"/>
      <c r="T52" s="78"/>
      <c r="U52" s="7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20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20</v>
      </c>
      <c r="J55" s="11">
        <v>17888</v>
      </c>
      <c r="K55" s="58" t="s">
        <v>1121</v>
      </c>
      <c r="L55" s="8">
        <f>I55/J55*100000</f>
        <v>111.80679785330948</v>
      </c>
      <c r="M55" s="7" t="str">
        <f>IF(L55=0,"Silencioso",IF(AND(L55&gt;0,L55&lt;100),"Baixa",IF(AND(L55&gt;=100,L55&lt;300),"Média",IF(AND(L55&gt;=300,L55&lt;500),"Alta",IF(L55&gt;=500,"Muito Alta","Avaliar")))))</f>
        <v>Média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36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36</v>
      </c>
      <c r="J56" s="11">
        <v>14085</v>
      </c>
      <c r="K56" s="58" t="s">
        <v>1121</v>
      </c>
      <c r="L56" s="8">
        <f>I56/J56*100000</f>
        <v>255.59105431309905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2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2</v>
      </c>
      <c r="J57" s="11">
        <v>13064</v>
      </c>
      <c r="K57" s="58" t="s">
        <v>1121</v>
      </c>
      <c r="L57" s="8">
        <f>I57/J57*100000</f>
        <v>15.309246785058175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3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3</v>
      </c>
      <c r="J58" s="11">
        <v>4888</v>
      </c>
      <c r="K58" s="58" t="s">
        <v>1121</v>
      </c>
      <c r="L58" s="8">
        <f>I58/J58*100000</f>
        <v>61.374795417348608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60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60</v>
      </c>
      <c r="J59" s="11">
        <v>19094</v>
      </c>
      <c r="K59" s="58" t="s">
        <v>1121</v>
      </c>
      <c r="L59" s="8">
        <f>I59/J59*100000</f>
        <v>314.23483816905832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1</v>
      </c>
      <c r="J61" s="11">
        <v>23757</v>
      </c>
      <c r="K61" s="58" t="s">
        <v>1121</v>
      </c>
      <c r="L61" s="8">
        <f>I61/J61*100000</f>
        <v>4.2092856842193882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1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1</v>
      </c>
      <c r="J62" s="11">
        <v>4825</v>
      </c>
      <c r="K62" s="58" t="s">
        <v>1121</v>
      </c>
      <c r="L62" s="8">
        <f>I62/J62*100000</f>
        <v>20.725388601036268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41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41</v>
      </c>
      <c r="J64" s="11">
        <v>32319</v>
      </c>
      <c r="K64" s="58" t="s">
        <v>1122</v>
      </c>
      <c r="L64" s="8">
        <f>I64/J64*100000</f>
        <v>126.86036077848944</v>
      </c>
      <c r="M64" s="7" t="str">
        <f>IF(L64=0,"Silencioso",IF(AND(L64&gt;0,L64&lt;100),"Baixa",IF(AND(L64&gt;=100,L64&lt;300),"Média",IF(AND(L64&gt;=300,L64&lt;500),"Alta",IF(L64&gt;=500,"Muito Alta","Avaliar")))))</f>
        <v>Média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1</v>
      </c>
      <c r="J65" s="11">
        <v>5443</v>
      </c>
      <c r="K65" s="58" t="s">
        <v>1121</v>
      </c>
      <c r="L65" s="8">
        <f>I65/J65*100000</f>
        <v>18.372221201543269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19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19</v>
      </c>
      <c r="J68" s="11">
        <v>20720</v>
      </c>
      <c r="K68" s="58" t="s">
        <v>1121</v>
      </c>
      <c r="L68" s="8">
        <f>I68/J68*100000</f>
        <v>91.698841698841704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1</v>
      </c>
      <c r="J69" s="11">
        <v>10248</v>
      </c>
      <c r="K69" s="58" t="s">
        <v>1121</v>
      </c>
      <c r="L69" s="8">
        <f>I69/J69*100000</f>
        <v>9.7580015612802491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1364</v>
      </c>
      <c r="G71" s="12">
        <f>VLOOKUP($A71,Chik!$1:$1048576,10,FALSE)</f>
        <v>8</v>
      </c>
      <c r="H71" s="12">
        <f>VLOOKUP($A71,zika!$1:$1048576,10,FALSE)</f>
        <v>4</v>
      </c>
      <c r="I71" s="12">
        <f>H71+F71+G71</f>
        <v>1376</v>
      </c>
      <c r="J71" s="11">
        <v>2501576</v>
      </c>
      <c r="K71" s="58" t="s">
        <v>1125</v>
      </c>
      <c r="L71" s="8">
        <f>I71/J71*100000</f>
        <v>55.005324643344828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78"/>
      <c r="T71" s="78"/>
      <c r="U71" s="7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16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16</v>
      </c>
      <c r="J72" s="11">
        <v>26396</v>
      </c>
      <c r="K72" s="58" t="s">
        <v>1122</v>
      </c>
      <c r="L72" s="8">
        <f>I72/J72*100000</f>
        <v>60.615244734050613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8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8</v>
      </c>
      <c r="J74" s="11">
        <v>11995</v>
      </c>
      <c r="K74" s="58" t="s">
        <v>1121</v>
      </c>
      <c r="L74" s="8">
        <f>I74/J74*100000</f>
        <v>66.694456023343051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53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53</v>
      </c>
      <c r="J77" s="11">
        <v>432575</v>
      </c>
      <c r="K77" s="58" t="s">
        <v>1125</v>
      </c>
      <c r="L77" s="8">
        <f>I77/J77*100000</f>
        <v>12.252210599318037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78"/>
      <c r="T77" s="78"/>
      <c r="U77" s="7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14431</v>
      </c>
      <c r="K79" s="58" t="s">
        <v>1121</v>
      </c>
      <c r="L79" s="8">
        <f>I79/J79*100000</f>
        <v>6.9295267133254796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66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66</v>
      </c>
      <c r="J81" s="11">
        <v>40031</v>
      </c>
      <c r="K81" s="58" t="s">
        <v>1122</v>
      </c>
      <c r="L81" s="8">
        <f>I81/J81*100000</f>
        <v>164.87222402637957</v>
      </c>
      <c r="M81" s="7" t="str">
        <f>IF(L81=0,"Silencioso",IF(AND(L81&gt;0,L81&lt;100),"Baixa",IF(AND(L81&gt;=100,L81&lt;300),"Média",IF(AND(L81&gt;=300,L81&lt;500),"Alta",IF(L81&gt;=500,"Muito Alta","Avaliar")))))</f>
        <v>Média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18</v>
      </c>
      <c r="G83" s="12">
        <f>VLOOKUP($A83,Chik!$1:$1048576,10,FALSE)</f>
        <v>1</v>
      </c>
      <c r="H83" s="12">
        <f>VLOOKUP($A83,zika!$1:$1048576,10,FALSE)</f>
        <v>1</v>
      </c>
      <c r="I83" s="12">
        <f>H83+F83+G83</f>
        <v>20</v>
      </c>
      <c r="J83" s="11">
        <v>49942</v>
      </c>
      <c r="K83" s="58" t="s">
        <v>1122</v>
      </c>
      <c r="L83" s="8">
        <f>I83/J83*100000</f>
        <v>40.046453886508345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91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91</v>
      </c>
      <c r="J84" s="11">
        <v>50166</v>
      </c>
      <c r="K84" s="58" t="s">
        <v>1122</v>
      </c>
      <c r="L84" s="8">
        <f>I84/J84*100000</f>
        <v>181.39775943866363</v>
      </c>
      <c r="M84" s="7" t="str">
        <f>IF(L84=0,"Silencioso",IF(AND(L84&gt;0,L84&lt;100),"Baixa",IF(AND(L84&gt;=100,L84&lt;300),"Média",IF(AND(L84&gt;=300,L84&lt;500),"Alta",IF(L84&gt;=500,"Muito Alta","Avaliar")))))</f>
        <v>Média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78"/>
      <c r="T85" s="78"/>
      <c r="U85" s="7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1121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78"/>
      <c r="T86" s="78"/>
      <c r="U86" s="7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2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2</v>
      </c>
      <c r="J87" s="11">
        <v>6031</v>
      </c>
      <c r="K87" s="58" t="s">
        <v>1121</v>
      </c>
      <c r="L87" s="8">
        <f>I87/J87*100000</f>
        <v>33.161996352180402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36</v>
      </c>
      <c r="G88" s="12">
        <f>VLOOKUP($A88,Chik!$1:$1048576,10,FALSE)</f>
        <v>1</v>
      </c>
      <c r="H88" s="12">
        <f>VLOOKUP($A88,zika!$1:$1048576,10,FALSE)</f>
        <v>0</v>
      </c>
      <c r="I88" s="12">
        <f>H88+F88+G88</f>
        <v>37</v>
      </c>
      <c r="J88" s="11">
        <v>15010</v>
      </c>
      <c r="K88" s="58" t="s">
        <v>1121</v>
      </c>
      <c r="L88" s="8">
        <f>I88/J88*100000</f>
        <v>246.5023317788141</v>
      </c>
      <c r="M88" s="7" t="str">
        <f>IF(L88=0,"Silencioso",IF(AND(L88&gt;0,L88&lt;100),"Baixa",IF(AND(L88&gt;=100,L88&lt;300),"Média",IF(AND(L88&gt;=300,L88&lt;500),"Alta",IF(L88&gt;=500,"Muito Alta","Avaliar")))))</f>
        <v>Média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78"/>
      <c r="T89" s="78"/>
      <c r="U89" s="7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2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2</v>
      </c>
      <c r="J91" s="11">
        <v>6876</v>
      </c>
      <c r="K91" s="58" t="s">
        <v>1121</v>
      </c>
      <c r="L91" s="8">
        <f>I91/J91*100000</f>
        <v>29.086678301337987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3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3</v>
      </c>
      <c r="J92" s="11">
        <v>5544</v>
      </c>
      <c r="K92" s="58" t="s">
        <v>1121</v>
      </c>
      <c r="L92" s="8">
        <f>I92/J92*100000</f>
        <v>54.112554112554115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1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1</v>
      </c>
      <c r="J98" s="11">
        <v>16321</v>
      </c>
      <c r="K98" s="58" t="s">
        <v>1121</v>
      </c>
      <c r="L98" s="8">
        <f>I98/J98*100000</f>
        <v>6.1270755468414935</v>
      </c>
      <c r="M98" s="7" t="str">
        <f>IF(L98=0,"Silencioso",IF(AND(L98&gt;0,L98&lt;100),"Baixa",IF(AND(L98&gt;=100,L98&lt;300),"Média",IF(AND(L98&gt;=300,L98&lt;500),"Alta",IF(L98&gt;=500,"Muito Alta","Avaliar")))))</f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1</v>
      </c>
      <c r="J99" s="11">
        <v>32288</v>
      </c>
      <c r="K99" s="58" t="s">
        <v>1122</v>
      </c>
      <c r="L99" s="8">
        <f>I99/J99*100000</f>
        <v>3.0971258671952429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2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2</v>
      </c>
      <c r="J100" s="11">
        <v>14508</v>
      </c>
      <c r="K100" s="58" t="s">
        <v>1121</v>
      </c>
      <c r="L100" s="8">
        <f>I100/J100*100000</f>
        <v>13.785497656465399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7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7</v>
      </c>
      <c r="J101" s="11">
        <v>4835</v>
      </c>
      <c r="K101" s="58" t="s">
        <v>1121</v>
      </c>
      <c r="L101" s="8">
        <f>I101/J101*100000</f>
        <v>144.77766287487074</v>
      </c>
      <c r="M101" s="7" t="str">
        <f>IF(L101=0,"Silencioso",IF(AND(L101&gt;0,L101&lt;100),"Baixa",IF(AND(L101&gt;=100,L101&lt;300),"Média",IF(AND(L101&gt;=300,L101&lt;500),"Alta",IF(L101&gt;=500,"Muito Alta","Avaliar")))))</f>
        <v>Média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11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11</v>
      </c>
      <c r="J102" s="11">
        <v>39520</v>
      </c>
      <c r="K102" s="58" t="s">
        <v>1122</v>
      </c>
      <c r="L102" s="8">
        <f>I102/J102*100000</f>
        <v>27.834008097165992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78"/>
      <c r="T102" s="78"/>
      <c r="U102" s="7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78"/>
      <c r="T103" s="78"/>
      <c r="U103" s="7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78"/>
      <c r="T104" s="78"/>
      <c r="U104" s="7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16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16</v>
      </c>
      <c r="J105" s="11">
        <v>4074</v>
      </c>
      <c r="K105" s="58" t="s">
        <v>1121</v>
      </c>
      <c r="L105" s="8">
        <f>I105/J105*100000</f>
        <v>392.73441335297002</v>
      </c>
      <c r="M105" s="7" t="str">
        <f>IF(L105=0,"Silencioso",IF(AND(L105&gt;0,L105&lt;100),"Baixa",IF(AND(L105&gt;=100,L105&lt;300),"Média",IF(AND(L105&gt;=300,L105&lt;500),"Alta",IF(L105&gt;=500,"Muito Alta","Avaliar")))))</f>
        <v>Alta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24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24</v>
      </c>
      <c r="J106" s="11">
        <v>24663</v>
      </c>
      <c r="K106" s="58" t="s">
        <v>1121</v>
      </c>
      <c r="L106" s="8">
        <f>I106/J106*100000</f>
        <v>97.311762559299353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1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1</v>
      </c>
      <c r="J107" s="11">
        <v>27988</v>
      </c>
      <c r="K107" s="58" t="s">
        <v>1122</v>
      </c>
      <c r="L107" s="8">
        <f>I107/J107*100000</f>
        <v>3.5729598399313991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12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12</v>
      </c>
      <c r="J108" s="11">
        <v>6909</v>
      </c>
      <c r="K108" s="58" t="s">
        <v>1121</v>
      </c>
      <c r="L108" s="8">
        <f>I108/J108*100000</f>
        <v>173.68649587494573</v>
      </c>
      <c r="M108" s="7" t="str">
        <f>IF(L108=0,"Silencioso",IF(AND(L108&gt;0,L108&lt;100),"Baixa",IF(AND(L108&gt;=100,L108&lt;300),"Média",IF(AND(L108&gt;=300,L108&lt;500),"Alta",IF(L108&gt;=500,"Muito Alta","Avaliar")))))</f>
        <v>Média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</v>
      </c>
      <c r="J110" s="11">
        <v>3616</v>
      </c>
      <c r="K110" s="58" t="s">
        <v>1121</v>
      </c>
      <c r="L110" s="8">
        <f>I110/J110*100000</f>
        <v>27.654867256637168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5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5</v>
      </c>
      <c r="J112" s="11">
        <v>9382</v>
      </c>
      <c r="K112" s="58" t="s">
        <v>1121</v>
      </c>
      <c r="L112" s="8">
        <f>I112/J112*100000</f>
        <v>53.293540822852272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2677</v>
      </c>
      <c r="K113" s="58" t="s">
        <v>1121</v>
      </c>
      <c r="L113" s="8">
        <f>I113/J113*100000</f>
        <v>37.355248412401941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17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17</v>
      </c>
      <c r="J114" s="11">
        <v>11495</v>
      </c>
      <c r="K114" s="58" t="s">
        <v>1121</v>
      </c>
      <c r="L114" s="8">
        <f>I114/J114*100000</f>
        <v>147.89038712483688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78"/>
      <c r="T114" s="78"/>
      <c r="U114" s="7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75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75</v>
      </c>
      <c r="J115" s="11">
        <v>44377</v>
      </c>
      <c r="K115" s="58" t="s">
        <v>1122</v>
      </c>
      <c r="L115" s="8">
        <f>I115/J115*100000</f>
        <v>169.00646731414923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8"/>
      <c r="T115" s="78"/>
      <c r="U115" s="7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8"/>
      <c r="T120" s="78"/>
      <c r="U120" s="7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2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2</v>
      </c>
      <c r="J123" s="11">
        <v>3711</v>
      </c>
      <c r="K123" s="58" t="s">
        <v>1121</v>
      </c>
      <c r="L123" s="8">
        <f>I123/J123*100000</f>
        <v>53.893829156561573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5</v>
      </c>
      <c r="G124" s="12">
        <f>VLOOKUP($A124,Chik!$1:$1048576,10,FALSE)</f>
        <v>1</v>
      </c>
      <c r="H124" s="12">
        <f>VLOOKUP($A124,zika!$1:$1048576,10,FALSE)</f>
        <v>0</v>
      </c>
      <c r="I124" s="12">
        <f>H124+F124+G124</f>
        <v>6</v>
      </c>
      <c r="J124" s="11">
        <v>16565</v>
      </c>
      <c r="K124" s="58" t="s">
        <v>1121</v>
      </c>
      <c r="L124" s="8">
        <f>I124/J124*100000</f>
        <v>36.220947781466947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5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5</v>
      </c>
      <c r="J126" s="11">
        <v>19738</v>
      </c>
      <c r="K126" s="58" t="s">
        <v>1121</v>
      </c>
      <c r="L126" s="8">
        <f>I126/J126*100000</f>
        <v>25.331847198297698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3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3</v>
      </c>
      <c r="J127" s="11">
        <v>3810</v>
      </c>
      <c r="K127" s="58" t="s">
        <v>1121</v>
      </c>
      <c r="L127" s="8">
        <f>I127/J127*100000</f>
        <v>78.740157480314963</v>
      </c>
      <c r="M127" s="7" t="str">
        <f>IF(L127=0,"Silencioso",IF(AND(L127&gt;0,L127&lt;100),"Baixa",IF(AND(L127&gt;=100,L127&lt;300),"Média",IF(AND(L127&gt;=300,L127&lt;500),"Alta",IF(L127&gt;=500,"Muito Alta","Avaliar")))))</f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79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79</v>
      </c>
      <c r="J128" s="11">
        <v>53866</v>
      </c>
      <c r="K128" s="58" t="s">
        <v>1122</v>
      </c>
      <c r="L128" s="8">
        <f>I128/J128*100000</f>
        <v>146.66023094345226</v>
      </c>
      <c r="M128" s="7" t="str">
        <f>IF(L128=0,"Silencioso",IF(AND(L128&gt;0,L128&lt;100),"Baixa",IF(AND(L128&gt;=100,L128&lt;300),"Média",IF(AND(L128&gt;=300,L128&lt;500),"Alta",IF(L128&gt;=500,"Muito Alta","Avaliar")))))</f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18</v>
      </c>
      <c r="G130" s="12">
        <f>VLOOKUP($A130,Chik!$1:$1048576,10,FALSE)</f>
        <v>1</v>
      </c>
      <c r="H130" s="12">
        <f>VLOOKUP($A130,zika!$1:$1048576,10,FALSE)</f>
        <v>2</v>
      </c>
      <c r="I130" s="12">
        <f>H130+F130+G130</f>
        <v>21</v>
      </c>
      <c r="J130" s="11">
        <v>8029</v>
      </c>
      <c r="K130" s="58" t="s">
        <v>1121</v>
      </c>
      <c r="L130" s="8">
        <f>I130/J130*100000</f>
        <v>261.55187445510029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3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3</v>
      </c>
      <c r="J131" s="11">
        <v>15356</v>
      </c>
      <c r="K131" s="58" t="s">
        <v>1121</v>
      </c>
      <c r="L131" s="8">
        <f>I131/J131*100000</f>
        <v>19.536337587913518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5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5</v>
      </c>
      <c r="J132" s="11">
        <v>28703</v>
      </c>
      <c r="K132" s="58" t="s">
        <v>1122</v>
      </c>
      <c r="L132" s="8">
        <f>I132/J132*100000</f>
        <v>17.419781904330559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4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4</v>
      </c>
      <c r="J133" s="11">
        <v>5612</v>
      </c>
      <c r="K133" s="58" t="s">
        <v>1121</v>
      </c>
      <c r="L133" s="8">
        <f>I133/J133*100000</f>
        <v>71.275837491090527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9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9</v>
      </c>
      <c r="J135" s="11">
        <v>12025</v>
      </c>
      <c r="K135" s="58" t="s">
        <v>1121</v>
      </c>
      <c r="L135" s="8">
        <f>I135/J135*100000</f>
        <v>74.844074844074839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21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21</v>
      </c>
      <c r="J136" s="11">
        <v>14883</v>
      </c>
      <c r="K136" s="58" t="s">
        <v>1121</v>
      </c>
      <c r="L136" s="8">
        <f>I136/J136*100000</f>
        <v>141.10058455956462</v>
      </c>
      <c r="M136" s="7" t="str">
        <f>IF(L136=0,"Silencioso",IF(AND(L136&gt;0,L136&lt;100),"Baixa",IF(AND(L136&gt;=100,L136&lt;300),"Média",IF(AND(L136&gt;=300,L136&lt;500),"Alta",IF(L136&gt;=500,"Muito Alta","Avaliar")))))</f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9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9</v>
      </c>
      <c r="J137" s="11">
        <v>4498</v>
      </c>
      <c r="K137" s="58" t="s">
        <v>1121</v>
      </c>
      <c r="L137" s="8">
        <f>I137/J137*100000</f>
        <v>200.08892841262787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2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2</v>
      </c>
      <c r="J140" s="11">
        <v>37856</v>
      </c>
      <c r="K140" s="58" t="s">
        <v>1122</v>
      </c>
      <c r="L140" s="8">
        <f>I140/J140*100000</f>
        <v>5.283178360101437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8"/>
      <c r="T140" s="78"/>
      <c r="U140" s="7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1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1</v>
      </c>
      <c r="J141" s="11">
        <v>6952</v>
      </c>
      <c r="K141" s="58" t="s">
        <v>1121</v>
      </c>
      <c r="L141" s="8">
        <f>I141/J141*100000</f>
        <v>14.384349827387801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35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35</v>
      </c>
      <c r="J142" s="11">
        <v>9679</v>
      </c>
      <c r="K142" s="58" t="s">
        <v>1121</v>
      </c>
      <c r="L142" s="8">
        <f>I142/J142*100000</f>
        <v>361.60760409133178</v>
      </c>
      <c r="M142" s="7" t="str">
        <f>IF(L142=0,"Silencioso",IF(AND(L142&gt;0,L142&lt;100),"Baixa",IF(AND(L142&gt;=100,L142&lt;300),"Média",IF(AND(L142&gt;=300,L142&lt;500),"Alta",IF(L142&gt;=500,"Muito Alta","Avaliar")))))</f>
        <v>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8</v>
      </c>
      <c r="G143" s="12">
        <f>VLOOKUP($A143,Chik!$1:$1048576,10,FALSE)</f>
        <v>1</v>
      </c>
      <c r="H143" s="12">
        <f>VLOOKUP($A143,zika!$1:$1048576,10,FALSE)</f>
        <v>0</v>
      </c>
      <c r="I143" s="12">
        <f>H143+F143+G143</f>
        <v>9</v>
      </c>
      <c r="J143" s="11">
        <v>16109</v>
      </c>
      <c r="K143" s="58" t="s">
        <v>1121</v>
      </c>
      <c r="L143" s="8">
        <f>I143/J143*100000</f>
        <v>55.86938978210938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78"/>
      <c r="T143" s="78"/>
      <c r="U143" s="7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5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5</v>
      </c>
      <c r="J144" s="11">
        <v>5420</v>
      </c>
      <c r="K144" s="58" t="s">
        <v>1121</v>
      </c>
      <c r="L144" s="8">
        <f>I144/J144*100000</f>
        <v>92.250922509225092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0</v>
      </c>
      <c r="J145" s="11">
        <v>15153</v>
      </c>
      <c r="K145" s="58" t="s">
        <v>1121</v>
      </c>
      <c r="L145" s="8">
        <f>I145/J145*100000</f>
        <v>0</v>
      </c>
      <c r="M145" s="7" t="str">
        <f>IF(L145=0,"Silencioso",IF(AND(L145&gt;0,L145&lt;100),"Baixa",IF(AND(L145&gt;=100,L145&lt;300),"Média",IF(AND(L145&gt;=300,L145&lt;500),"Alta",IF(L145&gt;=500,"Muito Alta","Avaliar")))))</f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8"/>
      <c r="T145" s="78"/>
      <c r="U145" s="7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31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31</v>
      </c>
      <c r="J146" s="11">
        <v>8601</v>
      </c>
      <c r="K146" s="58" t="s">
        <v>1121</v>
      </c>
      <c r="L146" s="8">
        <f>I146/J146*100000</f>
        <v>360.42320660388327</v>
      </c>
      <c r="M146" s="7" t="str">
        <f>IF(L146=0,"Silencioso",IF(AND(L146&gt;0,L146&lt;100),"Baixa",IF(AND(L146&gt;=100,L146&lt;300),"Média",IF(AND(L146&gt;=300,L146&lt;500),"Alta",IF(L146&gt;=500,"Muito Alta","Avaliar")))))</f>
        <v>Alta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9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9</v>
      </c>
      <c r="J148" s="11">
        <v>23586</v>
      </c>
      <c r="K148" s="58" t="s">
        <v>1121</v>
      </c>
      <c r="L148" s="8">
        <f>I148/J148*100000</f>
        <v>38.158229458153144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8"/>
      <c r="T148" s="78"/>
      <c r="U148" s="7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9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9</v>
      </c>
      <c r="J151" s="11">
        <v>32988</v>
      </c>
      <c r="K151" s="58" t="s">
        <v>1122</v>
      </c>
      <c r="L151" s="8">
        <f>I151/J151*100000</f>
        <v>27.282648235722078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78"/>
      <c r="T151" s="78"/>
      <c r="U151" s="7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234</v>
      </c>
      <c r="G152" s="12">
        <f>VLOOKUP($A152,Chik!$1:$1048576,10,FALSE)</f>
        <v>0</v>
      </c>
      <c r="H152" s="12">
        <f>VLOOKUP($A152,zika!$1:$1048576,10,FALSE)</f>
        <v>1</v>
      </c>
      <c r="I152" s="12">
        <f>H152+F152+G152</f>
        <v>235</v>
      </c>
      <c r="J152" s="11">
        <v>91503</v>
      </c>
      <c r="K152" s="58" t="s">
        <v>1123</v>
      </c>
      <c r="L152" s="8">
        <f>I152/J152*100000</f>
        <v>256.82218069352916</v>
      </c>
      <c r="M152" s="7" t="str">
        <f>IF(L152=0,"Silencioso",IF(AND(L152&gt;0,L152&lt;100),"Baixa",IF(AND(L152&gt;=100,L152&lt;300),"Média",IF(AND(L152&gt;=300,L152&lt;500),"Alta",IF(L152&gt;=500,"Muito Alta","Avaliar")))))</f>
        <v>Média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78"/>
      <c r="T152" s="78"/>
      <c r="U152" s="7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2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2</v>
      </c>
      <c r="J153" s="11">
        <v>9396</v>
      </c>
      <c r="K153" s="58" t="s">
        <v>1121</v>
      </c>
      <c r="L153" s="8">
        <f>I153/J153*100000</f>
        <v>21.285653469561517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78"/>
      <c r="T153" s="78"/>
      <c r="U153" s="7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80</v>
      </c>
      <c r="G155" s="12">
        <f>VLOOKUP($A155,Chik!$1:$1048576,10,FALSE)</f>
        <v>17</v>
      </c>
      <c r="H155" s="12">
        <f>VLOOKUP($A155,zika!$1:$1048576,10,FALSE)</f>
        <v>0</v>
      </c>
      <c r="I155" s="12">
        <f>H155+F155+G155</f>
        <v>97</v>
      </c>
      <c r="J155" s="11">
        <v>19007</v>
      </c>
      <c r="K155" s="58" t="s">
        <v>1121</v>
      </c>
      <c r="L155" s="8">
        <f>I155/J155*100000</f>
        <v>510.33829641710946</v>
      </c>
      <c r="M155" s="7" t="str">
        <f>IF(L155=0,"Silencioso",IF(AND(L155&gt;0,L155&lt;100),"Baixa",IF(AND(L155&gt;=100,L155&lt;300),"Média",IF(AND(L155&gt;=300,L155&lt;500),"Alta",IF(L155&gt;=500,"Muito Alta","Avaliar")))))</f>
        <v>Muito 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78"/>
      <c r="T156" s="78"/>
      <c r="U156" s="7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69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69</v>
      </c>
      <c r="J158" s="11">
        <v>11439</v>
      </c>
      <c r="K158" s="58" t="s">
        <v>1121</v>
      </c>
      <c r="L158" s="8">
        <f>I158/J158*100000</f>
        <v>603.19958038290065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78"/>
      <c r="T159" s="78"/>
      <c r="U159" s="7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13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13</v>
      </c>
      <c r="J160" s="11">
        <v>22257</v>
      </c>
      <c r="K160" s="58" t="s">
        <v>1121</v>
      </c>
      <c r="L160" s="8">
        <f>I160/J160*100000</f>
        <v>58.408590555780208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125</v>
      </c>
      <c r="G161" s="12">
        <f>VLOOKUP($A161,Chik!$1:$1048576,10,FALSE)</f>
        <v>1</v>
      </c>
      <c r="H161" s="12">
        <f>VLOOKUP($A161,zika!$1:$1048576,10,FALSE)</f>
        <v>0</v>
      </c>
      <c r="I161" s="12">
        <f>H161+F161+G161</f>
        <v>126</v>
      </c>
      <c r="J161" s="11">
        <v>30324</v>
      </c>
      <c r="K161" s="58" t="s">
        <v>1122</v>
      </c>
      <c r="L161" s="8">
        <f>I161/J161*100000</f>
        <v>415.51246537396122</v>
      </c>
      <c r="M161" s="7" t="str">
        <f>IF(L161=0,"Silencioso",IF(AND(L161&gt;0,L161&lt;100),"Baixa",IF(AND(L161&gt;=100,L161&lt;300),"Média",IF(AND(L161&gt;=300,L161&lt;500),"Alta",IF(L161&gt;=500,"Muito Alta","Avaliar")))))</f>
        <v>Alta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0</v>
      </c>
      <c r="J162" s="11">
        <v>21180</v>
      </c>
      <c r="K162" s="58" t="s">
        <v>1121</v>
      </c>
      <c r="L162" s="8">
        <f>I162/J162*100000</f>
        <v>0</v>
      </c>
      <c r="M162" s="7" t="str">
        <f>IF(L162=0,"Silencioso",IF(AND(L162&gt;0,L162&lt;100),"Baixa",IF(AND(L162&gt;=100,L162&lt;300),"Média",IF(AND(L162&gt;=300,L162&lt;500),"Alta",IF(L162&gt;=500,"Muito Alta","Avaliar")))))</f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78"/>
      <c r="T162" s="78"/>
      <c r="U162" s="7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1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1</v>
      </c>
      <c r="J163" s="11">
        <v>19144</v>
      </c>
      <c r="K163" s="58" t="s">
        <v>1121</v>
      </c>
      <c r="L163" s="8">
        <f>I163/J163*100000</f>
        <v>5.2235687421646473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8"/>
      <c r="T163" s="78"/>
      <c r="U163" s="7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19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19</v>
      </c>
      <c r="J164" s="11">
        <v>9986</v>
      </c>
      <c r="K164" s="58" t="s">
        <v>1121</v>
      </c>
      <c r="L164" s="8">
        <f>I164/J164*100000</f>
        <v>190.26637292209094</v>
      </c>
      <c r="M164" s="7" t="str">
        <f>IF(L164=0,"Silencioso",IF(AND(L164&gt;0,L164&lt;100),"Baixa",IF(AND(L164&gt;=100,L164&lt;300),"Média",IF(AND(L164&gt;=300,L164&lt;500),"Alta",IF(L164&gt;=500,"Muito Alta","Avaliar")))))</f>
        <v>Média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8"/>
      <c r="T164" s="78"/>
      <c r="U164" s="7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78"/>
      <c r="T169" s="78"/>
      <c r="U169" s="7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119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119</v>
      </c>
      <c r="J170" s="11">
        <v>17739</v>
      </c>
      <c r="K170" s="58" t="s">
        <v>1121</v>
      </c>
      <c r="L170" s="8">
        <f>I170/J170*100000</f>
        <v>670.83826596764186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197</v>
      </c>
      <c r="G171" s="12">
        <f>VLOOKUP($A171,Chik!$1:$1048576,10,FALSE)</f>
        <v>3</v>
      </c>
      <c r="H171" s="12">
        <f>VLOOKUP($A171,zika!$1:$1048576,10,FALSE)</f>
        <v>0</v>
      </c>
      <c r="I171" s="12">
        <f>H171+F171+G171</f>
        <v>200</v>
      </c>
      <c r="J171" s="11">
        <v>74691</v>
      </c>
      <c r="K171" s="58" t="s">
        <v>1123</v>
      </c>
      <c r="L171" s="8">
        <f>I171/J171*100000</f>
        <v>267.76987856636009</v>
      </c>
      <c r="M171" s="7" t="str">
        <f>IF(L171=0,"Silencioso",IF(AND(L171&gt;0,L171&lt;100),"Baixa",IF(AND(L171&gt;=100,L171&lt;300),"Média",IF(AND(L171&gt;=300,L171&lt;500),"Alta",IF(L171&gt;=500,"Muito Alta","Avaliar")))))</f>
        <v>Média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78"/>
      <c r="T172" s="78"/>
      <c r="U172" s="7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1</v>
      </c>
      <c r="J173" s="11">
        <v>3629</v>
      </c>
      <c r="K173" s="58" t="s">
        <v>1121</v>
      </c>
      <c r="L173" s="8">
        <f>I173/J173*100000</f>
        <v>27.555800496004412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2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2</v>
      </c>
      <c r="J174" s="11">
        <v>6366</v>
      </c>
      <c r="K174" s="58" t="s">
        <v>1121</v>
      </c>
      <c r="L174" s="8">
        <f>I174/J174*100000</f>
        <v>31.416902293433868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27</v>
      </c>
      <c r="G176" s="12">
        <f>VLOOKUP($A176,Chik!$1:$1048576,10,FALSE)</f>
        <v>0</v>
      </c>
      <c r="H176" s="12">
        <f>VLOOKUP($A176,zika!$1:$1048576,10,FALSE)</f>
        <v>2</v>
      </c>
      <c r="I176" s="12">
        <f>H176+F176+G176</f>
        <v>29</v>
      </c>
      <c r="J176" s="11">
        <v>21703</v>
      </c>
      <c r="K176" s="58" t="s">
        <v>1121</v>
      </c>
      <c r="L176" s="8">
        <f>I176/J176*100000</f>
        <v>133.62207989678848</v>
      </c>
      <c r="M176" s="7" t="str">
        <f>IF(L176=0,"Silencioso",IF(AND(L176&gt;0,L176&lt;100),"Baixa",IF(AND(L176&gt;=100,L176&lt;300),"Média",IF(AND(L176&gt;=300,L176&lt;500),"Alta",IF(L176&gt;=500,"Muito Alta","Avaliar")))))</f>
        <v>Média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78"/>
      <c r="T176" s="78"/>
      <c r="U176" s="7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1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1</v>
      </c>
      <c r="J177" s="11">
        <v>1171</v>
      </c>
      <c r="K177" s="58" t="s">
        <v>1121</v>
      </c>
      <c r="L177" s="8">
        <f>I177/J177*100000</f>
        <v>85.397096498719037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78"/>
      <c r="T177" s="78"/>
      <c r="U177" s="7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21</v>
      </c>
      <c r="G178" s="12">
        <f>VLOOKUP($A178,Chik!$1:$1048576,10,FALSE)</f>
        <v>0</v>
      </c>
      <c r="H178" s="12">
        <f>VLOOKUP($A178,zika!$1:$1048576,10,FALSE)</f>
        <v>2</v>
      </c>
      <c r="I178" s="12">
        <f>H178+F178+G178</f>
        <v>23</v>
      </c>
      <c r="J178" s="11">
        <v>7017</v>
      </c>
      <c r="K178" s="58" t="s">
        <v>1121</v>
      </c>
      <c r="L178" s="8">
        <f>I178/J178*100000</f>
        <v>327.77540259370102</v>
      </c>
      <c r="M178" s="7" t="str">
        <f>IF(L178=0,"Silencioso",IF(AND(L178&gt;0,L178&lt;100),"Baixa",IF(AND(L178&gt;=100,L178&lt;300),"Média",IF(AND(L178&gt;=300,L178&lt;500),"Alta",IF(L178&gt;=500,"Muito Alta","Avaliar")))))</f>
        <v>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67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67</v>
      </c>
      <c r="J179" s="11">
        <v>10425</v>
      </c>
      <c r="K179" s="58" t="s">
        <v>1121</v>
      </c>
      <c r="L179" s="8">
        <f>I179/J179*100000</f>
        <v>642.68585131894486</v>
      </c>
      <c r="M179" s="7" t="str">
        <f>IF(L179=0,"Silencioso",IF(AND(L179&gt;0,L179&lt;100),"Baixa",IF(AND(L179&gt;=100,L179&lt;300),"Média",IF(AND(L179&gt;=300,L179&lt;500),"Alta",IF(L179&gt;=500,"Muito Alta","Avaliar")))))</f>
        <v>Muito 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91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91</v>
      </c>
      <c r="J182" s="11">
        <v>15368</v>
      </c>
      <c r="K182" s="58" t="s">
        <v>1121</v>
      </c>
      <c r="L182" s="8">
        <f>I182/J182*100000</f>
        <v>592.13951067152527</v>
      </c>
      <c r="M182" s="7" t="str">
        <f>IF(L182=0,"Silencioso",IF(AND(L182&gt;0,L182&lt;100),"Baixa",IF(AND(L182&gt;=100,L182&lt;300),"Média",IF(AND(L182&gt;=300,L182&lt;500),"Alta",IF(L182&gt;=500,"Muito Alta","Avaliar")))))</f>
        <v>Muito 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30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30</v>
      </c>
      <c r="J183" s="11">
        <v>13397</v>
      </c>
      <c r="K183" s="58" t="s">
        <v>1121</v>
      </c>
      <c r="L183" s="8">
        <f>I183/J183*100000</f>
        <v>223.93073076061805</v>
      </c>
      <c r="M183" s="7" t="str">
        <f>IF(L183=0,"Silencioso",IF(AND(L183&gt;0,L183&lt;100),"Baixa",IF(AND(L183&gt;=100,L183&lt;300),"Média",IF(AND(L183&gt;=300,L183&lt;500),"Alta",IF(L183&gt;=500,"Muito Alta","Avaliar")))))</f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78"/>
      <c r="T184" s="78"/>
      <c r="U184" s="7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8"/>
      <c r="T185" s="78"/>
      <c r="U185" s="78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1121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7590</v>
      </c>
      <c r="K187" s="58" t="s">
        <v>1121</v>
      </c>
      <c r="L187" s="8">
        <f>I187/J187*100000</f>
        <v>13.175230566534914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78"/>
      <c r="T187" s="78"/>
      <c r="U187" s="7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2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2</v>
      </c>
      <c r="J188" s="11">
        <v>28366</v>
      </c>
      <c r="K188" s="58" t="s">
        <v>1122</v>
      </c>
      <c r="L188" s="8">
        <f>I188/J188*100000</f>
        <v>7.0506944934076001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8"/>
      <c r="T190" s="78"/>
      <c r="U190" s="7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4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4</v>
      </c>
      <c r="J191" s="11">
        <v>3103</v>
      </c>
      <c r="K191" s="58" t="s">
        <v>1121</v>
      </c>
      <c r="L191" s="8">
        <f>I191/J191*100000</f>
        <v>128.90750886239124</v>
      </c>
      <c r="M191" s="7" t="str">
        <f>IF(L191=0,"Silencioso",IF(AND(L191&gt;0,L191&lt;100),"Baixa",IF(AND(L191&gt;=100,L191&lt;300),"Média",IF(AND(L191&gt;=300,L191&lt;500),"Alta",IF(L191&gt;=500,"Muito Alta","Avaliar")))))</f>
        <v>Média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1121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1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1</v>
      </c>
      <c r="J193" s="11">
        <v>10261</v>
      </c>
      <c r="K193" s="58" t="s">
        <v>1121</v>
      </c>
      <c r="L193" s="8">
        <f>I193/J193*100000</f>
        <v>9.7456388266250844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78"/>
      <c r="T193" s="78"/>
      <c r="U193" s="7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3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3</v>
      </c>
      <c r="J195" s="11">
        <v>27425</v>
      </c>
      <c r="K195" s="58" t="s">
        <v>1122</v>
      </c>
      <c r="L195" s="8">
        <f>I195/J195*100000</f>
        <v>10.938924339106654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78"/>
      <c r="T195" s="78"/>
      <c r="U195" s="7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1</v>
      </c>
      <c r="J197" s="11">
        <v>4570</v>
      </c>
      <c r="K197" s="58" t="s">
        <v>1121</v>
      </c>
      <c r="L197" s="8">
        <f>I197/J197*100000</f>
        <v>21.881838074398249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0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0</v>
      </c>
      <c r="J198" s="11">
        <v>17641</v>
      </c>
      <c r="K198" s="58" t="s">
        <v>1121</v>
      </c>
      <c r="L198" s="8">
        <f>I198/J198*100000</f>
        <v>0</v>
      </c>
      <c r="M198" s="7" t="str">
        <f>IF(L198=0,"Silencioso",IF(AND(L198&gt;0,L198&lt;100),"Baixa",IF(AND(L198&gt;=100,L198&lt;300),"Média",IF(AND(L198&gt;=300,L198&lt;500),"Alta",IF(L198&gt;=500,"Muito Alta","Avaliar")))))</f>
        <v>Silencioso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10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10</v>
      </c>
      <c r="J199" s="11">
        <v>5480</v>
      </c>
      <c r="K199" s="58" t="s">
        <v>1121</v>
      </c>
      <c r="L199" s="8">
        <f>I199/J199*100000</f>
        <v>182.48175182481751</v>
      </c>
      <c r="M199" s="7" t="str">
        <f>IF(L199=0,"Silencioso",IF(AND(L199&gt;0,L199&lt;100),"Baixa",IF(AND(L199&gt;=100,L199&lt;300),"Média",IF(AND(L199&gt;=300,L199&lt;500),"Alta",IF(L199&gt;=500,"Muito Alta","Avaliar")))))</f>
        <v>Média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78"/>
      <c r="T200" s="78"/>
      <c r="U200" s="7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45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45</v>
      </c>
      <c r="J201" s="11">
        <v>11525</v>
      </c>
      <c r="K201" s="58" t="s">
        <v>1121</v>
      </c>
      <c r="L201" s="8">
        <f>I201/J201*100000</f>
        <v>390.45553145336225</v>
      </c>
      <c r="M201" s="7" t="str">
        <f>IF(L201=0,"Silencioso",IF(AND(L201&gt;0,L201&lt;100),"Baixa",IF(AND(L201&gt;=100,L201&lt;300),"Média",IF(AND(L201&gt;=300,L201&lt;500),"Alta",IF(L201&gt;=500,"Muito Alta","Avaliar")))))</f>
        <v>Alta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1</v>
      </c>
      <c r="J202" s="11">
        <v>7595</v>
      </c>
      <c r="K202" s="58" t="s">
        <v>1121</v>
      </c>
      <c r="L202" s="8">
        <f>I202/J202*100000</f>
        <v>13.166556945358787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3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3</v>
      </c>
      <c r="J203" s="11">
        <v>6657</v>
      </c>
      <c r="K203" s="58" t="s">
        <v>1121</v>
      </c>
      <c r="L203" s="8">
        <f>I203/J203*100000</f>
        <v>45.065344749887338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78"/>
      <c r="T203" s="78"/>
      <c r="U203" s="7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11813</v>
      </c>
      <c r="K204" s="58" t="s">
        <v>1121</v>
      </c>
      <c r="L204" s="8">
        <f>I204/J204*100000</f>
        <v>8.4652501481418767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13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13</v>
      </c>
      <c r="J205" s="11">
        <v>54196</v>
      </c>
      <c r="K205" s="58" t="s">
        <v>1122</v>
      </c>
      <c r="L205" s="8">
        <f>I205/J205*100000</f>
        <v>23.98701011144734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78"/>
      <c r="T205" s="78"/>
      <c r="U205" s="7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78"/>
      <c r="T206" s="78"/>
      <c r="U206" s="7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7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7</v>
      </c>
      <c r="J207" s="11">
        <v>6908</v>
      </c>
      <c r="K207" s="58" t="s">
        <v>1121</v>
      </c>
      <c r="L207" s="8">
        <f>I207/J207*100000</f>
        <v>101.3317892298784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127539</v>
      </c>
      <c r="K208" s="58" t="s">
        <v>1124</v>
      </c>
      <c r="L208" s="8">
        <f>I208/J208*100000</f>
        <v>0.78407389112349957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35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35</v>
      </c>
      <c r="J209" s="11">
        <v>22892</v>
      </c>
      <c r="K209" s="58" t="s">
        <v>1121</v>
      </c>
      <c r="L209" s="8">
        <f>I209/J209*100000</f>
        <v>152.89183994408529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78"/>
      <c r="T209" s="78"/>
      <c r="U209" s="7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163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163</v>
      </c>
      <c r="J211" s="11">
        <v>659070</v>
      </c>
      <c r="K211" s="58" t="s">
        <v>1125</v>
      </c>
      <c r="L211" s="8">
        <f>I211/J211*100000</f>
        <v>24.731819078398349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1</v>
      </c>
      <c r="J213" s="11">
        <v>26592</v>
      </c>
      <c r="K213" s="58" t="s">
        <v>1122</v>
      </c>
      <c r="L213" s="8">
        <f>I213/J213*100000</f>
        <v>3.7605294825511435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3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3</v>
      </c>
      <c r="J214" s="11">
        <v>8883</v>
      </c>
      <c r="K214" s="58" t="s">
        <v>1121</v>
      </c>
      <c r="L214" s="8">
        <f>I214/J214*100000</f>
        <v>33.772374197906117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78"/>
      <c r="T214" s="78"/>
      <c r="U214" s="7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2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2</v>
      </c>
      <c r="J215" s="11">
        <v>3534</v>
      </c>
      <c r="K215" s="58" t="s">
        <v>1121</v>
      </c>
      <c r="L215" s="8">
        <f>I215/J215*100000</f>
        <v>56.59309564233164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1121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16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16</v>
      </c>
      <c r="J217" s="11">
        <v>10040</v>
      </c>
      <c r="K217" s="58" t="s">
        <v>1121</v>
      </c>
      <c r="L217" s="8">
        <f>I217/J217*100000</f>
        <v>159.36254980079681</v>
      </c>
      <c r="M217" s="7" t="str">
        <f>IF(L217=0,"Silencioso",IF(AND(L217&gt;0,L217&lt;100),"Baixa",IF(AND(L217&gt;=100,L217&lt;300),"Média",IF(AND(L217&gt;=300,L217&lt;500),"Alta",IF(L217&gt;=500,"Muito Alta","Avaliar")))))</f>
        <v>Média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29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29</v>
      </c>
      <c r="J218" s="11">
        <v>27982</v>
      </c>
      <c r="K218" s="58" t="s">
        <v>1122</v>
      </c>
      <c r="L218" s="8">
        <f>I218/J218*100000</f>
        <v>103.63805303409335</v>
      </c>
      <c r="M218" s="7" t="str">
        <f>IF(L218=0,"Silencioso",IF(AND(L218&gt;0,L218&lt;100),"Baixa",IF(AND(L218&gt;=100,L218&lt;300),"Média",IF(AND(L218&gt;=300,L218&lt;500),"Alta",IF(L218&gt;=500,"Muito Alta","Avaliar")))))</f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111</v>
      </c>
      <c r="G219" s="12">
        <f>VLOOKUP($A219,Chik!$1:$1048576,10,FALSE)</f>
        <v>22</v>
      </c>
      <c r="H219" s="12">
        <f>VLOOKUP($A219,zika!$1:$1048576,10,FALSE)</f>
        <v>0</v>
      </c>
      <c r="I219" s="12">
        <f>H219+F219+G219</f>
        <v>133</v>
      </c>
      <c r="J219" s="11">
        <v>109405</v>
      </c>
      <c r="K219" s="58" t="s">
        <v>1124</v>
      </c>
      <c r="L219" s="8">
        <f>I219/J219*100000</f>
        <v>121.56665600292492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22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22</v>
      </c>
      <c r="J220" s="11">
        <v>9228</v>
      </c>
      <c r="K220" s="58" t="s">
        <v>1121</v>
      </c>
      <c r="L220" s="8">
        <f>I220/J220*100000</f>
        <v>238.40485478977027</v>
      </c>
      <c r="M220" s="7" t="str">
        <f>IF(L220=0,"Silencioso",IF(AND(L220&gt;0,L220&lt;100),"Baixa",IF(AND(L220&gt;=100,L220&lt;300),"Média",IF(AND(L220&gt;=300,L220&lt;500),"Alta",IF(L220&gt;=500,"Muito Alta","Avaliar")))))</f>
        <v>Média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78"/>
      <c r="T222" s="78"/>
      <c r="U222" s="7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5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5</v>
      </c>
      <c r="J225" s="11">
        <v>6290</v>
      </c>
      <c r="K225" s="58" t="s">
        <v>1121</v>
      </c>
      <c r="L225" s="8">
        <f>I225/J225*100000</f>
        <v>79.491255961844203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12</v>
      </c>
      <c r="G226" s="12">
        <f>VLOOKUP($A226,Chik!$1:$1048576,10,FALSE)</f>
        <v>1</v>
      </c>
      <c r="H226" s="12">
        <f>VLOOKUP($A226,zika!$1:$1048576,10,FALSE)</f>
        <v>0</v>
      </c>
      <c r="I226" s="12">
        <f>H226+F226+G226</f>
        <v>13</v>
      </c>
      <c r="J226" s="11">
        <v>2814</v>
      </c>
      <c r="K226" s="58" t="s">
        <v>1121</v>
      </c>
      <c r="L226" s="8">
        <f>I226/J226*100000</f>
        <v>461.97583511016347</v>
      </c>
      <c r="M226" s="7" t="str">
        <f>IF(L226=0,"Silencioso",IF(AND(L226&gt;0,L226&lt;100),"Baixa",IF(AND(L226&gt;=100,L226&lt;300),"Média",IF(AND(L226&gt;=300,L226&lt;500),"Alta",IF(L226&gt;=500,"Muito Alta","Avaliar")))))</f>
        <v>Alta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3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3</v>
      </c>
      <c r="J227" s="11">
        <v>4396</v>
      </c>
      <c r="K227" s="58" t="s">
        <v>1121</v>
      </c>
      <c r="L227" s="8">
        <f>I227/J227*100000</f>
        <v>68.243858052775252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27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27</v>
      </c>
      <c r="J228" s="11">
        <v>6646</v>
      </c>
      <c r="K228" s="58" t="s">
        <v>1121</v>
      </c>
      <c r="L228" s="8">
        <f>I228/J228*100000</f>
        <v>406.25940415287391</v>
      </c>
      <c r="M228" s="7" t="str">
        <f>IF(L228=0,"Silencioso",IF(AND(L228&gt;0,L228&lt;100),"Baixa",IF(AND(L228&gt;=100,L228&lt;300),"Média",IF(AND(L228&gt;=300,L228&lt;500),"Alta",IF(L228&gt;=500,"Muito Alta","Avaliar")))))</f>
        <v>Alta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5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5</v>
      </c>
      <c r="J229" s="11">
        <v>12660</v>
      </c>
      <c r="K229" s="58" t="s">
        <v>1121</v>
      </c>
      <c r="L229" s="8">
        <f>I229/J229*100000</f>
        <v>39.494470774091624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2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2</v>
      </c>
      <c r="J235" s="11">
        <v>15358</v>
      </c>
      <c r="K235" s="58" t="s">
        <v>1121</v>
      </c>
      <c r="L235" s="8">
        <f>I235/J235*100000</f>
        <v>13.022528975126971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0</v>
      </c>
      <c r="J236" s="11">
        <v>4960</v>
      </c>
      <c r="K236" s="58" t="s">
        <v>1121</v>
      </c>
      <c r="L236" s="8">
        <f>I236/J236*100000</f>
        <v>0</v>
      </c>
      <c r="M236" s="7" t="str">
        <f>IF(L236=0,"Silencioso",IF(AND(L236&gt;0,L236&lt;100),"Baixa",IF(AND(L236&gt;=100,L236&lt;300),"Média",IF(AND(L236&gt;=300,L236&lt;500),"Alta",IF(L236&gt;=500,"Muito Alta","Avaliar")))))</f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5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5</v>
      </c>
      <c r="J238" s="11">
        <v>79625</v>
      </c>
      <c r="K238" s="58" t="s">
        <v>1123</v>
      </c>
      <c r="L238" s="8">
        <f>I238/J238*100000</f>
        <v>6.2794348508634217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0</v>
      </c>
      <c r="J239" s="11">
        <v>5399</v>
      </c>
      <c r="K239" s="58" t="s">
        <v>1121</v>
      </c>
      <c r="L239" s="8">
        <f>I239/J239*100000</f>
        <v>0</v>
      </c>
      <c r="M239" s="7" t="str">
        <f>IF(L239=0,"Silencioso",IF(AND(L239&gt;0,L239&lt;100),"Baixa",IF(AND(L239&gt;=100,L239&lt;300),"Média",IF(AND(L239&gt;=300,L239&lt;500),"Alta",IF(L239&gt;=500,"Muito Alta","Avaliar")))))</f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2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2</v>
      </c>
      <c r="J241" s="11">
        <v>7098</v>
      </c>
      <c r="K241" s="58" t="s">
        <v>1121</v>
      </c>
      <c r="L241" s="8">
        <f>I241/J241*100000</f>
        <v>28.176951253874329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8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8</v>
      </c>
      <c r="J242" s="11">
        <v>10291</v>
      </c>
      <c r="K242" s="58" t="s">
        <v>1121</v>
      </c>
      <c r="L242" s="8">
        <f>I242/J242*100000</f>
        <v>77.737829171120396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2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2</v>
      </c>
      <c r="J243" s="11">
        <v>4996</v>
      </c>
      <c r="K243" s="58" t="s">
        <v>1121</v>
      </c>
      <c r="L243" s="8">
        <f>I243/J243*100000</f>
        <v>40.032025620496391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1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1</v>
      </c>
      <c r="J244" s="11">
        <v>7232</v>
      </c>
      <c r="K244" s="58" t="s">
        <v>1121</v>
      </c>
      <c r="L244" s="8">
        <f>I244/J244*100000</f>
        <v>13.827433628318584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29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29</v>
      </c>
      <c r="J246" s="11">
        <v>47617</v>
      </c>
      <c r="K246" s="58" t="s">
        <v>1122</v>
      </c>
      <c r="L246" s="8">
        <f>I246/J246*100000</f>
        <v>60.902618812608942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</v>
      </c>
      <c r="J248" s="11">
        <v>7852</v>
      </c>
      <c r="K248" s="58" t="s">
        <v>1121</v>
      </c>
      <c r="L248" s="8">
        <f>I248/J248*100000</f>
        <v>12.735608762098828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27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27</v>
      </c>
      <c r="J251" s="11">
        <v>4984</v>
      </c>
      <c r="K251" s="58" t="s">
        <v>1121</v>
      </c>
      <c r="L251" s="8">
        <f>I251/J251*100000</f>
        <v>541.73354735152486</v>
      </c>
      <c r="M251" s="7" t="str">
        <f>IF(L251=0,"Silencioso",IF(AND(L251&gt;0,L251&lt;100),"Baixa",IF(AND(L251&gt;=100,L251&lt;300),"Média",IF(AND(L251&gt;=300,L251&lt;500),"Alta",IF(L251&gt;=500,"Muito Alta","Avaliar")))))</f>
        <v>Muito Alta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78"/>
      <c r="T251" s="78"/>
      <c r="U251" s="7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23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23</v>
      </c>
      <c r="J252" s="11">
        <v>7527</v>
      </c>
      <c r="K252" s="58" t="s">
        <v>1121</v>
      </c>
      <c r="L252" s="8">
        <f>I252/J252*100000</f>
        <v>305.56662681015013</v>
      </c>
      <c r="M252" s="7" t="str">
        <f>IF(L252=0,"Silencioso",IF(AND(L252&gt;0,L252&lt;100),"Baixa",IF(AND(L252&gt;=100,L252&lt;300),"Média",IF(AND(L252&gt;=300,L252&lt;500),"Alta",IF(L252&gt;=500,"Muito Alta","Avaliar")))))</f>
        <v>Alta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78"/>
      <c r="T252" s="78"/>
      <c r="U252" s="7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156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156</v>
      </c>
      <c r="J253" s="11">
        <v>235977</v>
      </c>
      <c r="K253" s="58" t="s">
        <v>1124</v>
      </c>
      <c r="L253" s="8">
        <f>I253/J253*100000</f>
        <v>66.108137657483567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78"/>
      <c r="T253" s="78"/>
      <c r="U253" s="7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0</v>
      </c>
      <c r="J254" s="11">
        <v>6702</v>
      </c>
      <c r="K254" s="58" t="s">
        <v>1121</v>
      </c>
      <c r="L254" s="8">
        <f>I254/J254*100000</f>
        <v>0</v>
      </c>
      <c r="M254" s="7" t="str">
        <f>IF(L254=0,"Silencioso",IF(AND(L254&gt;0,L254&lt;100),"Baixa",IF(AND(L254&gt;=100,L254&lt;300),"Média",IF(AND(L254&gt;=300,L254&lt;500),"Alta",IF(L254&gt;=500,"Muito Alta","Avaliar")))))</f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1</v>
      </c>
      <c r="J255" s="11">
        <v>5996</v>
      </c>
      <c r="K255" s="58" t="s">
        <v>1121</v>
      </c>
      <c r="L255" s="8">
        <f>I255/J255*100000</f>
        <v>16.677785190126748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2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2</v>
      </c>
      <c r="J256" s="11">
        <v>10820</v>
      </c>
      <c r="K256" s="58" t="s">
        <v>1121</v>
      </c>
      <c r="L256" s="8">
        <f>I256/J256*100000</f>
        <v>18.484288354898336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18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18</v>
      </c>
      <c r="J257" s="11">
        <v>3699</v>
      </c>
      <c r="K257" s="58" t="s">
        <v>1121</v>
      </c>
      <c r="L257" s="8">
        <f>I257/J257*100000</f>
        <v>486.61800486618006</v>
      </c>
      <c r="M257" s="7" t="str">
        <f>IF(L257=0,"Silencioso",IF(AND(L257&gt;0,L257&lt;100),"Baixa",IF(AND(L257&gt;=100,L257&lt;300),"Média",IF(AND(L257&gt;=300,L257&lt;500),"Alta",IF(L257&gt;=500,"Muito Alta","Avaliar")))))</f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2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2</v>
      </c>
      <c r="J258" s="11">
        <v>5097</v>
      </c>
      <c r="K258" s="58" t="s">
        <v>1121</v>
      </c>
      <c r="L258" s="8">
        <f>I258/J258*100000</f>
        <v>39.238767902687854</v>
      </c>
      <c r="M258" s="7" t="str">
        <f>IF(L258=0,"Silencioso",IF(AND(L258&gt;0,L258&lt;100),"Baixa",IF(AND(L258&gt;=100,L258&lt;300),"Média",IF(AND(L258&gt;=300,L258&lt;500),"Alta",IF(L258&gt;=500,"Muito Alta","Avaliar")))))</f>
        <v>Baixa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45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45</v>
      </c>
      <c r="J262" s="11">
        <v>6523</v>
      </c>
      <c r="K262" s="58" t="s">
        <v>1121</v>
      </c>
      <c r="L262" s="8">
        <f>I262/J262*100000</f>
        <v>689.86662578568144</v>
      </c>
      <c r="M262" s="7" t="str">
        <f>IF(L262=0,"Silencioso",IF(AND(L262&gt;0,L262&lt;100),"Baixa",IF(AND(L262&gt;=100,L262&lt;300),"Média",IF(AND(L262&gt;=300,L262&lt;500),"Alta",IF(L262&gt;=500,"Muito Alta","Avaliar")))))</f>
        <v>Muito Alta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9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9</v>
      </c>
      <c r="J263" s="11">
        <v>10081</v>
      </c>
      <c r="K263" s="58" t="s">
        <v>1121</v>
      </c>
      <c r="L263" s="8">
        <f>I263/J263*100000</f>
        <v>89.276857454617598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2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2</v>
      </c>
      <c r="J264" s="11">
        <v>5185</v>
      </c>
      <c r="K264" s="58" t="s">
        <v>1121</v>
      </c>
      <c r="L264" s="8">
        <f>I264/J264*100000</f>
        <v>38.572806171648992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11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11</v>
      </c>
      <c r="J265" s="11">
        <v>13541</v>
      </c>
      <c r="K265" s="58" t="s">
        <v>1121</v>
      </c>
      <c r="L265" s="8">
        <f>I265/J265*100000</f>
        <v>81.234768480909821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3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3</v>
      </c>
      <c r="J267" s="11">
        <v>1521</v>
      </c>
      <c r="K267" s="58" t="s">
        <v>1121</v>
      </c>
      <c r="L267" s="8">
        <f>I267/J267*100000</f>
        <v>197.23865877712032</v>
      </c>
      <c r="M267" s="7" t="str">
        <f>IF(L267=0,"Silencioso",IF(AND(L267&gt;0,L267&lt;100),"Baixa",IF(AND(L267&gt;=100,L267&lt;300),"Média",IF(AND(L267&gt;=300,L267&lt;500),"Alta",IF(L267&gt;=500,"Muito Alta","Avaliar")))))</f>
        <v>Média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1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1</v>
      </c>
      <c r="J269" s="11">
        <v>7811</v>
      </c>
      <c r="K269" s="58" t="s">
        <v>1121</v>
      </c>
      <c r="L269" s="8">
        <f>I269/J269*100000</f>
        <v>12.802458071949815</v>
      </c>
      <c r="M269" s="7" t="str">
        <f>IF(L269=0,"Silencioso",IF(AND(L269&gt;0,L269&lt;100),"Baixa",IF(AND(L269&gt;=100,L269&lt;300),"Média",IF(AND(L269&gt;=300,L269&lt;500),"Alta",IF(L269&gt;=500,"Muito Alta","Avaliar")))))</f>
        <v>Baixa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3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3</v>
      </c>
      <c r="J270" s="11">
        <v>27823</v>
      </c>
      <c r="K270" s="58" t="s">
        <v>1122</v>
      </c>
      <c r="L270" s="8">
        <f>I270/J270*100000</f>
        <v>10.78244617762283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1</v>
      </c>
      <c r="G271" s="12">
        <f>VLOOKUP($A271,Chik!$1:$1048576,10,FALSE)</f>
        <v>2</v>
      </c>
      <c r="H271" s="12">
        <f>VLOOKUP($A271,zika!$1:$1048576,10,FALSE)</f>
        <v>0</v>
      </c>
      <c r="I271" s="12">
        <f>H271+F271+G271</f>
        <v>3</v>
      </c>
      <c r="J271" s="11">
        <v>11064</v>
      </c>
      <c r="K271" s="58" t="s">
        <v>1121</v>
      </c>
      <c r="L271" s="8">
        <f>I271/J271*100000</f>
        <v>27.114967462039047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7244</v>
      </c>
      <c r="K272" s="58" t="s">
        <v>1121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78"/>
      <c r="T272" s="78"/>
      <c r="U272" s="7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9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9</v>
      </c>
      <c r="J273" s="11">
        <v>5362</v>
      </c>
      <c r="K273" s="58" t="s">
        <v>1121</v>
      </c>
      <c r="L273" s="8">
        <f>I273/J273*100000</f>
        <v>167.84781797836627</v>
      </c>
      <c r="M273" s="7" t="str">
        <f>IF(L273=0,"Silencioso",IF(AND(L273&gt;0,L273&lt;100),"Baixa",IF(AND(L273&gt;=100,L273&lt;300),"Média",IF(AND(L273&gt;=300,L273&lt;500),"Alta",IF(L273&gt;=500,"Muito Alta","Avaliar")))))</f>
        <v>Média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17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17</v>
      </c>
      <c r="J276" s="11">
        <v>70200</v>
      </c>
      <c r="K276" s="58" t="s">
        <v>1123</v>
      </c>
      <c r="L276" s="8">
        <f>I276/J276*100000</f>
        <v>24.216524216524217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20</v>
      </c>
      <c r="G278" s="12">
        <f>VLOOKUP($A278,Chik!$1:$1048576,10,FALSE)</f>
        <v>0</v>
      </c>
      <c r="H278" s="12">
        <f>VLOOKUP($A278,zika!$1:$1048576,10,FALSE)</f>
        <v>1</v>
      </c>
      <c r="I278" s="12">
        <f>H278+F278+G278</f>
        <v>21</v>
      </c>
      <c r="J278" s="11">
        <v>31624</v>
      </c>
      <c r="K278" s="58" t="s">
        <v>1122</v>
      </c>
      <c r="L278" s="8">
        <f>I278/J278*100000</f>
        <v>66.405261826460915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78"/>
      <c r="T279" s="78"/>
      <c r="U279" s="7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1</v>
      </c>
      <c r="J282" s="11">
        <v>3508</v>
      </c>
      <c r="K282" s="58" t="s">
        <v>1121</v>
      </c>
      <c r="L282" s="8">
        <f>I282/J282*100000</f>
        <v>28.506271379703534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5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5</v>
      </c>
      <c r="J283" s="11">
        <v>7936</v>
      </c>
      <c r="K283" s="58" t="s">
        <v>1121</v>
      </c>
      <c r="L283" s="8">
        <f>I283/J283*100000</f>
        <v>63.004032258064512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8"/>
      <c r="T283" s="78"/>
      <c r="U283" s="78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1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1</v>
      </c>
      <c r="J287" s="11">
        <v>2379</v>
      </c>
      <c r="K287" s="58" t="s">
        <v>1121</v>
      </c>
      <c r="L287" s="8">
        <f>I287/J287*100000</f>
        <v>42.034468263976464</v>
      </c>
      <c r="M287" s="7" t="str">
        <f>IF(L287=0,"Silencioso",IF(AND(L287&gt;0,L287&lt;100),"Baixa",IF(AND(L287&gt;=100,L287&lt;300),"Média",IF(AND(L287&gt;=300,L287&lt;500),"Alta",IF(L287&gt;=500,"Muito Alta","Avaliar")))))</f>
        <v>Baixa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24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24</v>
      </c>
      <c r="J290" s="11">
        <v>7409</v>
      </c>
      <c r="K290" s="58" t="s">
        <v>1121</v>
      </c>
      <c r="L290" s="8">
        <f>I290/J290*100000</f>
        <v>323.93035497368066</v>
      </c>
      <c r="M290" s="7" t="str">
        <f>IF(L290=0,"Silencioso",IF(AND(L290&gt;0,L290&lt;100),"Baixa",IF(AND(L290&gt;=100,L290&lt;300),"Média",IF(AND(L290&gt;=300,L290&lt;500),"Alta",IF(L290&gt;=500,"Muito Alta","Avaliar")))))</f>
        <v>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47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47</v>
      </c>
      <c r="J291" s="11">
        <v>15235</v>
      </c>
      <c r="K291" s="58" t="s">
        <v>1121</v>
      </c>
      <c r="L291" s="8">
        <f>I291/J291*100000</f>
        <v>308.50016409583196</v>
      </c>
      <c r="M291" s="7" t="str">
        <f>IF(L291=0,"Silencioso",IF(AND(L291&gt;0,L291&lt;100),"Baixa",IF(AND(L291&gt;=100,L291&lt;300),"Média",IF(AND(L291&gt;=300,L291&lt;500),"Alta",IF(L291&gt;=500,"Muito Alta","Avaliar")))))</f>
        <v>Alta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78"/>
      <c r="T291" s="78"/>
      <c r="U291" s="7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1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78"/>
      <c r="T294" s="78"/>
      <c r="U294" s="7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4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4</v>
      </c>
      <c r="J295" s="11">
        <v>7386</v>
      </c>
      <c r="K295" s="58" t="s">
        <v>1121</v>
      </c>
      <c r="L295" s="8">
        <f>I295/J295*100000</f>
        <v>54.156512320606552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346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346</v>
      </c>
      <c r="J296" s="11">
        <v>67540</v>
      </c>
      <c r="K296" s="58" t="s">
        <v>1122</v>
      </c>
      <c r="L296" s="8">
        <f>I296/J296*100000</f>
        <v>512.2890139176784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2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2</v>
      </c>
      <c r="J298" s="11">
        <v>4387</v>
      </c>
      <c r="K298" s="58" t="s">
        <v>1121</v>
      </c>
      <c r="L298" s="8">
        <f>I298/J298*100000</f>
        <v>45.589240939138364</v>
      </c>
      <c r="M298" s="7" t="str">
        <f>IF(L298=0,"Silencioso",IF(AND(L298&gt;0,L298&lt;100),"Baixa",IF(AND(L298&gt;=100,L298&lt;300),"Média",IF(AND(L298&gt;=300,L298&lt;500),"Alta",IF(L298&gt;=500,"Muito Alta","Avaliar")))))</f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78"/>
      <c r="T298" s="78"/>
      <c r="U298" s="7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2927</v>
      </c>
      <c r="K299" s="58" t="s">
        <v>1121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4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4</v>
      </c>
      <c r="J300" s="11">
        <v>10343</v>
      </c>
      <c r="K300" s="58" t="s">
        <v>1121</v>
      </c>
      <c r="L300" s="8">
        <f>I300/J300*100000</f>
        <v>38.673498984820654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4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4</v>
      </c>
      <c r="J302" s="11">
        <v>26181</v>
      </c>
      <c r="K302" s="58" t="s">
        <v>1122</v>
      </c>
      <c r="L302" s="8">
        <f>I302/J302*100000</f>
        <v>15.278255223253506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7</v>
      </c>
      <c r="G303" s="12">
        <f>VLOOKUP($A303,Chik!$1:$1048576,10,FALSE)</f>
        <v>1</v>
      </c>
      <c r="H303" s="12">
        <f>VLOOKUP($A303,zika!$1:$1048576,10,FALSE)</f>
        <v>0</v>
      </c>
      <c r="I303" s="12">
        <f>H303+F303+G303</f>
        <v>8</v>
      </c>
      <c r="J303" s="11">
        <v>5446</v>
      </c>
      <c r="K303" s="58" t="s">
        <v>1121</v>
      </c>
      <c r="L303" s="8">
        <f>I303/J303*100000</f>
        <v>146.89680499449136</v>
      </c>
      <c r="M303" s="7" t="str">
        <f>IF(L303=0,"Silencioso",IF(AND(L303&gt;0,L303&lt;100),"Baixa",IF(AND(L303&gt;=100,L303&lt;300),"Média",IF(AND(L303&gt;=300,L303&lt;500),"Alta",IF(L303&gt;=500,"Muito Alta","Avaliar")))))</f>
        <v>Média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14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14</v>
      </c>
      <c r="J304" s="11">
        <v>5891</v>
      </c>
      <c r="K304" s="58" t="s">
        <v>1121</v>
      </c>
      <c r="L304" s="8">
        <f>I304/J304*100000</f>
        <v>237.65065353929722</v>
      </c>
      <c r="M304" s="7" t="str">
        <f>IF(L304=0,"Silencioso",IF(AND(L304&gt;0,L304&lt;100),"Baixa",IF(AND(L304&gt;=100,L304&lt;300),"Média",IF(AND(L304&gt;=300,L304&lt;500),"Alta",IF(L304&gt;=500,"Muito Alta","Avaliar")))))</f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8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8</v>
      </c>
      <c r="J307" s="11">
        <v>17701</v>
      </c>
      <c r="K307" s="58" t="s">
        <v>1121</v>
      </c>
      <c r="L307" s="8">
        <f>I307/J307*100000</f>
        <v>45.195186712615104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1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1</v>
      </c>
      <c r="J308" s="11">
        <v>4601</v>
      </c>
      <c r="K308" s="58" t="s">
        <v>1121</v>
      </c>
      <c r="L308" s="8">
        <f>I308/J308*100000</f>
        <v>21.734405564007826</v>
      </c>
      <c r="M308" s="7" t="str">
        <f>IF(L308=0,"Silencioso",IF(AND(L308&gt;0,L308&lt;100),"Baixa",IF(AND(L308&gt;=100,L308&lt;300),"Média",IF(AND(L308&gt;=300,L308&lt;500),"Alta",IF(L308&gt;=500,"Muito Alta","Avaliar")))))</f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4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4</v>
      </c>
      <c r="J309" s="11">
        <v>5441</v>
      </c>
      <c r="K309" s="58" t="s">
        <v>1121</v>
      </c>
      <c r="L309" s="8">
        <f>I309/J309*100000</f>
        <v>73.51589781290204</v>
      </c>
      <c r="M309" s="7" t="str">
        <f>IF(L309=0,"Silencioso",IF(AND(L309&gt;0,L309&lt;100),"Baixa",IF(AND(L309&gt;=100,L309&lt;300),"Média",IF(AND(L309&gt;=300,L309&lt;500),"Alta",IF(L309&gt;=500,"Muito Alta","Avaliar")))))</f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162</v>
      </c>
      <c r="G310" s="12">
        <f>VLOOKUP($A310,Chik!$1:$1048576,10,FALSE)</f>
        <v>3</v>
      </c>
      <c r="H310" s="12">
        <f>VLOOKUP($A310,zika!$1:$1048576,10,FALSE)</f>
        <v>3</v>
      </c>
      <c r="I310" s="12">
        <f>H310+F310+G310</f>
        <v>168</v>
      </c>
      <c r="J310" s="11">
        <v>58962</v>
      </c>
      <c r="K310" s="58" t="s">
        <v>1122</v>
      </c>
      <c r="L310" s="8">
        <f>I310/J310*100000</f>
        <v>284.92927648315862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3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3</v>
      </c>
      <c r="J311" s="11">
        <v>4304</v>
      </c>
      <c r="K311" s="58" t="s">
        <v>1121</v>
      </c>
      <c r="L311" s="8">
        <f>I311/J311*100000</f>
        <v>69.702602230483265</v>
      </c>
      <c r="M311" s="7" t="str">
        <f>IF(L311=0,"Silencioso",IF(AND(L311&gt;0,L311&lt;100),"Baixa",IF(AND(L311&gt;=100,L311&lt;300),"Média",IF(AND(L311&gt;=300,L311&lt;500),"Alta",IF(L311&gt;=500,"Muito Alta","Avaliar")))))</f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</v>
      </c>
      <c r="J312" s="11">
        <v>6844</v>
      </c>
      <c r="K312" s="58" t="s">
        <v>1121</v>
      </c>
      <c r="L312" s="8">
        <f>I312/J312*100000</f>
        <v>14.61133839859731</v>
      </c>
      <c r="M312" s="7" t="str">
        <f>IF(L312=0,"Silencioso",IF(AND(L312&gt;0,L312&lt;100),"Baixa",IF(AND(L312&gt;=100,L312&lt;300),"Média",IF(AND(L312&gt;=300,L312&lt;500),"Alta",IF(L312&gt;=500,"Muito Alta","Avaliar")))))</f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1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1</v>
      </c>
      <c r="J314" s="11">
        <v>3136</v>
      </c>
      <c r="K314" s="58" t="s">
        <v>1121</v>
      </c>
      <c r="L314" s="8">
        <f>I314/J314*100000</f>
        <v>31.887755102040813</v>
      </c>
      <c r="M314" s="7" t="str">
        <f>IF(L314=0,"Silencioso",IF(AND(L314&gt;0,L314&lt;100),"Baixa",IF(AND(L314&gt;=100,L314&lt;300),"Média",IF(AND(L314&gt;=300,L314&lt;500),"Alta",IF(L314&gt;=500,"Muito Alta","Avaliar")))))</f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11833</v>
      </c>
      <c r="K319" s="58" t="s">
        <v>1121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350</v>
      </c>
      <c r="G320" s="12">
        <f>VLOOKUP($A320,Chik!$1:$1048576,10,FALSE)</f>
        <v>92</v>
      </c>
      <c r="H320" s="12">
        <f>VLOOKUP($A320,zika!$1:$1048576,10,FALSE)</f>
        <v>6</v>
      </c>
      <c r="I320" s="12">
        <f>H320+F320+G320</f>
        <v>448</v>
      </c>
      <c r="J320" s="11">
        <v>278685</v>
      </c>
      <c r="K320" s="58" t="s">
        <v>1124</v>
      </c>
      <c r="L320" s="8">
        <f>I320/J320*100000</f>
        <v>160.75497425408614</v>
      </c>
      <c r="M320" s="7" t="str">
        <f>IF(L320=0,"Silencioso",IF(AND(L320&gt;0,L320&lt;100),"Baixa",IF(AND(L320&gt;=100,L320&lt;300),"Média",IF(AND(L320&gt;=300,L320&lt;500),"Alta",IF(L320&gt;=500,"Muito Alta","Avaliar")))))</f>
        <v>Média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1389</v>
      </c>
      <c r="K322" s="58" t="s">
        <v>1121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78"/>
      <c r="T322" s="78"/>
      <c r="U322" s="7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14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14</v>
      </c>
      <c r="J323" s="11">
        <v>34057</v>
      </c>
      <c r="K323" s="58" t="s">
        <v>1122</v>
      </c>
      <c r="L323" s="8">
        <f>I323/J323*100000</f>
        <v>41.107554981354788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1</v>
      </c>
      <c r="J324" s="11">
        <v>14233</v>
      </c>
      <c r="K324" s="58" t="s">
        <v>1121</v>
      </c>
      <c r="L324" s="8">
        <f>I324/J324*100000</f>
        <v>7.025925665706457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78"/>
      <c r="T324" s="78"/>
      <c r="U324" s="7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3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3</v>
      </c>
      <c r="J326" s="11">
        <v>4954</v>
      </c>
      <c r="K326" s="58" t="s">
        <v>1121</v>
      </c>
      <c r="L326" s="8">
        <f>I326/J326*100000</f>
        <v>60.557125555106985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28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28</v>
      </c>
      <c r="J327" s="11">
        <v>19025</v>
      </c>
      <c r="K327" s="58" t="s">
        <v>1121</v>
      </c>
      <c r="L327" s="8">
        <f>I327/J327*100000</f>
        <v>147.17477003942182</v>
      </c>
      <c r="M327" s="7" t="str">
        <f>IF(L327=0,"Silencioso",IF(AND(L327&gt;0,L327&lt;100),"Baixa",IF(AND(L327&gt;=100,L327&lt;300),"Média",IF(AND(L327&gt;=300,L327&lt;500),"Alta",IF(L327&gt;=500,"Muito Alta","Avaliar")))))</f>
        <v>Média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3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3</v>
      </c>
      <c r="J328" s="11">
        <v>8903</v>
      </c>
      <c r="K328" s="58" t="s">
        <v>1121</v>
      </c>
      <c r="L328" s="8">
        <f>I328/J328*100000</f>
        <v>33.696506795462199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78"/>
      <c r="T328" s="78"/>
      <c r="U328" s="7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1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1</v>
      </c>
      <c r="J330" s="11">
        <v>6591</v>
      </c>
      <c r="K330" s="58" t="s">
        <v>1121</v>
      </c>
      <c r="L330" s="8">
        <f>I330/J330*100000</f>
        <v>15.172204521316946</v>
      </c>
      <c r="M330" s="7" t="str">
        <f>IF(L330=0,"Silencioso",IF(AND(L330&gt;0,L330&lt;100),"Baixa",IF(AND(L330&gt;=100,L330&lt;300),"Média",IF(AND(L330&gt;=300,L330&lt;500),"Alta",IF(L330&gt;=500,"Muito Alta","Avaliar")))))</f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101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101</v>
      </c>
      <c r="J331" s="11">
        <v>51750</v>
      </c>
      <c r="K331" s="58" t="s">
        <v>1122</v>
      </c>
      <c r="L331" s="8">
        <f>I331/J331*100000</f>
        <v>195.16908212560386</v>
      </c>
      <c r="M331" s="7" t="str">
        <f>IF(L331=0,"Silencioso",IF(AND(L331&gt;0,L331&lt;100),"Baixa",IF(AND(L331&gt;=100,L331&lt;300),"Média",IF(AND(L331&gt;=300,L331&lt;500),"Alta",IF(L331&gt;=500,"Muito Alta","Avaliar")))))</f>
        <v>Média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78"/>
      <c r="T331" s="78"/>
      <c r="U331" s="7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3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3</v>
      </c>
      <c r="J332" s="11">
        <v>7105</v>
      </c>
      <c r="K332" s="58" t="s">
        <v>1121</v>
      </c>
      <c r="L332" s="8">
        <f>I332/J332*100000</f>
        <v>42.223786066150602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4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4</v>
      </c>
      <c r="J334" s="11">
        <v>8442</v>
      </c>
      <c r="K334" s="58" t="s">
        <v>1121</v>
      </c>
      <c r="L334" s="8">
        <f>I334/J334*100000</f>
        <v>47.382136934375744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8"/>
      <c r="T334" s="78"/>
      <c r="U334" s="78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5704</v>
      </c>
      <c r="K335" s="58" t="s">
        <v>1121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8"/>
      <c r="T335" s="78"/>
      <c r="U335" s="78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1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1</v>
      </c>
      <c r="J337" s="11">
        <v>10867</v>
      </c>
      <c r="K337" s="58" t="s">
        <v>1121</v>
      </c>
      <c r="L337" s="8">
        <f>I337/J337*100000</f>
        <v>9.2021717125241551</v>
      </c>
      <c r="M337" s="7" t="str">
        <f>IF(L337=0,"Silencioso",IF(AND(L337&gt;0,L337&lt;100),"Baixa",IF(AND(L337&gt;=100,L337&lt;300),"Média",IF(AND(L337&gt;=300,L337&lt;500),"Alta",IF(L337&gt;=500,"Muito Alta","Avaliar")))))</f>
        <v>Baixa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78"/>
      <c r="T337" s="78"/>
      <c r="U337" s="7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78"/>
      <c r="T338" s="78"/>
      <c r="U338" s="7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11</v>
      </c>
      <c r="G339" s="12">
        <f>VLOOKUP($A339,Chik!$1:$1048576,10,FALSE)</f>
        <v>1</v>
      </c>
      <c r="H339" s="12">
        <f>VLOOKUP($A339,zika!$1:$1048576,10,FALSE)</f>
        <v>0</v>
      </c>
      <c r="I339" s="12">
        <f>H339+F339+G339</f>
        <v>12</v>
      </c>
      <c r="J339" s="11">
        <v>25035</v>
      </c>
      <c r="K339" s="58" t="s">
        <v>1122</v>
      </c>
      <c r="L339" s="8">
        <f>I339/J339*100000</f>
        <v>47.932893948472142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8"/>
      <c r="T339" s="78"/>
      <c r="U339" s="7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87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87</v>
      </c>
      <c r="J343" s="11">
        <v>179015</v>
      </c>
      <c r="K343" s="58" t="s">
        <v>1124</v>
      </c>
      <c r="L343" s="8">
        <f>I343/J343*100000</f>
        <v>48.599279389995253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78"/>
      <c r="T344" s="78"/>
      <c r="U344" s="7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19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19</v>
      </c>
      <c r="J346" s="11">
        <v>11879</v>
      </c>
      <c r="K346" s="58" t="s">
        <v>1121</v>
      </c>
      <c r="L346" s="8">
        <f>I346/J346*100000</f>
        <v>159.94612341106154</v>
      </c>
      <c r="M346" s="7" t="str">
        <f>IF(L346=0,"Silencioso",IF(AND(L346&gt;0,L346&lt;100),"Baixa",IF(AND(L346&gt;=100,L346&lt;300),"Média",IF(AND(L346&gt;=300,L346&lt;500),"Alta",IF(L346&gt;=500,"Muito Alta","Avaliar")))))</f>
        <v>Média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78"/>
      <c r="T346" s="78"/>
      <c r="U346" s="7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5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5</v>
      </c>
      <c r="J347" s="11">
        <v>42246</v>
      </c>
      <c r="K347" s="58" t="s">
        <v>1122</v>
      </c>
      <c r="L347" s="8">
        <f>I347/J347*100000</f>
        <v>11.83544004166075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77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77</v>
      </c>
      <c r="J348" s="11">
        <v>10709</v>
      </c>
      <c r="K348" s="58" t="s">
        <v>1121</v>
      </c>
      <c r="L348" s="8">
        <f>I348/J348*100000</f>
        <v>719.02138388271544</v>
      </c>
      <c r="M348" s="7" t="str">
        <f>IF(L348=0,"Silencioso",IF(AND(L348&gt;0,L348&lt;100),"Baixa",IF(AND(L348&gt;=100,L348&lt;300),"Média",IF(AND(L348&gt;=300,L348&lt;500),"Alta",IF(L348&gt;=500,"Muito Alta","Avaliar")))))</f>
        <v>Muito Alta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13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13</v>
      </c>
      <c r="J349" s="11">
        <v>7971</v>
      </c>
      <c r="K349" s="58" t="s">
        <v>1121</v>
      </c>
      <c r="L349" s="8">
        <f>I349/J349*100000</f>
        <v>163.09120562037384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30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30</v>
      </c>
      <c r="J351" s="11">
        <v>12303</v>
      </c>
      <c r="K351" s="58" t="s">
        <v>1121</v>
      </c>
      <c r="L351" s="8">
        <f>I351/J351*100000</f>
        <v>243.84296513045601</v>
      </c>
      <c r="M351" s="7" t="str">
        <f>IF(L351=0,"Silencioso",IF(AND(L351&gt;0,L351&lt;100),"Baixa",IF(AND(L351&gt;=100,L351&lt;300),"Média",IF(AND(L351&gt;=300,L351&lt;500),"Alta",IF(L351&gt;=500,"Muito Alta","Avaliar")))))</f>
        <v>Média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4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4</v>
      </c>
      <c r="J352" s="11">
        <v>6865</v>
      </c>
      <c r="K352" s="58" t="s">
        <v>1121</v>
      </c>
      <c r="L352" s="8">
        <f>I352/J352*100000</f>
        <v>58.266569555717403</v>
      </c>
      <c r="M352" s="7" t="str">
        <f>IF(L352=0,"Silencioso",IF(AND(L352&gt;0,L352&lt;100),"Baixa",IF(AND(L352&gt;=100,L352&lt;300),"Média",IF(AND(L352&gt;=300,L352&lt;500),"Alta",IF(L352&gt;=500,"Muito Alta","Avaliar")))))</f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11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11</v>
      </c>
      <c r="J355" s="11">
        <v>6829</v>
      </c>
      <c r="K355" s="58" t="s">
        <v>1121</v>
      </c>
      <c r="L355" s="8">
        <f>I355/J355*100000</f>
        <v>161.07775662615316</v>
      </c>
      <c r="M355" s="7" t="str">
        <f>IF(L355=0,"Silencioso",IF(AND(L355&gt;0,L355&lt;100),"Baixa",IF(AND(L355&gt;=100,L355&lt;300),"Média",IF(AND(L355&gt;=300,L355&lt;500),"Alta",IF(L355&gt;=500,"Muito Alta","Avaliar")))))</f>
        <v>Média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8"/>
      <c r="T355" s="78"/>
      <c r="U355" s="7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32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32</v>
      </c>
      <c r="J357" s="11">
        <v>24204</v>
      </c>
      <c r="K357" s="58" t="s">
        <v>1121</v>
      </c>
      <c r="L357" s="8">
        <f>I357/J357*100000</f>
        <v>132.20955214014214</v>
      </c>
      <c r="M357" s="7" t="str">
        <f>IF(L357=0,"Silencioso",IF(AND(L357&gt;0,L357&lt;100),"Baixa",IF(AND(L357&gt;=100,L357&lt;300),"Média",IF(AND(L357&gt;=300,L357&lt;500),"Alta",IF(L357&gt;=500,"Muito Alta","Avaliar")))))</f>
        <v>Média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5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5</v>
      </c>
      <c r="J358" s="11">
        <v>6228</v>
      </c>
      <c r="K358" s="58" t="s">
        <v>1121</v>
      </c>
      <c r="L358" s="8">
        <f>I358/J358*100000</f>
        <v>80.282594733461778</v>
      </c>
      <c r="M358" s="7" t="str">
        <f>IF(L358=0,"Silencioso",IF(AND(L358&gt;0,L358&lt;100),"Baixa",IF(AND(L358&gt;=100,L358&lt;300),"Média",IF(AND(L358&gt;=300,L358&lt;500),"Alta",IF(L358&gt;=500,"Muito Alta","Avaliar")))))</f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8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8</v>
      </c>
      <c r="J360" s="11">
        <v>18438</v>
      </c>
      <c r="K360" s="58" t="s">
        <v>1121</v>
      </c>
      <c r="L360" s="8">
        <f>I360/J360*100000</f>
        <v>43.38865386701378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35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35</v>
      </c>
      <c r="J361" s="11">
        <v>19717</v>
      </c>
      <c r="K361" s="58" t="s">
        <v>1121</v>
      </c>
      <c r="L361" s="8">
        <f>I361/J361*100000</f>
        <v>177.51179185474464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208</v>
      </c>
      <c r="G362" s="73">
        <f>VLOOKUP($A362,Chik!$1:$1048576,10,FALSE)</f>
        <v>36</v>
      </c>
      <c r="H362" s="12">
        <f>VLOOKUP($A362,zika!$1:$1048576,10,FALSE)</f>
        <v>1</v>
      </c>
      <c r="I362" s="12">
        <f>H362+F362+G362</f>
        <v>245</v>
      </c>
      <c r="J362" s="11">
        <v>261344</v>
      </c>
      <c r="K362" s="58" t="s">
        <v>1124</v>
      </c>
      <c r="L362" s="8">
        <f>I362/J362*100000</f>
        <v>93.7461736255663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78"/>
      <c r="T362" s="78"/>
      <c r="U362" s="7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51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51</v>
      </c>
      <c r="J363" s="11">
        <v>4217</v>
      </c>
      <c r="K363" s="58" t="s">
        <v>1121</v>
      </c>
      <c r="L363" s="8">
        <f>I363/J363*100000</f>
        <v>1209.3905620109083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61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61</v>
      </c>
      <c r="J366" s="11">
        <v>119186</v>
      </c>
      <c r="K366" s="58" t="s">
        <v>1124</v>
      </c>
      <c r="L366" s="8">
        <f>I366/J366*100000</f>
        <v>51.180507777759125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8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8</v>
      </c>
      <c r="J367" s="11">
        <v>11446</v>
      </c>
      <c r="K367" s="58" t="s">
        <v>1121</v>
      </c>
      <c r="L367" s="8">
        <f>I367/J367*100000</f>
        <v>69.893412545867548</v>
      </c>
      <c r="M367" s="7" t="str">
        <f>IF(L367=0,"Silencioso",IF(AND(L367&gt;0,L367&lt;100),"Baixa",IF(AND(L367&gt;=100,L367&lt;300),"Média",IF(AND(L367&gt;=300,L367&lt;500),"Alta",IF(L367&gt;=500,"Muito Alta","Avaliar")))))</f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13278</v>
      </c>
      <c r="K371" s="58" t="s">
        <v>1121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78"/>
      <c r="T371" s="78"/>
      <c r="U371" s="7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25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25</v>
      </c>
      <c r="J372" s="11">
        <v>12681</v>
      </c>
      <c r="K372" s="58" t="s">
        <v>1121</v>
      </c>
      <c r="L372" s="8">
        <f>I372/J372*100000</f>
        <v>197.14533554136111</v>
      </c>
      <c r="M372" s="7" t="str">
        <f>IF(L372=0,"Silencioso",IF(AND(L372&gt;0,L372&lt;100),"Baixa",IF(AND(L372&gt;=100,L372&lt;300),"Média",IF(AND(L372&gt;=300,L372&lt;500),"Alta",IF(L372&gt;=500,"Muito Alta","Avaliar")))))</f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213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213</v>
      </c>
      <c r="J373" s="11">
        <v>96389</v>
      </c>
      <c r="K373" s="58" t="s">
        <v>1123</v>
      </c>
      <c r="L373" s="8">
        <f>I373/J373*100000</f>
        <v>220.97957235784165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34527</v>
      </c>
      <c r="K374" s="58" t="s">
        <v>1122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3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3</v>
      </c>
      <c r="J375" s="11">
        <v>4333</v>
      </c>
      <c r="K375" s="58" t="s">
        <v>1121</v>
      </c>
      <c r="L375" s="8">
        <f>I375/J375*100000</f>
        <v>69.236095084237249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3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3</v>
      </c>
      <c r="J376" s="11">
        <v>23212</v>
      </c>
      <c r="K376" s="58" t="s">
        <v>1121</v>
      </c>
      <c r="L376" s="8">
        <f>I376/J376*100000</f>
        <v>12.924349474409787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1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1</v>
      </c>
      <c r="J377" s="11">
        <v>2107</v>
      </c>
      <c r="K377" s="58" t="s">
        <v>1121</v>
      </c>
      <c r="L377" s="8">
        <f>I377/J377*100000</f>
        <v>47.460844803037496</v>
      </c>
      <c r="M377" s="7" t="str">
        <f>IF(L377=0,"Silencioso",IF(AND(L377&gt;0,L377&lt;100),"Baixa",IF(AND(L377&gt;=100,L377&lt;300),"Média",IF(AND(L377&gt;=300,L377&lt;500),"Alta",IF(L377&gt;=500,"Muito Alta","Avaliar")))))</f>
        <v>Baixa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78"/>
      <c r="T377" s="78"/>
      <c r="U377" s="7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3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3</v>
      </c>
      <c r="J378" s="11">
        <v>10229</v>
      </c>
      <c r="K378" s="58" t="s">
        <v>1121</v>
      </c>
      <c r="L378" s="8">
        <f>I378/J378*100000</f>
        <v>29.328380095806043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17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17</v>
      </c>
      <c r="J379" s="11">
        <v>15440</v>
      </c>
      <c r="K379" s="58" t="s">
        <v>1121</v>
      </c>
      <c r="L379" s="8">
        <f>I379/J379*100000</f>
        <v>110.10362694300517</v>
      </c>
      <c r="M379" s="7" t="str">
        <f>IF(L379=0,"Silencioso",IF(AND(L379&gt;0,L379&lt;100),"Baixa",IF(AND(L379&gt;=100,L379&lt;300),"Média",IF(AND(L379&gt;=300,L379&lt;500),"Alta",IF(L379&gt;=500,"Muito Alta","Avaliar")))))</f>
        <v>Média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15236</v>
      </c>
      <c r="K380" s="58" t="s">
        <v>1121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78"/>
      <c r="T380" s="78"/>
      <c r="U380" s="7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2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2</v>
      </c>
      <c r="J381" s="11">
        <v>12212</v>
      </c>
      <c r="K381" s="58" t="s">
        <v>1121</v>
      </c>
      <c r="L381" s="8">
        <f>I381/J381*100000</f>
        <v>16.377333770062233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101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101</v>
      </c>
      <c r="J382" s="11">
        <v>21096</v>
      </c>
      <c r="K382" s="58" t="s">
        <v>1121</v>
      </c>
      <c r="L382" s="8">
        <f>I382/J382*100000</f>
        <v>478.76374668183541</v>
      </c>
      <c r="M382" s="7" t="str">
        <f>IF(L382=0,"Silencioso",IF(AND(L382&gt;0,L382&lt;100),"Baixa",IF(AND(L382&gt;=100,L382&lt;300),"Média",IF(AND(L382&gt;=300,L382&lt;500),"Alta",IF(L382&gt;=500,"Muito Alta","Avaliar")))))</f>
        <v>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73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73</v>
      </c>
      <c r="J383" s="11">
        <v>15102</v>
      </c>
      <c r="K383" s="58" t="s">
        <v>1121</v>
      </c>
      <c r="L383" s="8">
        <f>I383/J383*100000</f>
        <v>483.37968480995892</v>
      </c>
      <c r="M383" s="7" t="str">
        <f>IF(L383=0,"Silencioso",IF(AND(L383&gt;0,L383&lt;100),"Baixa",IF(AND(L383&gt;=100,L383&lt;300),"Média",IF(AND(L383&gt;=300,L383&lt;500),"Alta",IF(L383&gt;=500,"Muito Alta","Avaliar")))))</f>
        <v>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16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16</v>
      </c>
      <c r="J384" s="11">
        <v>21763</v>
      </c>
      <c r="K384" s="58" t="s">
        <v>1121</v>
      </c>
      <c r="L384" s="8">
        <f>I384/J384*100000</f>
        <v>73.51927583513303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5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5</v>
      </c>
      <c r="J386" s="11">
        <v>11037</v>
      </c>
      <c r="K386" s="58" t="s">
        <v>1121</v>
      </c>
      <c r="L386" s="8">
        <f>I386/J386*100000</f>
        <v>45.302165443508201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8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8</v>
      </c>
      <c r="J387" s="11">
        <v>16014</v>
      </c>
      <c r="K387" s="58" t="s">
        <v>1121</v>
      </c>
      <c r="L387" s="8">
        <f>I387/J387*100000</f>
        <v>49.956288247783185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55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55</v>
      </c>
      <c r="J388" s="11">
        <v>92561</v>
      </c>
      <c r="K388" s="58" t="s">
        <v>1123</v>
      </c>
      <c r="L388" s="8">
        <f>I388/J388*100000</f>
        <v>59.420274197556211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35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35</v>
      </c>
      <c r="J390" s="11">
        <v>14956</v>
      </c>
      <c r="K390" s="58" t="s">
        <v>1121</v>
      </c>
      <c r="L390" s="8">
        <f>I390/J390*100000</f>
        <v>234.01979138807167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2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2</v>
      </c>
      <c r="J391" s="11">
        <v>6039</v>
      </c>
      <c r="K391" s="58" t="s">
        <v>1121</v>
      </c>
      <c r="L391" s="8">
        <f>I391/J391*100000</f>
        <v>33.118065904951152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159</v>
      </c>
      <c r="G392" s="12">
        <f>VLOOKUP($A392,Chik!$1:$1048576,10,FALSE)</f>
        <v>1</v>
      </c>
      <c r="H392" s="12">
        <f>VLOOKUP($A392,zika!$1:$1048576,10,FALSE)</f>
        <v>8</v>
      </c>
      <c r="I392" s="12">
        <f>H392+F392+G392</f>
        <v>168</v>
      </c>
      <c r="J392" s="11">
        <v>104067</v>
      </c>
      <c r="K392" s="58" t="s">
        <v>1124</v>
      </c>
      <c r="L392" s="8">
        <f>I392/J392*100000</f>
        <v>161.43446049179855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78"/>
      <c r="T392" s="78"/>
      <c r="U392" s="7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89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89</v>
      </c>
      <c r="J394" s="11">
        <v>38822</v>
      </c>
      <c r="K394" s="58" t="s">
        <v>1122</v>
      </c>
      <c r="L394" s="8">
        <f>I394/J394*100000</f>
        <v>229.25145536036268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3</v>
      </c>
      <c r="J396" s="11">
        <v>19858</v>
      </c>
      <c r="K396" s="58" t="s">
        <v>1121</v>
      </c>
      <c r="L396" s="8">
        <f>I396/J396*100000</f>
        <v>15.107261557055091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3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3</v>
      </c>
      <c r="J397" s="11">
        <v>12329</v>
      </c>
      <c r="K397" s="58" t="s">
        <v>1121</v>
      </c>
      <c r="L397" s="8">
        <f>I397/J397*100000</f>
        <v>24.332873712385432</v>
      </c>
      <c r="M397" s="7" t="str">
        <f>IF(L397=0,"Silencioso",IF(AND(L397&gt;0,L397&lt;100),"Baixa",IF(AND(L397&gt;=100,L397&lt;300),"Média",IF(AND(L397&gt;=300,L397&lt;500),"Alta",IF(L397&gt;=500,"Muito Alta","Avaliar")))))</f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2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2</v>
      </c>
      <c r="J398" s="11">
        <v>7681</v>
      </c>
      <c r="K398" s="58" t="s">
        <v>1121</v>
      </c>
      <c r="L398" s="8">
        <f>I398/J398*100000</f>
        <v>26.038276266111183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3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3</v>
      </c>
      <c r="J399" s="11">
        <v>25684</v>
      </c>
      <c r="K399" s="58" t="s">
        <v>1122</v>
      </c>
      <c r="L399" s="8">
        <f>I399/J399*100000</f>
        <v>11.680423610029591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78"/>
      <c r="T399" s="78"/>
      <c r="U399" s="7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1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1</v>
      </c>
      <c r="J400" s="11">
        <v>3124</v>
      </c>
      <c r="K400" s="58" t="s">
        <v>1121</v>
      </c>
      <c r="L400" s="8">
        <f>I400/J400*100000</f>
        <v>32.010243277848907</v>
      </c>
      <c r="M400" s="7" t="str">
        <f>IF(L400=0,"Silencioso",IF(AND(L400&gt;0,L400&lt;100),"Baixa",IF(AND(L400&gt;=100,L400&lt;300),"Média",IF(AND(L400&gt;=300,L400&lt;500),"Alta",IF(L400&gt;=500,"Muito Alta","Avaliar")))))</f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15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15</v>
      </c>
      <c r="J401" s="11">
        <v>38413</v>
      </c>
      <c r="K401" s="58" t="s">
        <v>1122</v>
      </c>
      <c r="L401" s="8">
        <f>I401/J401*100000</f>
        <v>39.049280191601802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5378</v>
      </c>
      <c r="K402" s="58" t="s">
        <v>1121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78"/>
      <c r="T402" s="78"/>
      <c r="U402" s="7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19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19</v>
      </c>
      <c r="J403" s="11">
        <v>71265</v>
      </c>
      <c r="K403" s="58" t="s">
        <v>1123</v>
      </c>
      <c r="L403" s="8">
        <f>I403/J403*100000</f>
        <v>26.6610538132323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67628</v>
      </c>
      <c r="K404" s="58" t="s">
        <v>1122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4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4</v>
      </c>
      <c r="J405" s="11">
        <v>4314</v>
      </c>
      <c r="K405" s="58" t="s">
        <v>1121</v>
      </c>
      <c r="L405" s="8">
        <f>I405/J405*100000</f>
        <v>92.72137227630968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1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1</v>
      </c>
      <c r="J407" s="11">
        <v>4973</v>
      </c>
      <c r="K407" s="58" t="s">
        <v>1121</v>
      </c>
      <c r="L407" s="8">
        <f>I407/J407*100000</f>
        <v>20.108586366378443</v>
      </c>
      <c r="M407" s="7" t="str">
        <f>IF(L407=0,"Silencioso",IF(AND(L407&gt;0,L407&lt;100),"Baixa",IF(AND(L407&gt;=100,L407&lt;300),"Média",IF(AND(L407&gt;=300,L407&lt;500),"Alta",IF(L407&gt;=500,"Muito Alta","Avaliar")))))</f>
        <v>Baixa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14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14</v>
      </c>
      <c r="J408" s="11">
        <v>7645</v>
      </c>
      <c r="K408" s="58" t="s">
        <v>1121</v>
      </c>
      <c r="L408" s="8">
        <f>I408/J408*100000</f>
        <v>183.12622629169394</v>
      </c>
      <c r="M408" s="7" t="str">
        <f>IF(L408=0,"Silencioso",IF(AND(L408&gt;0,L408&lt;100),"Baixa",IF(AND(L408&gt;=100,L408&lt;300),"Média",IF(AND(L408&gt;=300,L408&lt;500),"Alta",IF(L408&gt;=500,"Muito Alta","Avaliar")))))</f>
        <v>Média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2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2</v>
      </c>
      <c r="J409" s="11">
        <v>12460</v>
      </c>
      <c r="K409" s="58" t="s">
        <v>1121</v>
      </c>
      <c r="L409" s="8">
        <f>I409/J409*100000</f>
        <v>16.051364365971107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6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6</v>
      </c>
      <c r="J411" s="11">
        <v>5215</v>
      </c>
      <c r="K411" s="58" t="s">
        <v>1121</v>
      </c>
      <c r="L411" s="8">
        <f>I411/J411*100000</f>
        <v>115.05273250239692</v>
      </c>
      <c r="M411" s="7" t="str">
        <f>IF(L411=0,"Silencioso",IF(AND(L411&gt;0,L411&lt;100),"Baixa",IF(AND(L411&gt;=100,L411&lt;300),"Média",IF(AND(L411&gt;=300,L411&lt;500),"Alta",IF(L411&gt;=500,"Muito Alta","Avaliar")))))</f>
        <v>Média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50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50</v>
      </c>
      <c r="J412" s="11">
        <v>25305</v>
      </c>
      <c r="K412" s="58" t="s">
        <v>1122</v>
      </c>
      <c r="L412" s="8">
        <f>I412/J412*100000</f>
        <v>197.58940920766645</v>
      </c>
      <c r="M412" s="7" t="str">
        <f>IF(L412=0,"Silencioso",IF(AND(L412&gt;0,L412&lt;100),"Baixa",IF(AND(L412&gt;=100,L412&lt;300),"Média",IF(AND(L412&gt;=300,L412&lt;500),"Alta",IF(L412&gt;=500,"Muito Alta","Avaliar")))))</f>
        <v>Média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1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1</v>
      </c>
      <c r="J414" s="11">
        <v>15410</v>
      </c>
      <c r="K414" s="58" t="s">
        <v>1121</v>
      </c>
      <c r="L414" s="8">
        <f>I414/J414*100000</f>
        <v>6.4892926670992859</v>
      </c>
      <c r="M414" s="7" t="str">
        <f>IF(L414=0,"Silencioso",IF(AND(L414&gt;0,L414&lt;100),"Baixa",IF(AND(L414&gt;=100,L414&lt;300),"Média",IF(AND(L414&gt;=300,L414&lt;500),"Alta",IF(L414&gt;=500,"Muito Alta","Avaliar")))))</f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2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2</v>
      </c>
      <c r="J415" s="11">
        <v>4674</v>
      </c>
      <c r="K415" s="58" t="s">
        <v>1121</v>
      </c>
      <c r="L415" s="8">
        <f>I415/J415*100000</f>
        <v>42.78990158322636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57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57</v>
      </c>
      <c r="J416" s="11">
        <v>79387</v>
      </c>
      <c r="K416" s="58" t="s">
        <v>1123</v>
      </c>
      <c r="L416" s="8">
        <f>I416/J416*100000</f>
        <v>71.800168793379271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19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19</v>
      </c>
      <c r="J417" s="11">
        <v>48561</v>
      </c>
      <c r="K417" s="58" t="s">
        <v>1122</v>
      </c>
      <c r="L417" s="8">
        <f>I417/J417*100000</f>
        <v>39.126047651407511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33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33</v>
      </c>
      <c r="J419" s="11">
        <v>10780</v>
      </c>
      <c r="K419" s="58" t="s">
        <v>1121</v>
      </c>
      <c r="L419" s="8">
        <f>I419/J419*100000</f>
        <v>306.12244897959181</v>
      </c>
      <c r="M419" s="7" t="str">
        <f>IF(L419=0,"Silencioso",IF(AND(L419&gt;0,L419&lt;100),"Baixa",IF(AND(L419&gt;=100,L419&lt;300),"Média",IF(AND(L419&gt;=300,L419&lt;500),"Alta",IF(L419&gt;=500,"Muito Alta","Avaliar")))))</f>
        <v>Alta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6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6</v>
      </c>
      <c r="J422" s="11">
        <v>4844</v>
      </c>
      <c r="K422" s="58" t="s">
        <v>1121</v>
      </c>
      <c r="L422" s="8">
        <f>I422/J422*100000</f>
        <v>123.86457473162675</v>
      </c>
      <c r="M422" s="7" t="str">
        <f>IF(L422=0,"Silencioso",IF(AND(L422&gt;0,L422&lt;100),"Baixa",IF(AND(L422&gt;=100,L422&lt;300),"Média",IF(AND(L422&gt;=300,L422&lt;500),"Alta",IF(L422&gt;=500,"Muito Alta","Avaliar")))))</f>
        <v>Média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7</v>
      </c>
      <c r="G423" s="12">
        <f>VLOOKUP($A423,Chik!$1:$1048576,10,FALSE)</f>
        <v>1</v>
      </c>
      <c r="H423" s="12">
        <f>VLOOKUP($A423,zika!$1:$1048576,10,FALSE)</f>
        <v>0</v>
      </c>
      <c r="I423" s="12">
        <f>H423+F423+G423</f>
        <v>8</v>
      </c>
      <c r="J423" s="11">
        <v>26484</v>
      </c>
      <c r="K423" s="58" t="s">
        <v>1122</v>
      </c>
      <c r="L423" s="8">
        <f>I423/J423*100000</f>
        <v>30.206917384080956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22</v>
      </c>
      <c r="G424" s="12">
        <f>VLOOKUP($A424,Chik!$1:$1048576,10,FALSE)</f>
        <v>1</v>
      </c>
      <c r="H424" s="12">
        <f>VLOOKUP($A424,zika!$1:$1048576,10,FALSE)</f>
        <v>1</v>
      </c>
      <c r="I424" s="12">
        <f>H424+F424+G424</f>
        <v>24</v>
      </c>
      <c r="J424" s="11">
        <v>564310</v>
      </c>
      <c r="K424" s="58" t="s">
        <v>1125</v>
      </c>
      <c r="L424" s="8">
        <f>I424/J424*100000</f>
        <v>4.2529815172511567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8"/>
      <c r="T424" s="78"/>
      <c r="U424" s="7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78"/>
      <c r="T426" s="78"/>
      <c r="U426" s="7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17</v>
      </c>
      <c r="G427" s="12">
        <f>VLOOKUP($A427,Chik!$1:$1048576,10,FALSE)</f>
        <v>1</v>
      </c>
      <c r="H427" s="12">
        <f>VLOOKUP($A427,zika!$1:$1048576,10,FALSE)</f>
        <v>0</v>
      </c>
      <c r="I427" s="12">
        <f>H427+F427+G427</f>
        <v>18</v>
      </c>
      <c r="J427" s="11">
        <v>5733</v>
      </c>
      <c r="K427" s="58" t="s">
        <v>1121</v>
      </c>
      <c r="L427" s="8">
        <f>I427/J427*100000</f>
        <v>313.97174254317116</v>
      </c>
      <c r="M427" s="7" t="str">
        <f>IF(L427=0,"Silencioso",IF(AND(L427&gt;0,L427&lt;100),"Baixa",IF(AND(L427&gt;=100,L427&lt;300),"Média",IF(AND(L427&gt;=300,L427&lt;500),"Alta",IF(L427&gt;=500,"Muito Alta","Avaliar")))))</f>
        <v>Alta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16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16</v>
      </c>
      <c r="J428" s="11">
        <v>18026</v>
      </c>
      <c r="K428" s="58" t="s">
        <v>1121</v>
      </c>
      <c r="L428" s="8">
        <f>I428/J428*100000</f>
        <v>88.760679019194498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57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57</v>
      </c>
      <c r="J430" s="11">
        <v>51601</v>
      </c>
      <c r="K430" s="58" t="s">
        <v>1122</v>
      </c>
      <c r="L430" s="8">
        <f>I430/J430*100000</f>
        <v>110.46297552373015</v>
      </c>
      <c r="M430" s="7" t="str">
        <f>IF(L430=0,"Silencioso",IF(AND(L430&gt;0,L430&lt;100),"Baixa",IF(AND(L430&gt;=100,L430&lt;300),"Média",IF(AND(L430&gt;=300,L430&lt;500),"Alta",IF(L430&gt;=500,"Muito Alta","Avaliar")))))</f>
        <v>Média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2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2</v>
      </c>
      <c r="J432" s="11">
        <v>12953</v>
      </c>
      <c r="K432" s="58" t="s">
        <v>1121</v>
      </c>
      <c r="L432" s="8">
        <f>I432/J432*100000</f>
        <v>15.44043850845364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18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18</v>
      </c>
      <c r="J433" s="11">
        <v>17991</v>
      </c>
      <c r="K433" s="58" t="s">
        <v>1121</v>
      </c>
      <c r="L433" s="8">
        <f>I433/J433*100000</f>
        <v>100.05002501250624</v>
      </c>
      <c r="M433" s="7" t="str">
        <f>IF(L433=0,"Silencioso",IF(AND(L433&gt;0,L433&lt;100),"Baixa",IF(AND(L433&gt;=100,L433&lt;300),"Média",IF(AND(L433&gt;=300,L433&lt;500),"Alta",IF(L433&gt;=500,"Muito Alta","Avaliar")))))</f>
        <v>Média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12</v>
      </c>
      <c r="G434" s="12">
        <f>VLOOKUP($A434,Chik!$1:$1048576,10,FALSE)</f>
        <v>1</v>
      </c>
      <c r="H434" s="12">
        <f>VLOOKUP($A434,zika!$1:$1048576,10,FALSE)</f>
        <v>0</v>
      </c>
      <c r="I434" s="12">
        <f>H434+F434+G434</f>
        <v>13</v>
      </c>
      <c r="J434" s="11">
        <v>9454</v>
      </c>
      <c r="K434" s="58" t="s">
        <v>1121</v>
      </c>
      <c r="L434" s="8">
        <f>I434/J434*100000</f>
        <v>137.50793314998941</v>
      </c>
      <c r="M434" s="7" t="str">
        <f>IF(L434=0,"Silencioso",IF(AND(L434&gt;0,L434&lt;100),"Baixa",IF(AND(L434&gt;=100,L434&lt;300),"Média",IF(AND(L434&gt;=300,L434&lt;500),"Alta",IF(L434&gt;=500,"Muito Alta","Avaliar")))))</f>
        <v>Média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78"/>
      <c r="T434" s="78"/>
      <c r="U434" s="7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36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36</v>
      </c>
      <c r="J435" s="11">
        <v>63359</v>
      </c>
      <c r="K435" s="58" t="s">
        <v>1122</v>
      </c>
      <c r="L435" s="8">
        <f>I435/J435*100000</f>
        <v>56.819078583942293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28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28</v>
      </c>
      <c r="J436" s="11">
        <v>19928</v>
      </c>
      <c r="K436" s="58" t="s">
        <v>1121</v>
      </c>
      <c r="L436" s="8">
        <f>I436/J436*100000</f>
        <v>140.50582095543959</v>
      </c>
      <c r="M436" s="7" t="str">
        <f>IF(L436=0,"Silencioso",IF(AND(L436&gt;0,L436&lt;100),"Baixa",IF(AND(L436&gt;=100,L436&lt;300),"Média",IF(AND(L436&gt;=300,L436&lt;500),"Alta",IF(L436&gt;=500,"Muito Alta","Avaliar")))))</f>
        <v>Média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78"/>
      <c r="T438" s="78"/>
      <c r="U438" s="7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6522</v>
      </c>
      <c r="K440" s="58" t="s">
        <v>1121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78"/>
      <c r="T440" s="78"/>
      <c r="U440" s="7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13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13</v>
      </c>
      <c r="J441" s="11">
        <v>102728</v>
      </c>
      <c r="K441" s="58" t="s">
        <v>1124</v>
      </c>
      <c r="L441" s="8">
        <f>I441/J441*100000</f>
        <v>12.654777665290865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7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7</v>
      </c>
      <c r="J442" s="11">
        <v>3233</v>
      </c>
      <c r="K442" s="58" t="s">
        <v>1121</v>
      </c>
      <c r="L442" s="8">
        <f>I442/J442*100000</f>
        <v>216.51716671821836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5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5</v>
      </c>
      <c r="J443" s="11">
        <v>4915</v>
      </c>
      <c r="K443" s="58" t="s">
        <v>1121</v>
      </c>
      <c r="L443" s="8">
        <f>I443/J443*100000</f>
        <v>101.7293997965412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2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2</v>
      </c>
      <c r="J444" s="11">
        <v>52532</v>
      </c>
      <c r="K444" s="58" t="s">
        <v>1122</v>
      </c>
      <c r="L444" s="8">
        <f>I444/J444*100000</f>
        <v>3.8072032285083375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26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26</v>
      </c>
      <c r="J447" s="11">
        <v>7481</v>
      </c>
      <c r="K447" s="58" t="s">
        <v>1121</v>
      </c>
      <c r="L447" s="8">
        <f>I447/J447*100000</f>
        <v>347.5471193690683</v>
      </c>
      <c r="M447" s="7" t="str">
        <f>IF(L447=0,"Silencioso",IF(AND(L447&gt;0,L447&lt;100),"Baixa",IF(AND(L447&gt;=100,L447&lt;300),"Média",IF(AND(L447&gt;=300,L447&lt;500),"Alta",IF(L447&gt;=500,"Muito Alta","Avaliar")))))</f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2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2</v>
      </c>
      <c r="J448" s="11">
        <v>9008</v>
      </c>
      <c r="K448" s="58" t="s">
        <v>1121</v>
      </c>
      <c r="L448" s="8">
        <f>I448/J448*100000</f>
        <v>22.202486678507995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13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13</v>
      </c>
      <c r="J452" s="11">
        <v>18172</v>
      </c>
      <c r="K452" s="58" t="s">
        <v>1121</v>
      </c>
      <c r="L452" s="8">
        <f>I452/J452*100000</f>
        <v>71.538630860664753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5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5</v>
      </c>
      <c r="J453" s="11">
        <v>7110</v>
      </c>
      <c r="K453" s="58" t="s">
        <v>1121</v>
      </c>
      <c r="L453" s="8">
        <f>I453/J453*100000</f>
        <v>70.323488045007039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1122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17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17</v>
      </c>
      <c r="J456" s="11">
        <v>18700</v>
      </c>
      <c r="K456" s="58" t="s">
        <v>1121</v>
      </c>
      <c r="L456" s="8">
        <f>I456/J456*100000</f>
        <v>90.909090909090907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1</v>
      </c>
      <c r="J457" s="11">
        <v>6532</v>
      </c>
      <c r="K457" s="58" t="s">
        <v>1121</v>
      </c>
      <c r="L457" s="8">
        <f>I457/J457*100000</f>
        <v>15.309246785058175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12</v>
      </c>
      <c r="G458" s="12">
        <f>VLOOKUP($A458,Chik!$1:$1048576,10,FALSE)</f>
        <v>1</v>
      </c>
      <c r="H458" s="12">
        <f>VLOOKUP($A458,zika!$1:$1048576,10,FALSE)</f>
        <v>0</v>
      </c>
      <c r="I458" s="12">
        <f>H458+F458+G458</f>
        <v>13</v>
      </c>
      <c r="J458" s="11">
        <v>18594</v>
      </c>
      <c r="K458" s="58" t="s">
        <v>1121</v>
      </c>
      <c r="L458" s="8">
        <f>I458/J458*100000</f>
        <v>69.915026352586864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23</v>
      </c>
      <c r="G459" s="12">
        <f>VLOOKUP($A459,Chik!$1:$1048576,10,FALSE)</f>
        <v>1</v>
      </c>
      <c r="H459" s="12">
        <f>VLOOKUP($A459,zika!$1:$1048576,10,FALSE)</f>
        <v>2</v>
      </c>
      <c r="I459" s="12">
        <f>H459+F459+G459</f>
        <v>26</v>
      </c>
      <c r="J459" s="11">
        <v>89256</v>
      </c>
      <c r="K459" s="58" t="s">
        <v>1123</v>
      </c>
      <c r="L459" s="8">
        <f>I459/J459*100000</f>
        <v>29.129694362283765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78"/>
      <c r="T459" s="78"/>
      <c r="U459" s="7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177</v>
      </c>
      <c r="G460" s="12">
        <f>VLOOKUP($A460,Chik!$1:$1048576,10,FALSE)</f>
        <v>43</v>
      </c>
      <c r="H460" s="12">
        <f>VLOOKUP($A460,zika!$1:$1048576,10,FALSE)</f>
        <v>0</v>
      </c>
      <c r="I460" s="12">
        <f>H460+F460+G460</f>
        <v>220</v>
      </c>
      <c r="J460" s="11">
        <v>22608</v>
      </c>
      <c r="K460" s="58" t="s">
        <v>1121</v>
      </c>
      <c r="L460" s="8">
        <f>I460/J460*100000</f>
        <v>973.10686482661015</v>
      </c>
      <c r="M460" s="7" t="str">
        <f>IF(L460=0,"Silencioso",IF(AND(L460&gt;0,L460&lt;100),"Baixa",IF(AND(L460&gt;=100,L460&lt;300),"Média",IF(AND(L460&gt;=300,L460&lt;500),"Alta",IF(L460&gt;=500,"Muito Alta","Avaliar")))))</f>
        <v>Muito Alta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10"/>
      <c r="T460" s="10"/>
      <c r="U460" s="10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13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13</v>
      </c>
      <c r="J461" s="11">
        <v>27640</v>
      </c>
      <c r="K461" s="58" t="s">
        <v>1122</v>
      </c>
      <c r="L461" s="8">
        <f>I461/J461*100000</f>
        <v>47.033285094066571</v>
      </c>
      <c r="M461" s="7" t="str">
        <f>IF(L461=0,"Silencioso",IF(AND(L461&gt;0,L461&lt;100),"Baixa",IF(AND(L461&gt;=100,L461&lt;300),"Média",IF(AND(L461&gt;=300,L461&lt;500),"Alta",IF(L461&gt;=500,"Muito Alta","Avaliar")))))</f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12725</v>
      </c>
      <c r="K462" s="58" t="s">
        <v>1121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1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1</v>
      </c>
      <c r="J463" s="11">
        <v>7904</v>
      </c>
      <c r="K463" s="58" t="s">
        <v>1121</v>
      </c>
      <c r="L463" s="8">
        <f>I463/J463*100000</f>
        <v>12.651821862348179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1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1</v>
      </c>
      <c r="J464" s="11">
        <v>14136</v>
      </c>
      <c r="K464" s="58" t="s">
        <v>1121</v>
      </c>
      <c r="L464" s="8">
        <f>I464/J464*100000</f>
        <v>7.074136955291455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21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21</v>
      </c>
      <c r="J465" s="11">
        <v>60142</v>
      </c>
      <c r="K465" s="58" t="s">
        <v>1122</v>
      </c>
      <c r="L465" s="8">
        <f>I465/J465*100000</f>
        <v>34.917362242692292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3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3</v>
      </c>
      <c r="J466" s="11">
        <v>4134</v>
      </c>
      <c r="K466" s="58" t="s">
        <v>1121</v>
      </c>
      <c r="L466" s="8">
        <f>I466/J466*100000</f>
        <v>72.568940493468801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9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9</v>
      </c>
      <c r="J467" s="11">
        <v>15207</v>
      </c>
      <c r="K467" s="58" t="s">
        <v>1121</v>
      </c>
      <c r="L467" s="8">
        <f>I467/J467*100000</f>
        <v>59.183270862102987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3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3</v>
      </c>
      <c r="J469" s="11">
        <v>4044</v>
      </c>
      <c r="K469" s="58" t="s">
        <v>1121</v>
      </c>
      <c r="L469" s="8">
        <f>I469/J469*100000</f>
        <v>74.183976261127597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6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6</v>
      </c>
      <c r="J471" s="11">
        <v>13330</v>
      </c>
      <c r="K471" s="58" t="s">
        <v>1121</v>
      </c>
      <c r="L471" s="8">
        <f>I471/J471*100000</f>
        <v>45.011252813203299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44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44</v>
      </c>
      <c r="J473" s="11">
        <v>8526</v>
      </c>
      <c r="K473" s="58" t="s">
        <v>1121</v>
      </c>
      <c r="L473" s="8">
        <f>I473/J473*100000</f>
        <v>516.06849636406287</v>
      </c>
      <c r="M473" s="7" t="str">
        <f>IF(L473=0,"Silencioso",IF(AND(L473&gt;0,L473&lt;100),"Baixa",IF(AND(L473&gt;=100,L473&lt;300),"Média",IF(AND(L473&gt;=300,L473&lt;500),"Alta",IF(L473&gt;=500,"Muito Alta","Avaliar")))))</f>
        <v>Muito Alta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78"/>
      <c r="T473" s="78"/>
      <c r="U473" s="7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16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16</v>
      </c>
      <c r="J475" s="11">
        <v>30798</v>
      </c>
      <c r="K475" s="58" t="s">
        <v>1122</v>
      </c>
      <c r="L475" s="8">
        <f>I475/J475*100000</f>
        <v>51.951425417234887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4</v>
      </c>
      <c r="H476" s="12">
        <f>VLOOKUP($A476,zika!$1:$1048576,10,FALSE)</f>
        <v>1</v>
      </c>
      <c r="I476" s="12">
        <f>H476+F476+G476</f>
        <v>5</v>
      </c>
      <c r="J476" s="11">
        <v>3227</v>
      </c>
      <c r="K476" s="58" t="s">
        <v>1121</v>
      </c>
      <c r="L476" s="8">
        <f>I476/J476*100000</f>
        <v>154.94267121165169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2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2</v>
      </c>
      <c r="J477" s="11">
        <v>14385</v>
      </c>
      <c r="K477" s="58" t="s">
        <v>1121</v>
      </c>
      <c r="L477" s="8">
        <f>I477/J477*100000</f>
        <v>13.903371567605143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1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1</v>
      </c>
      <c r="J478" s="11">
        <v>11050</v>
      </c>
      <c r="K478" s="58" t="s">
        <v>1121</v>
      </c>
      <c r="L478" s="8">
        <f>I478/J478*100000</f>
        <v>9.0497737556561084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8"/>
      <c r="T478" s="78"/>
      <c r="U478" s="7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78"/>
      <c r="T479" s="78"/>
      <c r="U479" s="7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3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3</v>
      </c>
      <c r="J480" s="11">
        <v>12508</v>
      </c>
      <c r="K480" s="58" t="s">
        <v>1121</v>
      </c>
      <c r="L480" s="8">
        <f>I480/J480*100000</f>
        <v>23.984649824112569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23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23</v>
      </c>
      <c r="J481" s="11">
        <v>37473</v>
      </c>
      <c r="K481" s="58" t="s">
        <v>1122</v>
      </c>
      <c r="L481" s="8">
        <f>I481/J481*100000</f>
        <v>61.377525151442377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78"/>
      <c r="T481" s="78"/>
      <c r="U481" s="7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4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4</v>
      </c>
      <c r="J484" s="11">
        <v>20882</v>
      </c>
      <c r="K484" s="58" t="s">
        <v>1121</v>
      </c>
      <c r="L484" s="8">
        <f>I484/J484*100000</f>
        <v>19.155253328225267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7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7</v>
      </c>
      <c r="J487" s="11">
        <v>5666</v>
      </c>
      <c r="K487" s="58" t="s">
        <v>1121</v>
      </c>
      <c r="L487" s="8">
        <f>I487/J487*100000</f>
        <v>123.54394634662901</v>
      </c>
      <c r="M487" s="7" t="str">
        <f>IF(L487=0,"Silencioso",IF(AND(L487&gt;0,L487&lt;100),"Baixa",IF(AND(L487&gt;=100,L487&lt;300),"Média",IF(AND(L487&gt;=300,L487&lt;500),"Alta",IF(L487&gt;=500,"Muito Alta","Avaliar")))))</f>
        <v>Média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34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34</v>
      </c>
      <c r="J488" s="11">
        <v>31471</v>
      </c>
      <c r="K488" s="58" t="s">
        <v>1122</v>
      </c>
      <c r="L488" s="8">
        <f>I488/J488*100000</f>
        <v>108.03596962282738</v>
      </c>
      <c r="M488" s="7" t="str">
        <f>IF(L488=0,"Silencioso",IF(AND(L488&gt;0,L488&lt;100),"Baixa",IF(AND(L488&gt;=100,L488&lt;300),"Média",IF(AND(L488&gt;=300,L488&lt;500),"Alta",IF(L488&gt;=500,"Muito Alta","Avaliar")))))</f>
        <v>Média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4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4</v>
      </c>
      <c r="J490" s="11">
        <v>13557</v>
      </c>
      <c r="K490" s="58" t="s">
        <v>1121</v>
      </c>
      <c r="L490" s="8">
        <f>I490/J490*100000</f>
        <v>29.505052740281776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1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1</v>
      </c>
      <c r="J491" s="11">
        <v>10721</v>
      </c>
      <c r="K491" s="58" t="s">
        <v>1121</v>
      </c>
      <c r="L491" s="8">
        <f>I491/J491*100000</f>
        <v>9.3274881074526625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78"/>
      <c r="T491" s="78"/>
      <c r="U491" s="7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8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8</v>
      </c>
      <c r="J492" s="11">
        <v>14913</v>
      </c>
      <c r="K492" s="58" t="s">
        <v>1121</v>
      </c>
      <c r="L492" s="8">
        <f>I492/J492*100000</f>
        <v>53.644471266680078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1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1</v>
      </c>
      <c r="J493" s="11">
        <v>4861</v>
      </c>
      <c r="K493" s="58" t="s">
        <v>1121</v>
      </c>
      <c r="L493" s="8">
        <f>I493/J493*100000</f>
        <v>20.571898786257972</v>
      </c>
      <c r="M493" s="7" t="str">
        <f>IF(L493=0,"Silencioso",IF(AND(L493&gt;0,L493&lt;100),"Baixa",IF(AND(L493&gt;=100,L493&lt;300),"Média",IF(AND(L493&gt;=300,L493&lt;500),"Alta",IF(L493&gt;=500,"Muito Alta","Avaliar")))))</f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1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1</v>
      </c>
      <c r="J496" s="11">
        <v>2240</v>
      </c>
      <c r="K496" s="58" t="s">
        <v>1121</v>
      </c>
      <c r="L496" s="8">
        <f>I496/J496*100000</f>
        <v>44.642857142857139</v>
      </c>
      <c r="M496" s="7" t="str">
        <f>IF(L496=0,"Silencioso",IF(AND(L496&gt;0,L496&lt;100),"Baixa",IF(AND(L496&gt;=100,L496&lt;300),"Média",IF(AND(L496&gt;=300,L496&lt;500),"Alta",IF(L496&gt;=500,"Muito Alta","Avaliar")))))</f>
        <v>Baixa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2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2</v>
      </c>
      <c r="J497" s="11">
        <v>8648</v>
      </c>
      <c r="K497" s="58" t="s">
        <v>1121</v>
      </c>
      <c r="L497" s="8">
        <f>I497/J497*100000</f>
        <v>23.126734505087882</v>
      </c>
      <c r="M497" s="7" t="str">
        <f>IF(L497=0,"Silencioso",IF(AND(L497&gt;0,L497&lt;100),"Baixa",IF(AND(L497&gt;=100,L497&lt;300),"Média",IF(AND(L497&gt;=300,L497&lt;500),"Alta",IF(L497&gt;=500,"Muito Alta","Avaliar")))))</f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78"/>
      <c r="T497" s="78"/>
      <c r="U497" s="7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21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21</v>
      </c>
      <c r="J498" s="11">
        <v>15012</v>
      </c>
      <c r="K498" s="58" t="s">
        <v>1121</v>
      </c>
      <c r="L498" s="8">
        <f>I498/J498*100000</f>
        <v>139.88808952837729</v>
      </c>
      <c r="M498" s="7" t="str">
        <f>IF(L498=0,"Silencioso",IF(AND(L498&gt;0,L498&lt;100),"Baixa",IF(AND(L498&gt;=100,L498&lt;300),"Média",IF(AND(L498&gt;=300,L498&lt;500),"Alta",IF(L498&gt;=500,"Muito Alta","Avaliar")))))</f>
        <v>Média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8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8</v>
      </c>
      <c r="J499" s="11">
        <v>20999</v>
      </c>
      <c r="K499" s="58" t="s">
        <v>1121</v>
      </c>
      <c r="L499" s="8">
        <f>I499/J499*100000</f>
        <v>38.097052240582883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1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1</v>
      </c>
      <c r="J500" s="11">
        <v>21017</v>
      </c>
      <c r="K500" s="58" t="s">
        <v>1121</v>
      </c>
      <c r="L500" s="8">
        <f>I500/J500*100000</f>
        <v>4.7580530047104723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19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19</v>
      </c>
      <c r="J501" s="11">
        <v>13180</v>
      </c>
      <c r="K501" s="58" t="s">
        <v>1121</v>
      </c>
      <c r="L501" s="8">
        <f>I501/J501*100000</f>
        <v>144.15781487101671</v>
      </c>
      <c r="M501" s="7" t="str">
        <f>IF(L501=0,"Silencioso",IF(AND(L501&gt;0,L501&lt;100),"Baixa",IF(AND(L501&gt;=100,L501&lt;300),"Média",IF(AND(L501&gt;=300,L501&lt;500),"Alta",IF(L501&gt;=500,"Muito Alta","Avaliar")))))</f>
        <v>Média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78"/>
      <c r="T501" s="78"/>
      <c r="U501" s="7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7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7</v>
      </c>
      <c r="J502" s="11">
        <v>47682</v>
      </c>
      <c r="K502" s="58" t="s">
        <v>1122</v>
      </c>
      <c r="L502" s="8">
        <f>I502/J502*100000</f>
        <v>14.680592257036198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19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19</v>
      </c>
      <c r="J504" s="11">
        <v>21534</v>
      </c>
      <c r="K504" s="58" t="s">
        <v>1121</v>
      </c>
      <c r="L504" s="8">
        <f>I504/J504*100000</f>
        <v>88.232562459366591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1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1</v>
      </c>
      <c r="J505" s="11">
        <v>23569</v>
      </c>
      <c r="K505" s="58" t="s">
        <v>1121</v>
      </c>
      <c r="L505" s="8">
        <f>I505/J505*100000</f>
        <v>4.2428613857185287</v>
      </c>
      <c r="M505" s="7" t="str">
        <f>IF(L505=0,"Silencioso",IF(AND(L505&gt;0,L505&lt;100),"Baixa",IF(AND(L505&gt;=100,L505&lt;300),"Média",IF(AND(L505&gt;=300,L505&lt;500),"Alta",IF(L505&gt;=500,"Muito Alta","Avaliar")))))</f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19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19</v>
      </c>
      <c r="J506" s="11">
        <v>404804</v>
      </c>
      <c r="K506" s="58" t="s">
        <v>1125</v>
      </c>
      <c r="L506" s="8">
        <f>I506/J506*100000</f>
        <v>4.6936295095898268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14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14</v>
      </c>
      <c r="J508" s="11">
        <v>8815</v>
      </c>
      <c r="K508" s="58" t="s">
        <v>1121</v>
      </c>
      <c r="L508" s="8">
        <f>I508/J508*100000</f>
        <v>158.82019285309133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1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1</v>
      </c>
      <c r="J509" s="11">
        <v>2488</v>
      </c>
      <c r="K509" s="58" t="s">
        <v>1121</v>
      </c>
      <c r="L509" s="8">
        <f>I509/J509*100000</f>
        <v>40.19292604501608</v>
      </c>
      <c r="M509" s="7" t="str">
        <f>IF(L509=0,"Silencioso",IF(AND(L509&gt;0,L509&lt;100),"Baixa",IF(AND(L509&gt;=100,L509&lt;300),"Média",IF(AND(L509&gt;=300,L509&lt;500),"Alta",IF(L509&gt;=500,"Muito Alta","Avaliar")))))</f>
        <v>Baixa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8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8</v>
      </c>
      <c r="J512" s="11">
        <v>108113</v>
      </c>
      <c r="K512" s="58" t="s">
        <v>1124</v>
      </c>
      <c r="L512" s="8">
        <f>I512/J512*100000</f>
        <v>7.3996651651512764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29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29</v>
      </c>
      <c r="J513" s="11">
        <v>26997</v>
      </c>
      <c r="K513" s="58" t="s">
        <v>1122</v>
      </c>
      <c r="L513" s="8">
        <f>I513/J513*100000</f>
        <v>107.41934288995073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1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1</v>
      </c>
      <c r="J514" s="11">
        <v>20594</v>
      </c>
      <c r="K514" s="58" t="s">
        <v>1121</v>
      </c>
      <c r="L514" s="8">
        <f>I514/J514*100000</f>
        <v>4.8557832378362633</v>
      </c>
      <c r="M514" s="7" t="str">
        <f>IF(L514=0,"Silencioso",IF(AND(L514&gt;0,L514&lt;100),"Baixa",IF(AND(L514&gt;=100,L514&lt;300),"Média",IF(AND(L514&gt;=300,L514&lt;500),"Alta",IF(L514&gt;=500,"Muito Alta","Avaliar")))))</f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11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11</v>
      </c>
      <c r="J515" s="11">
        <v>3219</v>
      </c>
      <c r="K515" s="58" t="s">
        <v>1121</v>
      </c>
      <c r="L515" s="8">
        <f>I515/J515*100000</f>
        <v>341.72103137620383</v>
      </c>
      <c r="M515" s="7" t="str">
        <f>IF(L515=0,"Silencioso",IF(AND(L515&gt;0,L515&lt;100),"Baixa",IF(AND(L515&gt;=100,L515&lt;300),"Média",IF(AND(L515&gt;=300,L515&lt;500),"Alta",IF(L515&gt;=500,"Muito Alta","Avaliar")))))</f>
        <v>Alta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1</v>
      </c>
      <c r="J516" s="11">
        <v>40839</v>
      </c>
      <c r="K516" s="58" t="s">
        <v>1122</v>
      </c>
      <c r="L516" s="8">
        <f>I516/J516*100000</f>
        <v>2.4486397806018756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14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14</v>
      </c>
      <c r="J517" s="11">
        <v>6939</v>
      </c>
      <c r="K517" s="58" t="s">
        <v>1121</v>
      </c>
      <c r="L517" s="8">
        <f>I517/J517*100000</f>
        <v>201.75817841187492</v>
      </c>
      <c r="M517" s="7" t="str">
        <f>IF(L517=0,"Silencioso",IF(AND(L517&gt;0,L517&lt;100),"Baixa",IF(AND(L517&gt;=100,L517&lt;300),"Média",IF(AND(L517&gt;=300,L517&lt;500),"Alta",IF(L517&gt;=500,"Muito Alta","Avaliar")))))</f>
        <v>Média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5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5</v>
      </c>
      <c r="J518" s="11">
        <v>3314</v>
      </c>
      <c r="K518" s="58" t="s">
        <v>1121</v>
      </c>
      <c r="L518" s="8">
        <f>I518/J518*100000</f>
        <v>150.8750754375377</v>
      </c>
      <c r="M518" s="7" t="str">
        <f>IF(L518=0,"Silencioso",IF(AND(L518&gt;0,L518&lt;100),"Baixa",IF(AND(L518&gt;=100,L518&lt;300),"Média",IF(AND(L518&gt;=300,L518&lt;500),"Alta",IF(L518&gt;=500,"Muito Alta","Avaliar")))))</f>
        <v>Média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78"/>
      <c r="T519" s="78"/>
      <c r="U519" s="7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1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1</v>
      </c>
      <c r="J521" s="11">
        <v>26709</v>
      </c>
      <c r="K521" s="58" t="s">
        <v>1122</v>
      </c>
      <c r="L521" s="8">
        <f>I521/J521*100000</f>
        <v>3.7440563106069114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30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30</v>
      </c>
      <c r="J523" s="11">
        <v>3255</v>
      </c>
      <c r="K523" s="58" t="s">
        <v>1121</v>
      </c>
      <c r="L523" s="8">
        <f>I523/J523*100000</f>
        <v>921.65898617511516</v>
      </c>
      <c r="M523" s="7" t="str">
        <f>IF(L523=0,"Silencioso",IF(AND(L523&gt;0,L523&lt;100),"Baixa",IF(AND(L523&gt;=100,L523&lt;300),"Média",IF(AND(L523&gt;=300,L523&lt;500),"Alta",IF(L523&gt;=500,"Muito Alta","Avaliar")))))</f>
        <v>Muito Alta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29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29</v>
      </c>
      <c r="J524" s="11">
        <v>17607</v>
      </c>
      <c r="K524" s="58" t="s">
        <v>1121</v>
      </c>
      <c r="L524" s="8">
        <f>I524/J524*100000</f>
        <v>164.70721871982735</v>
      </c>
      <c r="M524" s="7" t="str">
        <f>IF(L524=0,"Silencioso",IF(AND(L524&gt;0,L524&lt;100),"Baixa",IF(AND(L524&gt;=100,L524&lt;300),"Média",IF(AND(L524&gt;=300,L524&lt;500),"Alta",IF(L524&gt;=500,"Muito Alta","Avaliar")))))</f>
        <v>Média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52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52</v>
      </c>
      <c r="J525" s="11">
        <v>93577</v>
      </c>
      <c r="K525" s="58" t="s">
        <v>1123</v>
      </c>
      <c r="L525" s="8">
        <f>I525/J525*100000</f>
        <v>55.569210382893232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2</v>
      </c>
      <c r="J526" s="11">
        <v>3627</v>
      </c>
      <c r="K526" s="58" t="s">
        <v>1121</v>
      </c>
      <c r="L526" s="8">
        <f>I526/J526*100000</f>
        <v>55.141990625861595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8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8</v>
      </c>
      <c r="J527" s="11">
        <v>15280</v>
      </c>
      <c r="K527" s="58" t="s">
        <v>1121</v>
      </c>
      <c r="L527" s="8">
        <f>I527/J527*100000</f>
        <v>52.356020942408385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16610</v>
      </c>
      <c r="K529" s="58" t="s">
        <v>1121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196</v>
      </c>
      <c r="G530" s="12">
        <f>VLOOKUP($A530,Chik!$1:$1048576,10,FALSE)</f>
        <v>0</v>
      </c>
      <c r="H530" s="12">
        <f>VLOOKUP($A530,zika!$1:$1048576,10,FALSE)</f>
        <v>1</v>
      </c>
      <c r="I530" s="12">
        <f>H530+F530+G530</f>
        <v>197</v>
      </c>
      <c r="J530" s="11">
        <v>99770</v>
      </c>
      <c r="K530" s="58" t="s">
        <v>1123</v>
      </c>
      <c r="L530" s="8">
        <f>I530/J530*100000</f>
        <v>197.45414453242455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8"/>
      <c r="T530" s="78"/>
      <c r="U530" s="7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2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2</v>
      </c>
      <c r="J531" s="11">
        <v>5718</v>
      </c>
      <c r="K531" s="58" t="s">
        <v>1121</v>
      </c>
      <c r="L531" s="8">
        <f>I531/J531*100000</f>
        <v>34.977264777894369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78"/>
      <c r="T531" s="78"/>
      <c r="U531" s="7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1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1</v>
      </c>
      <c r="J532" s="11">
        <v>31326</v>
      </c>
      <c r="K532" s="58" t="s">
        <v>1122</v>
      </c>
      <c r="L532" s="8">
        <f>I532/J532*100000</f>
        <v>3.1922364808785031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14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14</v>
      </c>
      <c r="J533" s="11">
        <v>10731</v>
      </c>
      <c r="K533" s="58" t="s">
        <v>1121</v>
      </c>
      <c r="L533" s="8">
        <f>I533/J533*100000</f>
        <v>130.4631441617743</v>
      </c>
      <c r="M533" s="7" t="str">
        <f>IF(L533=0,"Silencioso",IF(AND(L533&gt;0,L533&lt;100),"Baixa",IF(AND(L533&gt;=100,L533&lt;300),"Média",IF(AND(L533&gt;=300,L533&lt;500),"Alta",IF(L533&gt;=500,"Muito Alta","Avaliar")))))</f>
        <v>Média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3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3</v>
      </c>
      <c r="J534" s="11">
        <v>5273</v>
      </c>
      <c r="K534" s="58" t="s">
        <v>1121</v>
      </c>
      <c r="L534" s="8">
        <f>I534/J534*100000</f>
        <v>56.893608951261143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78"/>
      <c r="T534" s="78"/>
      <c r="U534" s="7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78"/>
      <c r="T536" s="78"/>
      <c r="U536" s="7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21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21</v>
      </c>
      <c r="J538" s="11">
        <v>41529</v>
      </c>
      <c r="K538" s="58" t="s">
        <v>1122</v>
      </c>
      <c r="L538" s="8">
        <f>I538/J538*100000</f>
        <v>50.567073611211448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78"/>
      <c r="T538" s="78"/>
      <c r="U538" s="7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10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10</v>
      </c>
      <c r="J540" s="11">
        <v>3144</v>
      </c>
      <c r="K540" s="58" t="s">
        <v>1121</v>
      </c>
      <c r="L540" s="8">
        <f>I540/J540*100000</f>
        <v>318.06615776081424</v>
      </c>
      <c r="M540" s="7" t="str">
        <f>IF(L540=0,"Silencioso",IF(AND(L540&gt;0,L540&lt;100),"Baixa",IF(AND(L540&gt;=100,L540&lt;300),"Média",IF(AND(L540&gt;=300,L540&lt;500),"Alta",IF(L540&gt;=500,"Muito Alta","Avaliar")))))</f>
        <v>Alta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1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1</v>
      </c>
      <c r="J541" s="11">
        <v>4647</v>
      </c>
      <c r="K541" s="58" t="s">
        <v>1121</v>
      </c>
      <c r="L541" s="8">
        <f>I541/J541*100000</f>
        <v>21.519259737465031</v>
      </c>
      <c r="M541" s="7" t="str">
        <f>IF(L541=0,"Silencioso",IF(AND(L541&gt;0,L541&lt;100),"Baixa",IF(AND(L541&gt;=100,L541&lt;300),"Média",IF(AND(L541&gt;=300,L541&lt;500),"Alta",IF(L541&gt;=500,"Muito Alta","Avaliar")))))</f>
        <v>Baixa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78"/>
      <c r="T541" s="78"/>
      <c r="U541" s="7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4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4</v>
      </c>
      <c r="J543" s="11">
        <v>39121</v>
      </c>
      <c r="K543" s="58" t="s">
        <v>1122</v>
      </c>
      <c r="L543" s="8">
        <f>I543/J543*100000</f>
        <v>10.224687507988037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78"/>
      <c r="T543" s="78"/>
      <c r="U543" s="7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1</v>
      </c>
      <c r="I544" s="12">
        <f>H544+F544+G544</f>
        <v>1</v>
      </c>
      <c r="J544" s="11">
        <v>33481</v>
      </c>
      <c r="K544" s="58" t="s">
        <v>1122</v>
      </c>
      <c r="L544" s="8">
        <f>I544/J544*100000</f>
        <v>2.9867686150353934</v>
      </c>
      <c r="M544" s="7" t="str">
        <f>IF(L544=0,"Silencioso",IF(AND(L544&gt;0,L544&lt;100),"Baixa",IF(AND(L544&gt;=100,L544&lt;300),"Média",IF(AND(L544&gt;=300,L544&lt;500),"Alta",IF(L544&gt;=500,"Muito Alta","Avaliar")))))</f>
        <v>Baixa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2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2</v>
      </c>
      <c r="J545" s="11">
        <v>73994</v>
      </c>
      <c r="K545" s="58" t="s">
        <v>1123</v>
      </c>
      <c r="L545" s="8">
        <f>I545/J545*100000</f>
        <v>2.70292185852907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18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18</v>
      </c>
      <c r="J546" s="11">
        <v>5954</v>
      </c>
      <c r="K546" s="58" t="s">
        <v>1121</v>
      </c>
      <c r="L546" s="8">
        <f>I546/J546*100000</f>
        <v>302.3177695666779</v>
      </c>
      <c r="M546" s="7" t="str">
        <f>IF(L546=0,"Silencioso",IF(AND(L546&gt;0,L546&lt;100),"Baixa",IF(AND(L546&gt;=100,L546&lt;300),"Média",IF(AND(L546&gt;=300,L546&lt;500),"Alta",IF(L546&gt;=500,"Muito Alta","Avaliar")))))</f>
        <v>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6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6</v>
      </c>
      <c r="J547" s="11">
        <v>6332</v>
      </c>
      <c r="K547" s="58" t="s">
        <v>1121</v>
      </c>
      <c r="L547" s="8">
        <f>I547/J547*100000</f>
        <v>94.756790903348076</v>
      </c>
      <c r="M547" s="7" t="str">
        <f>IF(L547=0,"Silencioso",IF(AND(L547&gt;0,L547&lt;100),"Baixa",IF(AND(L547&gt;=100,L547&lt;300),"Média",IF(AND(L547&gt;=300,L547&lt;500),"Alta",IF(L547&gt;=500,"Muito Alta","Avaliar")))))</f>
        <v>Baixa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78"/>
      <c r="T547" s="78"/>
      <c r="U547" s="7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79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79</v>
      </c>
      <c r="J548" s="11">
        <v>20052</v>
      </c>
      <c r="K548" s="58" t="s">
        <v>1121</v>
      </c>
      <c r="L548" s="8">
        <f>I548/J548*100000</f>
        <v>393.97566327548373</v>
      </c>
      <c r="M548" s="7" t="str">
        <f>IF(L548=0,"Silencioso",IF(AND(L548&gt;0,L548&lt;100),"Baixa",IF(AND(L548&gt;=100,L548&lt;300),"Média",IF(AND(L548&gt;=300,L548&lt;500),"Alta",IF(L548&gt;=500,"Muito Alta","Avaliar")))))</f>
        <v>Alta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19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19</v>
      </c>
      <c r="J549" s="11">
        <v>6084</v>
      </c>
      <c r="K549" s="58" t="s">
        <v>1121</v>
      </c>
      <c r="L549" s="8">
        <f>I549/J549*100000</f>
        <v>312.29454306377386</v>
      </c>
      <c r="M549" s="7" t="str">
        <f>IF(L549=0,"Silencioso",IF(AND(L549&gt;0,L549&lt;100),"Baixa",IF(AND(L549&gt;=100,L549&lt;300),"Média",IF(AND(L549&gt;=300,L549&lt;500),"Alta",IF(L549&gt;=500,"Muito Alta","Avaliar")))))</f>
        <v>Alta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1</v>
      </c>
      <c r="J550" s="11">
        <v>4510</v>
      </c>
      <c r="K550" s="58" t="s">
        <v>1121</v>
      </c>
      <c r="L550" s="8">
        <f>I550/J550*100000</f>
        <v>22.172949002217294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32</v>
      </c>
      <c r="G551" s="12">
        <f>VLOOKUP($A551,Chik!$1:$1048576,10,FALSE)</f>
        <v>1</v>
      </c>
      <c r="H551" s="12">
        <f>VLOOKUP($A551,zika!$1:$1048576,10,FALSE)</f>
        <v>0</v>
      </c>
      <c r="I551" s="12">
        <f>H551+F551+G551</f>
        <v>33</v>
      </c>
      <c r="J551" s="11">
        <v>8270</v>
      </c>
      <c r="K551" s="58" t="s">
        <v>1121</v>
      </c>
      <c r="L551" s="8">
        <f>I551/J551*100000</f>
        <v>399.03264812575571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1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1</v>
      </c>
      <c r="J553" s="11">
        <v>6621</v>
      </c>
      <c r="K553" s="58" t="s">
        <v>1121</v>
      </c>
      <c r="L553" s="8">
        <f>I553/J553*100000</f>
        <v>15.103458692040478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5671</v>
      </c>
      <c r="K554" s="58" t="s">
        <v>1121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185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185</v>
      </c>
      <c r="J555" s="11">
        <v>15543</v>
      </c>
      <c r="K555" s="58" t="s">
        <v>1121</v>
      </c>
      <c r="L555" s="8">
        <f>I555/J555*100000</f>
        <v>1190.2464131763495</v>
      </c>
      <c r="M555" s="7" t="str">
        <f>IF(L555=0,"Silencioso",IF(AND(L555&gt;0,L555&lt;100),"Baixa",IF(AND(L555&gt;=100,L555&lt;300),"Média",IF(AND(L555&gt;=300,L555&lt;500),"Alta",IF(L555&gt;=500,"Muito Alta","Avaliar")))))</f>
        <v>Muito Alta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10"/>
      <c r="T555" s="10"/>
      <c r="U555" s="10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417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417</v>
      </c>
      <c r="J556" s="11">
        <v>93101</v>
      </c>
      <c r="K556" s="58" t="s">
        <v>1123</v>
      </c>
      <c r="L556" s="8">
        <f>I556/J556*100000</f>
        <v>447.90066701754012</v>
      </c>
      <c r="M556" s="7" t="str">
        <f>IF(L556=0,"Silencioso",IF(AND(L556&gt;0,L556&lt;100),"Baixa",IF(AND(L556&gt;=100,L556&lt;300),"Média",IF(AND(L556&gt;=300,L556&lt;500),"Alta",IF(L556&gt;=500,"Muito Alta","Avaliar")))))</f>
        <v>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56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56</v>
      </c>
      <c r="J557" s="11">
        <v>92430</v>
      </c>
      <c r="K557" s="58" t="s">
        <v>1123</v>
      </c>
      <c r="L557" s="8">
        <f>I557/J557*100000</f>
        <v>60.586389700313759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105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105</v>
      </c>
      <c r="J558" s="11">
        <v>21418</v>
      </c>
      <c r="K558" s="58" t="s">
        <v>1121</v>
      </c>
      <c r="L558" s="8">
        <f>I558/J558*100000</f>
        <v>490.24185264730602</v>
      </c>
      <c r="M558" s="7" t="str">
        <f>IF(L558=0,"Silencioso",IF(AND(L558&gt;0,L558&lt;100),"Baixa",IF(AND(L558&gt;=100,L558&lt;300),"Média",IF(AND(L558&gt;=300,L558&lt;500),"Alta",IF(L558&gt;=500,"Muito Alta","Avaliar")))))</f>
        <v>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1</v>
      </c>
      <c r="J559" s="11">
        <v>20940</v>
      </c>
      <c r="K559" s="58" t="s">
        <v>1121</v>
      </c>
      <c r="L559" s="8">
        <f>I559/J559*100000</f>
        <v>4.7755491881566385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15</v>
      </c>
      <c r="G560" s="12">
        <f>VLOOKUP($A560,Chik!$1:$1048576,10,FALSE)</f>
        <v>2</v>
      </c>
      <c r="H560" s="12">
        <f>VLOOKUP($A560,zika!$1:$1048576,10,FALSE)</f>
        <v>0</v>
      </c>
      <c r="I560" s="12">
        <f>H560+F560+G560</f>
        <v>17</v>
      </c>
      <c r="J560" s="11">
        <v>24375</v>
      </c>
      <c r="K560" s="58" t="s">
        <v>1121</v>
      </c>
      <c r="L560" s="8">
        <f>I560/J560*100000</f>
        <v>69.743589743589752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21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2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2</v>
      </c>
      <c r="J561" s="11">
        <v>16294</v>
      </c>
      <c r="K561" s="58" t="s">
        <v>1121</v>
      </c>
      <c r="L561" s="8">
        <f>I561/J561*100000</f>
        <v>12.274456855284154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21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1</v>
      </c>
      <c r="J562" s="11">
        <v>8112</v>
      </c>
      <c r="K562" s="58" t="s">
        <v>1121</v>
      </c>
      <c r="L562" s="8">
        <f>I562/J562*100000</f>
        <v>12.32741617357002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21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21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21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237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237</v>
      </c>
      <c r="J565" s="11">
        <v>113998</v>
      </c>
      <c r="K565" s="58" t="s">
        <v>1124</v>
      </c>
      <c r="L565" s="8">
        <f>I565/J565*100000</f>
        <v>207.89838418217863</v>
      </c>
      <c r="M565" s="7" t="str">
        <f>IF(L565=0,"Silencioso",IF(AND(L565&gt;0,L565&lt;100),"Baixa",IF(AND(L565&gt;=100,L565&lt;300),"Média",IF(AND(L565&gt;=300,L565&lt;500),"Alta",IF(L565&gt;=500,"Muito Alta","Avaliar")))))</f>
        <v>Média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21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21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229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229</v>
      </c>
      <c r="J567" s="11">
        <v>150833</v>
      </c>
      <c r="K567" s="58" t="s">
        <v>1124</v>
      </c>
      <c r="L567" s="8">
        <f>I567/J567*100000</f>
        <v>151.82353994152473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21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34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34</v>
      </c>
      <c r="J568" s="11">
        <v>90041</v>
      </c>
      <c r="K568" s="58" t="s">
        <v>1123</v>
      </c>
      <c r="L568" s="8">
        <f>I568/J568*100000</f>
        <v>37.760575737719485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21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21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21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30</v>
      </c>
      <c r="G571" s="12">
        <f>VLOOKUP($A571,Chik!$1:$1048576,10,FALSE)</f>
        <v>1</v>
      </c>
      <c r="H571" s="12">
        <f>VLOOKUP($A571,zika!$1:$1048576,10,FALSE)</f>
        <v>0</v>
      </c>
      <c r="I571" s="12">
        <f>H571+F571+G571</f>
        <v>31</v>
      </c>
      <c r="J571" s="11">
        <v>4849</v>
      </c>
      <c r="K571" s="58" t="s">
        <v>1121</v>
      </c>
      <c r="L571" s="8">
        <f>I571/J571*100000</f>
        <v>639.30707362342753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10"/>
      <c r="T571" s="10"/>
      <c r="U571" s="10"/>
    </row>
    <row r="572" spans="1:21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1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1</v>
      </c>
      <c r="J572" s="11">
        <v>8481</v>
      </c>
      <c r="K572" s="58" t="s">
        <v>1121</v>
      </c>
      <c r="L572" s="8">
        <f>I572/J572*100000</f>
        <v>11.791062374719962</v>
      </c>
      <c r="M572" s="7" t="str">
        <f>IF(L572=0,"Silencioso",IF(AND(L572&gt;0,L572&lt;100),"Baixa",IF(AND(L572&gt;=100,L572&lt;300),"Média",IF(AND(L572&gt;=300,L572&lt;500),"Alta",IF(L572&gt;=500,"Muito Alta","Avaliar")))))</f>
        <v>Baixa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21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1</v>
      </c>
      <c r="G573" s="12">
        <f>VLOOKUP($A573,Chik!$1:$1048576,10,FALSE)</f>
        <v>0</v>
      </c>
      <c r="H573" s="12">
        <f>VLOOKUP($A573,zika!$1:$1048576,10,FALSE)</f>
        <v>1</v>
      </c>
      <c r="I573" s="12">
        <f>H573+F573+G573</f>
        <v>2</v>
      </c>
      <c r="J573" s="11">
        <v>17545</v>
      </c>
      <c r="K573" s="58" t="s">
        <v>1121</v>
      </c>
      <c r="L573" s="8">
        <f>I573/J573*100000</f>
        <v>11.39925904816187</v>
      </c>
      <c r="M573" s="7" t="str">
        <f>IF(L573=0,"Silencioso",IF(AND(L573&gt;0,L573&lt;100),"Baixa",IF(AND(L573&gt;=100,L573&lt;300),"Média",IF(AND(L573&gt;=300,L573&lt;500),"Alta",IF(L573&gt;=500,"Muito Alta","Avaliar")))))</f>
        <v>Baixa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21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2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2</v>
      </c>
      <c r="J574" s="11">
        <v>24319</v>
      </c>
      <c r="K574" s="58" t="s">
        <v>1121</v>
      </c>
      <c r="L574" s="8">
        <f>I574/J574*100000</f>
        <v>8.2240223693408439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21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21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21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44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44</v>
      </c>
      <c r="J582" s="11">
        <v>63789</v>
      </c>
      <c r="K582" s="58" t="s">
        <v>1122</v>
      </c>
      <c r="L582" s="8">
        <f>I582/J582*100000</f>
        <v>68.977409898258315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9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9</v>
      </c>
      <c r="J585" s="11">
        <v>4379</v>
      </c>
      <c r="K585" s="58" t="s">
        <v>1121</v>
      </c>
      <c r="L585" s="8">
        <f>I585/J585*100000</f>
        <v>205.52637588490524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41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41</v>
      </c>
      <c r="J586" s="11">
        <v>11249</v>
      </c>
      <c r="K586" s="58" t="s">
        <v>1121</v>
      </c>
      <c r="L586" s="8">
        <f>I586/J586*100000</f>
        <v>364.47684238598987</v>
      </c>
      <c r="M586" s="7" t="str">
        <f>IF(L586=0,"Silencioso",IF(AND(L586&gt;0,L586&lt;100),"Baixa",IF(AND(L586&gt;=100,L586&lt;300),"Média",IF(AND(L586&gt;=300,L586&lt;500),"Alta",IF(L586&gt;=500,"Muito Alta","Avaliar")))))</f>
        <v>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30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30</v>
      </c>
      <c r="J588" s="11">
        <v>21291</v>
      </c>
      <c r="K588" s="58" t="s">
        <v>1121</v>
      </c>
      <c r="L588" s="8">
        <f>I588/J588*100000</f>
        <v>140.90460758066789</v>
      </c>
      <c r="M588" s="7" t="str">
        <f>IF(L588=0,"Silencioso",IF(AND(L588&gt;0,L588&lt;100),"Baixa",IF(AND(L588&gt;=100,L588&lt;300),"Média",IF(AND(L588&gt;=300,L588&lt;500),"Alta",IF(L588&gt;=500,"Muito Alta","Avaliar")))))</f>
        <v>Média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2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2</v>
      </c>
      <c r="J589" s="11">
        <v>6847</v>
      </c>
      <c r="K589" s="58" t="s">
        <v>1121</v>
      </c>
      <c r="L589" s="8">
        <f>I589/J589*100000</f>
        <v>29.209872937052722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3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3</v>
      </c>
      <c r="J590" s="11">
        <v>4246</v>
      </c>
      <c r="K590" s="58" t="s">
        <v>1121</v>
      </c>
      <c r="L590" s="8">
        <f>I590/J590*100000</f>
        <v>70.654733867169099</v>
      </c>
      <c r="M590" s="7" t="str">
        <f>IF(L590=0,"Silencioso",IF(AND(L590&gt;0,L590&lt;100),"Baixa",IF(AND(L590&gt;=100,L590&lt;300),"Média",IF(AND(L590&gt;=300,L590&lt;500),"Alta",IF(L590&gt;=500,"Muito Alta","Avaliar")))))</f>
        <v>Baixa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4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4</v>
      </c>
      <c r="J591" s="11">
        <v>2763</v>
      </c>
      <c r="K591" s="58" t="s">
        <v>1121</v>
      </c>
      <c r="L591" s="8">
        <f>I591/J591*100000</f>
        <v>144.77017734346725</v>
      </c>
      <c r="M591" s="7" t="str">
        <f>IF(L591=0,"Silencioso",IF(AND(L591&gt;0,L591&lt;100),"Baixa",IF(AND(L591&gt;=100,L591&lt;300),"Média",IF(AND(L591&gt;=300,L591&lt;500),"Alta",IF(L591&gt;=500,"Muito Alta","Avaliar")))))</f>
        <v>Média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7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7</v>
      </c>
      <c r="J592" s="11">
        <v>8426</v>
      </c>
      <c r="K592" s="58" t="s">
        <v>1121</v>
      </c>
      <c r="L592" s="8">
        <f>I592/J592*100000</f>
        <v>83.076192736767155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5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5</v>
      </c>
      <c r="J596" s="11">
        <v>8631</v>
      </c>
      <c r="K596" s="58" t="s">
        <v>1121</v>
      </c>
      <c r="L596" s="8">
        <f>I596/J596*100000</f>
        <v>57.930714865021436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3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3</v>
      </c>
      <c r="J597" s="11">
        <v>4894</v>
      </c>
      <c r="K597" s="58" t="s">
        <v>1121</v>
      </c>
      <c r="L597" s="8">
        <f>I597/J597*100000</f>
        <v>61.299550469963222</v>
      </c>
      <c r="M597" s="7" t="str">
        <f>IF(L597=0,"Silencioso",IF(AND(L597&gt;0,L597&lt;100),"Baixa",IF(AND(L597&gt;=100,L597&lt;300),"Média",IF(AND(L597&gt;=300,L597&lt;500),"Alta",IF(L597&gt;=500,"Muito Alta","Avaliar")))))</f>
        <v>Baixa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6421</v>
      </c>
      <c r="K599" s="58" t="s">
        <v>1121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23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23</v>
      </c>
      <c r="J600" s="11">
        <v>6044</v>
      </c>
      <c r="K600" s="58" t="s">
        <v>1121</v>
      </c>
      <c r="L600" s="8">
        <f>I600/J600*100000</f>
        <v>380.54268696227666</v>
      </c>
      <c r="M600" s="7" t="str">
        <f>IF(L600=0,"Silencioso",IF(AND(L600&gt;0,L600&lt;100),"Baixa",IF(AND(L600&gt;=100,L600&lt;300),"Média",IF(AND(L600&gt;=300,L600&lt;500),"Alta",IF(L600&gt;=500,"Muito Alta","Avaliar")))))</f>
        <v>Alta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2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2</v>
      </c>
      <c r="J603" s="11">
        <v>8550</v>
      </c>
      <c r="K603" s="58" t="s">
        <v>1121</v>
      </c>
      <c r="L603" s="8">
        <f>I603/J603*100000</f>
        <v>23.391812865497077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1</v>
      </c>
      <c r="H604" s="12">
        <f>VLOOKUP($A604,zika!$1:$1048576,10,FALSE)</f>
        <v>0</v>
      </c>
      <c r="I604" s="12">
        <f>H604+F604+G604</f>
        <v>1</v>
      </c>
      <c r="J604" s="11">
        <v>10731</v>
      </c>
      <c r="K604" s="58" t="s">
        <v>1121</v>
      </c>
      <c r="L604" s="8">
        <f>I604/J604*100000</f>
        <v>9.3187960115553068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56208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10</v>
      </c>
      <c r="J606" s="11">
        <v>10816</v>
      </c>
      <c r="K606" s="58" t="s">
        <v>1121</v>
      </c>
      <c r="L606" s="8">
        <f>I606/J606*100000</f>
        <v>92.455621301775139</v>
      </c>
      <c r="M606" s="7" t="str">
        <f>IF(L606=0,"Silencioso",IF(AND(L606&gt;0,L606&lt;100),"Baixa",IF(AND(L606&gt;=100,L606&lt;300),"Média",IF(AND(L606&gt;=300,L606&lt;500),"Alta",IF(L606&gt;=500,"Muito Alta","Avaliar")))))</f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14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14</v>
      </c>
      <c r="J607" s="11">
        <v>27755</v>
      </c>
      <c r="K607" s="58" t="s">
        <v>1122</v>
      </c>
      <c r="L607" s="8">
        <f>I607/J607*100000</f>
        <v>50.441361916771754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88</v>
      </c>
      <c r="G608" s="12">
        <f>VLOOKUP($A608,Chik!$1:$1048576,10,FALSE)</f>
        <v>3</v>
      </c>
      <c r="H608" s="12">
        <f>VLOOKUP($A608,zika!$1:$1048576,10,FALSE)</f>
        <v>0</v>
      </c>
      <c r="I608" s="12">
        <f>H608+F608+G608</f>
        <v>91</v>
      </c>
      <c r="J608" s="11">
        <v>34456</v>
      </c>
      <c r="K608" s="58" t="s">
        <v>1122</v>
      </c>
      <c r="L608" s="8">
        <f>I608/J608*100000</f>
        <v>264.10494543765964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16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16</v>
      </c>
      <c r="J609" s="11">
        <v>11968</v>
      </c>
      <c r="K609" s="58" t="s">
        <v>1121</v>
      </c>
      <c r="L609" s="8">
        <f>I609/J609*100000</f>
        <v>133.68983957219251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2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2</v>
      </c>
      <c r="J610" s="11">
        <v>16734</v>
      </c>
      <c r="K610" s="58" t="s">
        <v>1121</v>
      </c>
      <c r="L610" s="8">
        <f>I610/J610*100000</f>
        <v>11.951715071112705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8508</v>
      </c>
      <c r="K612" s="58" t="s">
        <v>1121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46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46</v>
      </c>
      <c r="J613" s="11">
        <v>31583</v>
      </c>
      <c r="K613" s="58" t="s">
        <v>1122</v>
      </c>
      <c r="L613" s="8">
        <f>I613/J613*100000</f>
        <v>145.64797517651903</v>
      </c>
      <c r="M613" s="7" t="str">
        <f>IF(L613=0,"Silencioso",IF(AND(L613&gt;0,L613&lt;100),"Baixa",IF(AND(L613&gt;=100,L613&lt;300),"Média",IF(AND(L613&gt;=300,L613&lt;500),"Alta",IF(L613&gt;=500,"Muito Alta","Avaliar")))))</f>
        <v>Média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5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5</v>
      </c>
      <c r="J614" s="11">
        <v>59605</v>
      </c>
      <c r="K614" s="58" t="s">
        <v>1122</v>
      </c>
      <c r="L614" s="8">
        <f>I614/J614*100000</f>
        <v>8.3885580068786183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1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1</v>
      </c>
      <c r="J615" s="11">
        <v>4237</v>
      </c>
      <c r="K615" s="58" t="s">
        <v>1121</v>
      </c>
      <c r="L615" s="8">
        <f>I615/J615*100000</f>
        <v>23.601604909133819</v>
      </c>
      <c r="M615" s="7" t="str">
        <f>IF(L615=0,"Silencioso",IF(AND(L615&gt;0,L615&lt;100),"Baixa",IF(AND(L615&gt;=100,L615&lt;300),"Média",IF(AND(L615&gt;=300,L615&lt;500),"Alta",IF(L615&gt;=500,"Muito Alta","Avaliar")))))</f>
        <v>Baixa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64</v>
      </c>
      <c r="G616" s="12">
        <f>VLOOKUP($A616,Chik!$1:$1048576,10,FALSE)</f>
        <v>0</v>
      </c>
      <c r="H616" s="12">
        <f>VLOOKUP($A616,zika!$1:$1048576,10,FALSE)</f>
        <v>1</v>
      </c>
      <c r="I616" s="12">
        <f>H616+F616+G616</f>
        <v>65</v>
      </c>
      <c r="J616" s="11">
        <v>12061</v>
      </c>
      <c r="K616" s="58" t="s">
        <v>1121</v>
      </c>
      <c r="L616" s="8">
        <f>I616/J616*100000</f>
        <v>538.92712047093937</v>
      </c>
      <c r="M616" s="7" t="str">
        <f>IF(L616=0,"Silencioso",IF(AND(L616&gt;0,L616&lt;100),"Baixa",IF(AND(L616&gt;=100,L616&lt;300),"Média",IF(AND(L616&gt;=300,L616&lt;500),"Alta",IF(L616&gt;=500,"Muito Alta","Avaliar")))))</f>
        <v>Muito Alta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142</v>
      </c>
      <c r="G617" s="12">
        <f>VLOOKUP($A617,Chik!$1:$1048576,10,FALSE)</f>
        <v>1</v>
      </c>
      <c r="H617" s="12">
        <f>VLOOKUP($A617,zika!$1:$1048576,10,FALSE)</f>
        <v>0</v>
      </c>
      <c r="I617" s="12">
        <f>H617+F617+G617</f>
        <v>143</v>
      </c>
      <c r="J617" s="11">
        <v>37950</v>
      </c>
      <c r="K617" s="58" t="s">
        <v>1122</v>
      </c>
      <c r="L617" s="8">
        <f>I617/J617*100000</f>
        <v>376.81159420289856</v>
      </c>
      <c r="M617" s="7" t="str">
        <f>IF(L617=0,"Silencioso",IF(AND(L617&gt;0,L617&lt;100),"Baixa",IF(AND(L617&gt;=100,L617&lt;300),"Média",IF(AND(L617&gt;=300,L617&lt;500),"Alta",IF(L617&gt;=500,"Muito Alta","Avaliar")))))</f>
        <v>Alta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8</v>
      </c>
      <c r="G618" s="12">
        <f>VLOOKUP($A618,Chik!$1:$1048576,10,FALSE)</f>
        <v>1</v>
      </c>
      <c r="H618" s="12">
        <f>VLOOKUP($A618,zika!$1:$1048576,10,FALSE)</f>
        <v>0</v>
      </c>
      <c r="I618" s="12">
        <f>H618+F618+G618</f>
        <v>9</v>
      </c>
      <c r="J618" s="11">
        <v>11208</v>
      </c>
      <c r="K618" s="58" t="s">
        <v>1121</v>
      </c>
      <c r="L618" s="8">
        <f>I618/J618*100000</f>
        <v>80.299785867237688</v>
      </c>
      <c r="M618" s="7" t="str">
        <f>IF(L618=0,"Silencioso",IF(AND(L618&gt;0,L618&lt;100),"Baixa",IF(AND(L618&gt;=100,L618&lt;300),"Média",IF(AND(L618&gt;=300,L618&lt;500),"Alta",IF(L618&gt;=500,"Muito Alta","Avaliar")))))</f>
        <v>Baixa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11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11</v>
      </c>
      <c r="J619" s="11">
        <v>16491</v>
      </c>
      <c r="K619" s="58" t="s">
        <v>1121</v>
      </c>
      <c r="L619" s="8">
        <f>I619/J619*100000</f>
        <v>66.703050148565893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10</v>
      </c>
      <c r="G620" s="12">
        <f>VLOOKUP($A620,Chik!$1:$1048576,10,FALSE)</f>
        <v>1</v>
      </c>
      <c r="H620" s="12">
        <f>VLOOKUP($A620,zika!$1:$1048576,10,FALSE)</f>
        <v>0</v>
      </c>
      <c r="I620" s="12">
        <f>H620+F620+G620</f>
        <v>11</v>
      </c>
      <c r="J620" s="11">
        <v>148862</v>
      </c>
      <c r="K620" s="58" t="s">
        <v>1124</v>
      </c>
      <c r="L620" s="8">
        <f>I620/J620*100000</f>
        <v>7.3893942040278917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7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7</v>
      </c>
      <c r="J623" s="11">
        <v>27688</v>
      </c>
      <c r="K623" s="58" t="s">
        <v>1122</v>
      </c>
      <c r="L623" s="8">
        <f>I623/J623*100000</f>
        <v>25.281710488298181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18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18</v>
      </c>
      <c r="J624" s="11">
        <v>8642</v>
      </c>
      <c r="K624" s="58" t="s">
        <v>1121</v>
      </c>
      <c r="L624" s="8">
        <f>I624/J624*100000</f>
        <v>208.28511918537376</v>
      </c>
      <c r="M624" s="7" t="str">
        <f>IF(L624=0,"Silencioso",IF(AND(L624&gt;0,L624&lt;100),"Baixa",IF(AND(L624&gt;=100,L624&lt;300),"Média",IF(AND(L624&gt;=300,L624&lt;500),"Alta",IF(L624&gt;=500,"Muito Alta","Avaliar")))))</f>
        <v>Média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1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1</v>
      </c>
      <c r="J627" s="11">
        <v>3676</v>
      </c>
      <c r="K627" s="58" t="s">
        <v>1121</v>
      </c>
      <c r="L627" s="8">
        <f>I627/J627*100000</f>
        <v>27.20348204570185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6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6</v>
      </c>
      <c r="J629" s="11">
        <v>19377</v>
      </c>
      <c r="K629" s="58" t="s">
        <v>1121</v>
      </c>
      <c r="L629" s="8">
        <f>I629/J629*100000</f>
        <v>30.964545595293387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1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1</v>
      </c>
      <c r="J630" s="11">
        <v>10629</v>
      </c>
      <c r="K630" s="58" t="s">
        <v>1121</v>
      </c>
      <c r="L630" s="8">
        <f>I630/J630*100000</f>
        <v>9.408222786715589</v>
      </c>
      <c r="M630" s="7" t="str">
        <f>IF(L630=0,"Silencioso",IF(AND(L630&gt;0,L630&lt;100),"Baixa",IF(AND(L630&gt;=100,L630&lt;300),"Média",IF(AND(L630&gt;=300,L630&lt;500),"Alta",IF(L630&gt;=500,"Muito Alta","Avaliar")))))</f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6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6</v>
      </c>
      <c r="J631" s="11">
        <v>3542</v>
      </c>
      <c r="K631" s="58" t="s">
        <v>1121</v>
      </c>
      <c r="L631" s="8">
        <f>I631/J631*100000</f>
        <v>169.39582156973464</v>
      </c>
      <c r="M631" s="7" t="str">
        <f>IF(L631=0,"Silencioso",IF(AND(L631&gt;0,L631&lt;100),"Baixa",IF(AND(L631&gt;=100,L631&lt;300),"Média",IF(AND(L631&gt;=300,L631&lt;500),"Alta",IF(L631&gt;=500,"Muito Alta","Avaliar")))))</f>
        <v>Média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6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6</v>
      </c>
      <c r="J633" s="11">
        <v>16277</v>
      </c>
      <c r="K633" s="58" t="s">
        <v>1121</v>
      </c>
      <c r="L633" s="8">
        <f>I633/J633*100000</f>
        <v>36.861829575474594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27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27</v>
      </c>
      <c r="J634" s="11">
        <v>23814</v>
      </c>
      <c r="K634" s="58" t="s">
        <v>1121</v>
      </c>
      <c r="L634" s="8">
        <f>I634/J634*100000</f>
        <v>113.37868480725623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8</v>
      </c>
      <c r="G635" s="73">
        <f>VLOOKUP($A635,Chik!$1:$1048576,10,FALSE)</f>
        <v>3</v>
      </c>
      <c r="H635" s="12">
        <f>VLOOKUP($A635,zika!$1:$1048576,10,FALSE)</f>
        <v>0</v>
      </c>
      <c r="I635" s="12">
        <f>H635+F635+G635</f>
        <v>11</v>
      </c>
      <c r="J635" s="11">
        <v>10514</v>
      </c>
      <c r="K635" s="58" t="s">
        <v>1121</v>
      </c>
      <c r="L635" s="8">
        <f>I635/J635*100000</f>
        <v>104.62240821761461</v>
      </c>
      <c r="M635" s="7" t="str">
        <f>IF(L635=0,"Silencioso",IF(AND(L635&gt;0,L635&lt;100),"Baixa",IF(AND(L635&gt;=100,L635&lt;300),"Média",IF(AND(L635&gt;=300,L635&lt;500),"Alta",IF(L635&gt;=500,"Muito Alta","Avaliar")))))</f>
        <v>Média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1</v>
      </c>
      <c r="J636" s="11">
        <v>7105</v>
      </c>
      <c r="K636" s="58" t="s">
        <v>1121</v>
      </c>
      <c r="L636" s="8">
        <f>I636/J636*100000</f>
        <v>14.074595355383533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59</v>
      </c>
      <c r="G638" s="12">
        <f>VLOOKUP($A638,Chik!$1:$1048576,10,FALSE)</f>
        <v>9</v>
      </c>
      <c r="H638" s="12">
        <f>VLOOKUP($A638,zika!$1:$1048576,10,FALSE)</f>
        <v>1</v>
      </c>
      <c r="I638" s="12">
        <f>H638+F638+G638</f>
        <v>69</v>
      </c>
      <c r="J638" s="11">
        <v>17398</v>
      </c>
      <c r="K638" s="58" t="s">
        <v>1121</v>
      </c>
      <c r="L638" s="8">
        <f>I638/J638*100000</f>
        <v>396.59731003563633</v>
      </c>
      <c r="M638" s="7" t="str">
        <f>IF(L638=0,"Silencioso",IF(AND(L638&gt;0,L638&lt;100),"Baixa",IF(AND(L638&gt;=100,L638&lt;300),"Média",IF(AND(L638&gt;=300,L638&lt;500),"Alta",IF(L638&gt;=500,"Muito Alta","Avaliar")))))</f>
        <v>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10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10</v>
      </c>
      <c r="J640" s="11">
        <v>8138</v>
      </c>
      <c r="K640" s="58" t="s">
        <v>1121</v>
      </c>
      <c r="L640" s="8">
        <f>I640/J640*100000</f>
        <v>122.8803145736053</v>
      </c>
      <c r="M640" s="7" t="str">
        <f>IF(L640=0,"Silencioso",IF(AND(L640&gt;0,L640&lt;100),"Baixa",IF(AND(L640&gt;=100,L640&lt;300),"Média",IF(AND(L640&gt;=300,L640&lt;500),"Alta",IF(L640&gt;=500,"Muito Alta","Avaliar")))))</f>
        <v>Média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1</v>
      </c>
      <c r="J641" s="11">
        <v>9487</v>
      </c>
      <c r="K641" s="58" t="s">
        <v>1121</v>
      </c>
      <c r="L641" s="8">
        <f>I641/J641*100000</f>
        <v>10.540739959945189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57</v>
      </c>
      <c r="G642" s="12">
        <f>VLOOKUP($A642,Chik!$1:$1048576,10,FALSE)</f>
        <v>10</v>
      </c>
      <c r="H642" s="12">
        <f>VLOOKUP($A642,zika!$1:$1048576,10,FALSE)</f>
        <v>0</v>
      </c>
      <c r="I642" s="12">
        <f>H642+F642+G642</f>
        <v>67</v>
      </c>
      <c r="J642" s="11">
        <v>331045</v>
      </c>
      <c r="K642" s="58" t="s">
        <v>1124</v>
      </c>
      <c r="L642" s="8">
        <f>I642/J642*100000</f>
        <v>20.238940325333413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17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17</v>
      </c>
      <c r="J643" s="11">
        <v>4019</v>
      </c>
      <c r="K643" s="58" t="s">
        <v>1121</v>
      </c>
      <c r="L643" s="8">
        <f>I643/J643*100000</f>
        <v>422.99079372978355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3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3</v>
      </c>
      <c r="J644" s="11">
        <v>10203</v>
      </c>
      <c r="K644" s="58" t="s">
        <v>1121</v>
      </c>
      <c r="L644" s="8">
        <f>I644/J644*100000</f>
        <v>29.403116730373416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5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5</v>
      </c>
      <c r="J645" s="11">
        <v>13659</v>
      </c>
      <c r="K645" s="58" t="s">
        <v>1121</v>
      </c>
      <c r="L645" s="8">
        <f>I645/J645*100000</f>
        <v>36.605900871220442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4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4</v>
      </c>
      <c r="J646" s="11">
        <v>5167</v>
      </c>
      <c r="K646" s="58" t="s">
        <v>1121</v>
      </c>
      <c r="L646" s="8">
        <f>I646/J646*100000</f>
        <v>77.414360363847493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6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6</v>
      </c>
      <c r="J650" s="11">
        <v>8941</v>
      </c>
      <c r="K650" s="58" t="s">
        <v>1121</v>
      </c>
      <c r="L650" s="8">
        <f>I650/J650*100000</f>
        <v>67.106587630019021</v>
      </c>
      <c r="M650" s="7" t="str">
        <f>IF(L650=0,"Silencioso",IF(AND(L650&gt;0,L650&lt;100),"Baixa",IF(AND(L650&gt;=100,L650&lt;300),"Média",IF(AND(L650&gt;=300,L650&lt;500),"Alta",IF(L650&gt;=500,"Muito Alta","Avaliar")))))</f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14</v>
      </c>
      <c r="G651" s="12">
        <f>VLOOKUP($A651,Chik!$1:$1048576,10,FALSE)</f>
        <v>1</v>
      </c>
      <c r="H651" s="12">
        <f>VLOOKUP($A651,zika!$1:$1048576,10,FALSE)</f>
        <v>0</v>
      </c>
      <c r="I651" s="12">
        <f>H651+F651+G651</f>
        <v>15</v>
      </c>
      <c r="J651" s="11">
        <v>12291</v>
      </c>
      <c r="K651" s="58" t="s">
        <v>1121</v>
      </c>
      <c r="L651" s="8">
        <f>I651/J651*100000</f>
        <v>122.040517451794</v>
      </c>
      <c r="M651" s="7" t="str">
        <f>IF(L651=0,"Silencioso",IF(AND(L651&gt;0,L651&lt;100),"Baixa",IF(AND(L651&gt;=100,L651&lt;300),"Média",IF(AND(L651&gt;=300,L651&lt;500),"Alta",IF(L651&gt;=500,"Muito Alta","Avaliar")))))</f>
        <v>Média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2</v>
      </c>
      <c r="G652" s="12">
        <f>VLOOKUP($A652,Chik!$1:$1048576,10,FALSE)</f>
        <v>0</v>
      </c>
      <c r="H652" s="12">
        <f>VLOOKUP($A652,zika!$1:$1048576,10,FALSE)</f>
        <v>1</v>
      </c>
      <c r="I652" s="12">
        <f>H652+F652+G652</f>
        <v>3</v>
      </c>
      <c r="J652" s="11">
        <v>30779</v>
      </c>
      <c r="K652" s="58" t="s">
        <v>1122</v>
      </c>
      <c r="L652" s="8">
        <f>I652/J652*100000</f>
        <v>9.7469053575489788</v>
      </c>
      <c r="M652" s="7" t="str">
        <f>IF(L652=0,"Silencioso",IF(AND(L652&gt;0,L652&lt;100),"Baixa",IF(AND(L652&gt;=100,L652&lt;300),"Média",IF(AND(L652&gt;=300,L652&lt;500),"Alta",IF(L652&gt;=500,"Muito Alta","Avaliar")))))</f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27</v>
      </c>
      <c r="G654" s="12">
        <f>VLOOKUP($A654,Chik!$1:$1048576,10,FALSE)</f>
        <v>1</v>
      </c>
      <c r="H654" s="12">
        <f>VLOOKUP($A654,zika!$1:$1048576,10,FALSE)</f>
        <v>0</v>
      </c>
      <c r="I654" s="12">
        <f>H654+F654+G654</f>
        <v>28</v>
      </c>
      <c r="J654" s="11">
        <v>17858</v>
      </c>
      <c r="K654" s="58" t="s">
        <v>1121</v>
      </c>
      <c r="L654" s="8">
        <f>I654/J654*100000</f>
        <v>156.79247396124987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2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2</v>
      </c>
      <c r="J655" s="11">
        <v>5467</v>
      </c>
      <c r="K655" s="58" t="s">
        <v>1121</v>
      </c>
      <c r="L655" s="8">
        <f>I655/J655*100000</f>
        <v>36.583135174684472</v>
      </c>
      <c r="M655" s="7" t="str">
        <f>IF(L655=0,"Silencioso",IF(AND(L655&gt;0,L655&lt;100),"Baixa",IF(AND(L655&gt;=100,L655&lt;300),"Média",IF(AND(L655&gt;=300,L655&lt;500),"Alta",IF(L655&gt;=500,"Muito Alta","Avaliar")))))</f>
        <v>Baixa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2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2</v>
      </c>
      <c r="J659" s="11">
        <v>7991</v>
      </c>
      <c r="K659" s="58" t="s">
        <v>1121</v>
      </c>
      <c r="L659" s="8">
        <f>I659/J659*100000</f>
        <v>25.028156676260792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6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6</v>
      </c>
      <c r="J662" s="11">
        <v>6198</v>
      </c>
      <c r="K662" s="58" t="s">
        <v>1121</v>
      </c>
      <c r="L662" s="8">
        <f>I662/J662*100000</f>
        <v>96.805421103581807</v>
      </c>
      <c r="M662" s="7" t="str">
        <f>IF(L662=0,"Silencioso",IF(AND(L662&gt;0,L662&lt;100),"Baixa",IF(AND(L662&gt;=100,L662&lt;300),"Média",IF(AND(L662&gt;=300,L662&lt;500),"Alta",IF(L662&gt;=500,"Muito Alta","Avaliar")))))</f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3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3</v>
      </c>
      <c r="J663" s="11">
        <v>10226</v>
      </c>
      <c r="K663" s="58" t="s">
        <v>1121</v>
      </c>
      <c r="L663" s="8">
        <f>I663/J663*100000</f>
        <v>29.336984158028553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87</v>
      </c>
      <c r="G664" s="12">
        <f>VLOOKUP($A664,Chik!$1:$1048576,10,FALSE)</f>
        <v>1</v>
      </c>
      <c r="H664" s="12">
        <f>VLOOKUP($A664,zika!$1:$1048576,10,FALSE)</f>
        <v>0</v>
      </c>
      <c r="I664" s="12">
        <f>H664+F664+G664</f>
        <v>88</v>
      </c>
      <c r="J664" s="11">
        <v>135421</v>
      </c>
      <c r="K664" s="58" t="s">
        <v>1124</v>
      </c>
      <c r="L664" s="8">
        <f>I664/J664*100000</f>
        <v>64.982535943465194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2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2</v>
      </c>
      <c r="J665" s="11">
        <v>15525</v>
      </c>
      <c r="K665" s="58" t="s">
        <v>1121</v>
      </c>
      <c r="L665" s="8">
        <f>I665/J665*100000</f>
        <v>12.882447665056359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29</v>
      </c>
      <c r="G666" s="12">
        <f>VLOOKUP($A666,Chik!$1:$1048576,10,FALSE)</f>
        <v>1</v>
      </c>
      <c r="H666" s="12">
        <f>VLOOKUP($A666,zika!$1:$1048576,10,FALSE)</f>
        <v>0</v>
      </c>
      <c r="I666" s="12">
        <f>H666+F666+G666</f>
        <v>30</v>
      </c>
      <c r="J666" s="11">
        <v>25989</v>
      </c>
      <c r="K666" s="58" t="s">
        <v>1122</v>
      </c>
      <c r="L666" s="8">
        <f>I666/J666*100000</f>
        <v>115.43345261456771</v>
      </c>
      <c r="M666" s="7" t="str">
        <f>IF(L666=0,"Silencioso",IF(AND(L666&gt;0,L666&lt;100),"Baixa",IF(AND(L666&gt;=100,L666&lt;300),"Média",IF(AND(L666&gt;=300,L666&lt;500),"Alta",IF(L666&gt;=500,"Muito Alta","Avaliar")))))</f>
        <v>Média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142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142</v>
      </c>
      <c r="J667" s="11">
        <v>41349</v>
      </c>
      <c r="K667" s="58" t="s">
        <v>1122</v>
      </c>
      <c r="L667" s="8">
        <f>I667/J667*100000</f>
        <v>343.41822051319258</v>
      </c>
      <c r="M667" s="7" t="str">
        <f>IF(L667=0,"Silencioso",IF(AND(L667&gt;0,L667&lt;100),"Baixa",IF(AND(L667&gt;=100,L667&lt;300),"Média",IF(AND(L667&gt;=300,L667&lt;500),"Alta",IF(L667&gt;=500,"Muito Alta","Avaliar")))))</f>
        <v>Alta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7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7</v>
      </c>
      <c r="J668" s="11">
        <v>7007</v>
      </c>
      <c r="K668" s="58" t="s">
        <v>1121</v>
      </c>
      <c r="L668" s="8">
        <f>I668/J668*100000</f>
        <v>99.900099900099903</v>
      </c>
      <c r="M668" s="7" t="str">
        <f>IF(L668=0,"Silencioso",IF(AND(L668&gt;0,L668&lt;100),"Baixa",IF(AND(L668&gt;=100,L668&lt;300),"Média",IF(AND(L668&gt;=300,L668&lt;500),"Alta",IF(L668&gt;=500,"Muito Alta","Avaliar")))))</f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2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2</v>
      </c>
      <c r="J669" s="11">
        <v>30807</v>
      </c>
      <c r="K669" s="58" t="s">
        <v>1122</v>
      </c>
      <c r="L669" s="8">
        <f>I669/J669*100000</f>
        <v>6.4920310319083327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16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16</v>
      </c>
      <c r="J670" s="11">
        <v>8113</v>
      </c>
      <c r="K670" s="58" t="s">
        <v>1121</v>
      </c>
      <c r="L670" s="8">
        <f>I670/J670*100000</f>
        <v>197.21434734376928</v>
      </c>
      <c r="M670" s="7" t="str">
        <f>IF(L670=0,"Silencioso",IF(AND(L670&gt;0,L670&lt;100),"Baixa",IF(AND(L670&gt;=100,L670&lt;300),"Média",IF(AND(L670&gt;=300,L670&lt;500),"Alta",IF(L670&gt;=500,"Muito Alta","Avaliar")))))</f>
        <v>Média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17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17</v>
      </c>
      <c r="J673" s="11">
        <v>8541</v>
      </c>
      <c r="K673" s="58" t="s">
        <v>1121</v>
      </c>
      <c r="L673" s="8">
        <f>I673/J673*100000</f>
        <v>199.03992506732234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5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5</v>
      </c>
      <c r="J678" s="11">
        <v>6345</v>
      </c>
      <c r="K678" s="58" t="s">
        <v>1121</v>
      </c>
      <c r="L678" s="8">
        <f>I678/J678*100000</f>
        <v>78.802206461780941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2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2</v>
      </c>
      <c r="J679" s="11">
        <v>13743</v>
      </c>
      <c r="K679" s="58" t="s">
        <v>1121</v>
      </c>
      <c r="L679" s="8">
        <f>I679/J679*100000</f>
        <v>14.552863275849523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332</v>
      </c>
      <c r="G680" s="12">
        <f>VLOOKUP($A680,Chik!$1:$1048576,10,FALSE)</f>
        <v>0</v>
      </c>
      <c r="H680" s="12">
        <f>VLOOKUP($A680,zika!$1:$1048576,10,FALSE)</f>
        <v>1</v>
      </c>
      <c r="I680" s="12">
        <f>H680+F680+G680</f>
        <v>333</v>
      </c>
      <c r="J680" s="11">
        <v>218147</v>
      </c>
      <c r="K680" s="58" t="s">
        <v>1124</v>
      </c>
      <c r="L680" s="8">
        <f>I680/J680*100000</f>
        <v>152.64936029374687</v>
      </c>
      <c r="M680" s="7" t="str">
        <f>IF(L680=0,"Silencioso",IF(AND(L680&gt;0,L680&lt;100),"Baixa",IF(AND(L680&gt;=100,L680&lt;300),"Média",IF(AND(L680&gt;=300,L680&lt;500),"Alta",IF(L680&gt;=500,"Muito Alta","Avaliar")))))</f>
        <v>Média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11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11</v>
      </c>
      <c r="J681" s="11">
        <v>16111</v>
      </c>
      <c r="K681" s="58" t="s">
        <v>1121</v>
      </c>
      <c r="L681" s="8">
        <f>I681/J681*100000</f>
        <v>68.276332940227164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5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5</v>
      </c>
      <c r="J682" s="11">
        <v>10836</v>
      </c>
      <c r="K682" s="58" t="s">
        <v>1121</v>
      </c>
      <c r="L682" s="8">
        <f>I682/J682*100000</f>
        <v>46.142488002953115</v>
      </c>
      <c r="M682" s="7" t="str">
        <f>IF(L682=0,"Silencioso",IF(AND(L682&gt;0,L682&lt;100),"Baixa",IF(AND(L682&gt;=100,L682&lt;300),"Média",IF(AND(L682&gt;=300,L682&lt;500),"Alta",IF(L682&gt;=500,"Muito Alta","Avaliar")))))</f>
        <v>Baixa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5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5</v>
      </c>
      <c r="J687" s="11">
        <v>7155</v>
      </c>
      <c r="K687" s="58" t="s">
        <v>1121</v>
      </c>
      <c r="L687" s="8">
        <f>I687/J687*100000</f>
        <v>69.88120195667365</v>
      </c>
      <c r="M687" s="7" t="str">
        <f>IF(L687=0,"Silencioso",IF(AND(L687&gt;0,L687&lt;100),"Baixa",IF(AND(L687&gt;=100,L687&lt;300),"Média",IF(AND(L687&gt;=300,L687&lt;500),"Alta",IF(L687&gt;=500,"Muito Alta","Avaliar")))))</f>
        <v>Baixa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1</v>
      </c>
      <c r="J689" s="11">
        <v>5522</v>
      </c>
      <c r="K689" s="58" t="s">
        <v>1121</v>
      </c>
      <c r="L689" s="8">
        <f>I689/J689*100000</f>
        <v>18.109380659181458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22</v>
      </c>
      <c r="G692" s="12">
        <f>VLOOKUP($A692,Chik!$1:$1048576,10,FALSE)</f>
        <v>0</v>
      </c>
      <c r="H692" s="12">
        <f>VLOOKUP($A692,zika!$1:$1048576,10,FALSE)</f>
        <v>3</v>
      </c>
      <c r="I692" s="12">
        <f>H692+F692+G692</f>
        <v>25</v>
      </c>
      <c r="J692" s="11">
        <v>19608</v>
      </c>
      <c r="K692" s="58" t="s">
        <v>1121</v>
      </c>
      <c r="L692" s="8">
        <f>I692/J692*100000</f>
        <v>127.49898000815993</v>
      </c>
      <c r="M692" s="7" t="str">
        <f>IF(L692=0,"Silencioso",IF(AND(L692&gt;0,L692&lt;100),"Baixa",IF(AND(L692&gt;=100,L692&lt;300),"Média",IF(AND(L692&gt;=300,L692&lt;500),"Alta",IF(L692&gt;=500,"Muito Alta","Avaliar")))))</f>
        <v>Média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2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2</v>
      </c>
      <c r="J693" s="11">
        <v>7128</v>
      </c>
      <c r="K693" s="58" t="s">
        <v>1121</v>
      </c>
      <c r="L693" s="8">
        <f>I693/J693*100000</f>
        <v>28.058361391694728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13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13</v>
      </c>
      <c r="J695" s="11">
        <v>7696</v>
      </c>
      <c r="K695" s="58" t="s">
        <v>1121</v>
      </c>
      <c r="L695" s="8">
        <f>I695/J695*100000</f>
        <v>168.91891891891893</v>
      </c>
      <c r="M695" s="7" t="str">
        <f>IF(L695=0,"Silencioso",IF(AND(L695&gt;0,L695&lt;100),"Baixa",IF(AND(L695&gt;=100,L695&lt;300),"Média",IF(AND(L695&gt;=300,L695&lt;500),"Alta",IF(L695&gt;=500,"Muito Alta","Avaliar")))))</f>
        <v>Média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13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13</v>
      </c>
      <c r="J698" s="11">
        <v>4807</v>
      </c>
      <c r="K698" s="58" t="s">
        <v>1121</v>
      </c>
      <c r="L698" s="8">
        <f>I698/J698*100000</f>
        <v>270.43894320782192</v>
      </c>
      <c r="M698" s="7" t="str">
        <f>IF(L698=0,"Silencioso",IF(AND(L698&gt;0,L698&lt;100),"Baixa",IF(AND(L698&gt;=100,L698&lt;300),"Média",IF(AND(L698&gt;=300,L698&lt;500),"Alta",IF(L698&gt;=500,"Muito Alta","Avaliar")))))</f>
        <v>Média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4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4</v>
      </c>
      <c r="J699" s="11">
        <v>8681</v>
      </c>
      <c r="K699" s="58" t="s">
        <v>1121</v>
      </c>
      <c r="L699" s="8">
        <f>I699/J699*100000</f>
        <v>46.077640824789768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25</v>
      </c>
      <c r="G700" s="12">
        <f>VLOOKUP($A700,Chik!$1:$1048576,10,FALSE)</f>
        <v>3</v>
      </c>
      <c r="H700" s="12">
        <f>VLOOKUP($A700,zika!$1:$1048576,10,FALSE)</f>
        <v>0</v>
      </c>
      <c r="I700" s="12">
        <f>H700+F700+G700</f>
        <v>28</v>
      </c>
      <c r="J700" s="11">
        <v>33934</v>
      </c>
      <c r="K700" s="58" t="s">
        <v>1122</v>
      </c>
      <c r="L700" s="8">
        <f>I700/J700*100000</f>
        <v>82.513113691283081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5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5</v>
      </c>
      <c r="J701" s="11">
        <v>4274</v>
      </c>
      <c r="K701" s="58" t="s">
        <v>1121</v>
      </c>
      <c r="L701" s="8">
        <f>I701/J701*100000</f>
        <v>116.98642957416941</v>
      </c>
      <c r="M701" s="7" t="str">
        <f>IF(L701=0,"Silencioso",IF(AND(L701&gt;0,L701&lt;100),"Baixa",IF(AND(L701&gt;=100,L701&lt;300),"Média",IF(AND(L701&gt;=300,L701&lt;500),"Alta",IF(L701&gt;=500,"Muito Alta","Avaliar")))))</f>
        <v>Média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1</v>
      </c>
      <c r="J703" s="11">
        <v>18434</v>
      </c>
      <c r="K703" s="58" t="s">
        <v>1121</v>
      </c>
      <c r="L703" s="8">
        <f>I703/J703*100000</f>
        <v>5.424758598242378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1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1</v>
      </c>
      <c r="J707" s="11">
        <v>11677</v>
      </c>
      <c r="K707" s="58" t="s">
        <v>1121</v>
      </c>
      <c r="L707" s="8">
        <f>I707/J707*100000</f>
        <v>8.5638434529416791</v>
      </c>
      <c r="M707" s="7" t="str">
        <f>IF(L707=0,"Silencioso",IF(AND(L707&gt;0,L707&lt;100),"Baixa",IF(AND(L707&gt;=100,L707&lt;300),"Média",IF(AND(L707&gt;=300,L707&lt;500),"Alta",IF(L707&gt;=500,"Muito Alta","Avaliar")))))</f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125</v>
      </c>
      <c r="G708" s="12">
        <f>VLOOKUP($A708,Chik!$1:$1048576,10,FALSE)</f>
        <v>0</v>
      </c>
      <c r="H708" s="12">
        <f>VLOOKUP($A708,zika!$1:$1048576,10,FALSE)</f>
        <v>3</v>
      </c>
      <c r="I708" s="12">
        <f>H708+F708+G708</f>
        <v>128</v>
      </c>
      <c r="J708" s="11">
        <v>28054</v>
      </c>
      <c r="K708" s="58" t="s">
        <v>1122</v>
      </c>
      <c r="L708" s="8">
        <f>I708/J708*100000</f>
        <v>456.2629215085193</v>
      </c>
      <c r="M708" s="7" t="str">
        <f>IF(L708=0,"Silencioso",IF(AND(L708&gt;0,L708&lt;100),"Baixa",IF(AND(L708&gt;=100,L708&lt;300),"Média",IF(AND(L708&gt;=300,L708&lt;500),"Alta",IF(L708&gt;=500,"Muito Alta","Avaliar")))))</f>
        <v>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1</v>
      </c>
      <c r="J715" s="11">
        <v>5630</v>
      </c>
      <c r="K715" s="58" t="s">
        <v>1121</v>
      </c>
      <c r="L715" s="8">
        <f>I715/J715*100000</f>
        <v>17.761989342806395</v>
      </c>
      <c r="M715" s="7" t="str">
        <f>IF(L715=0,"Silencioso",IF(AND(L715&gt;0,L715&lt;100),"Baixa",IF(AND(L715&gt;=100,L715&lt;300),"Média",IF(AND(L715&gt;=300,L715&lt;500),"Alta",IF(L715&gt;=500,"Muito Alta","Avaliar")))))</f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17393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1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1</v>
      </c>
      <c r="J717" s="11">
        <v>3377</v>
      </c>
      <c r="K717" s="58" t="s">
        <v>1121</v>
      </c>
      <c r="L717" s="8">
        <f>I717/J717*100000</f>
        <v>29.612081729345572</v>
      </c>
      <c r="M717" s="7" t="str">
        <f>IF(L717=0,"Silencioso",IF(AND(L717&gt;0,L717&lt;100),"Baixa",IF(AND(L717&gt;=100,L717&lt;300),"Média",IF(AND(L717&gt;=300,L717&lt;500),"Alta",IF(L717&gt;=500,"Muito Alta","Avaliar")))))</f>
        <v>Baixa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2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2</v>
      </c>
      <c r="J718" s="11">
        <v>56163</v>
      </c>
      <c r="K718" s="58" t="s">
        <v>1122</v>
      </c>
      <c r="L718" s="8">
        <f>I718/J718*100000</f>
        <v>3.5610633335113864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2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2</v>
      </c>
      <c r="J722" s="11">
        <v>12164</v>
      </c>
      <c r="K722" s="58" t="s">
        <v>1121</v>
      </c>
      <c r="L722" s="8">
        <f>I722/J722*100000</f>
        <v>16.44195988161789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21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37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37</v>
      </c>
      <c r="J723" s="11">
        <v>4015</v>
      </c>
      <c r="K723" s="58" t="s">
        <v>1121</v>
      </c>
      <c r="L723" s="8">
        <f>I723/J723*100000</f>
        <v>921.54420921544204</v>
      </c>
      <c r="M723" s="7" t="str">
        <f>IF(L723=0,"Silencioso",IF(AND(L723&gt;0,L723&lt;100),"Baixa",IF(AND(L723&gt;=100,L723&lt;300),"Média",IF(AND(L723&gt;=300,L723&lt;500),"Alta",IF(L723&gt;=500,"Muito Alta","Avaliar")))))</f>
        <v>Muito 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78"/>
      <c r="T724" s="78"/>
      <c r="U724" s="78"/>
    </row>
    <row r="725" spans="1:21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3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3</v>
      </c>
      <c r="J725" s="11">
        <v>6923</v>
      </c>
      <c r="K725" s="58" t="s">
        <v>1121</v>
      </c>
      <c r="L725" s="8">
        <f>I725/J725*100000</f>
        <v>43.333814820164669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2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2</v>
      </c>
      <c r="J726" s="11">
        <v>12218</v>
      </c>
      <c r="K726" s="58" t="s">
        <v>1121</v>
      </c>
      <c r="L726" s="8">
        <f>I726/J726*100000</f>
        <v>16.369291209690619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6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6</v>
      </c>
      <c r="J727" s="11">
        <v>10818</v>
      </c>
      <c r="K727" s="58" t="s">
        <v>1121</v>
      </c>
      <c r="L727" s="8">
        <f>I727/J727*100000</f>
        <v>55.463117027176935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3161</v>
      </c>
      <c r="K728" s="58" t="s">
        <v>1121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20</v>
      </c>
      <c r="G729" s="12">
        <f>VLOOKUP($A729,Chik!$1:$1048576,10,FALSE)</f>
        <v>2</v>
      </c>
      <c r="H729" s="12">
        <f>VLOOKUP($A729,zika!$1:$1048576,10,FALSE)</f>
        <v>0</v>
      </c>
      <c r="I729" s="12">
        <f>H729+F729+G729</f>
        <v>22</v>
      </c>
      <c r="J729" s="11">
        <v>25332</v>
      </c>
      <c r="K729" s="58" t="s">
        <v>1122</v>
      </c>
      <c r="L729" s="8">
        <f>I729/J729*100000</f>
        <v>86.846676140849524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8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8</v>
      </c>
      <c r="J730" s="11">
        <v>35145</v>
      </c>
      <c r="K730" s="58" t="s">
        <v>1122</v>
      </c>
      <c r="L730" s="8">
        <f>I730/J730*100000</f>
        <v>22.762839664248116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5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5</v>
      </c>
      <c r="J731" s="11">
        <v>7407</v>
      </c>
      <c r="K731" s="58" t="s">
        <v>1121</v>
      </c>
      <c r="L731" s="8">
        <f>I731/J731*100000</f>
        <v>67.503712704198733</v>
      </c>
      <c r="M731" s="7" t="str">
        <f>IF(L731=0,"Silencioso",IF(AND(L731&gt;0,L731&lt;100),"Baixa",IF(AND(L731&gt;=100,L731&lt;300),"Média",IF(AND(L731&gt;=300,L731&lt;500),"Alta",IF(L731&gt;=500,"Muito Alta","Avaliar")))))</f>
        <v>Baixa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78"/>
      <c r="T731" s="78"/>
      <c r="U731" s="78"/>
    </row>
    <row r="732" spans="1:21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3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3</v>
      </c>
      <c r="J734" s="11">
        <v>25235</v>
      </c>
      <c r="K734" s="58" t="s">
        <v>1122</v>
      </c>
      <c r="L734" s="8">
        <f>I734/J734*100000</f>
        <v>11.88825044580939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18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19</v>
      </c>
      <c r="J736" s="11">
        <v>89653</v>
      </c>
      <c r="K736" s="58" t="s">
        <v>1123</v>
      </c>
      <c r="L736" s="8">
        <f>I736/J736*100000</f>
        <v>21.192821210667795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15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15</v>
      </c>
      <c r="J738" s="11">
        <v>5798</v>
      </c>
      <c r="K738" s="58" t="s">
        <v>1121</v>
      </c>
      <c r="L738" s="8">
        <f>I738/J738*100000</f>
        <v>258.70989996550537</v>
      </c>
      <c r="M738" s="7" t="str">
        <f>IF(L738=0,"Silencioso",IF(AND(L738&gt;0,L738&lt;100),"Baixa",IF(AND(L738&gt;=100,L738&lt;300),"Média",IF(AND(L738&gt;=300,L738&lt;500),"Alta",IF(L738&gt;=500,"Muito Alta","Avaliar")))))</f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2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2</v>
      </c>
      <c r="J739" s="11">
        <v>7553</v>
      </c>
      <c r="K739" s="58" t="s">
        <v>1121</v>
      </c>
      <c r="L739" s="8">
        <f>I739/J739*100000</f>
        <v>26.479544551833708</v>
      </c>
      <c r="M739" s="7" t="str">
        <f>IF(L739=0,"Silencioso",IF(AND(L739&gt;0,L739&lt;100),"Baixa",IF(AND(L739&gt;=100,L739&lt;300),"Média",IF(AND(L739&gt;=300,L739&lt;500),"Alta",IF(L739&gt;=500,"Muito Alta","Avaliar")))))</f>
        <v>Baixa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1</v>
      </c>
      <c r="J740" s="11">
        <v>4389</v>
      </c>
      <c r="K740" s="58" t="s">
        <v>1121</v>
      </c>
      <c r="L740" s="8">
        <f>I740/J740*100000</f>
        <v>22.784233310549098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6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6</v>
      </c>
      <c r="J743" s="11">
        <v>26272</v>
      </c>
      <c r="K743" s="58" t="s">
        <v>1122</v>
      </c>
      <c r="L743" s="8">
        <f>I743/J743*100000</f>
        <v>22.838002436053593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7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7</v>
      </c>
      <c r="J744" s="11">
        <v>30989</v>
      </c>
      <c r="K744" s="58" t="s">
        <v>1122</v>
      </c>
      <c r="L744" s="8">
        <f>I744/J744*100000</f>
        <v>22.588660492432798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1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1</v>
      </c>
      <c r="J745" s="11">
        <v>7371</v>
      </c>
      <c r="K745" s="58" t="s">
        <v>1121</v>
      </c>
      <c r="L745" s="8">
        <f>I745/J745*100000</f>
        <v>13.566680233346901</v>
      </c>
      <c r="M745" s="7" t="str">
        <f>IF(L745=0,"Silencioso",IF(AND(L745&gt;0,L745&lt;100),"Baixa",IF(AND(L745&gt;=100,L745&lt;300),"Média",IF(AND(L745&gt;=300,L745&lt;500),"Alta",IF(L745&gt;=500,"Muito Alta","Avaliar")))))</f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26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26</v>
      </c>
      <c r="J746" s="11">
        <v>23385</v>
      </c>
      <c r="K746" s="58" t="s">
        <v>1121</v>
      </c>
      <c r="L746" s="8">
        <f>I746/J746*100000</f>
        <v>111.18238186871925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4255</v>
      </c>
      <c r="K747" s="58" t="s">
        <v>1121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4927</v>
      </c>
      <c r="K748" s="58" t="s">
        <v>1121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2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2</v>
      </c>
      <c r="J749" s="11">
        <v>4183</v>
      </c>
      <c r="K749" s="58" t="s">
        <v>1121</v>
      </c>
      <c r="L749" s="8">
        <f>I749/J749*100000</f>
        <v>47.812574707147981</v>
      </c>
      <c r="M749" s="7" t="str">
        <f>IF(L749=0,"Silencioso",IF(AND(L749&gt;0,L749&lt;100),"Baixa",IF(AND(L749&gt;=100,L749&lt;300),"Média",IF(AND(L749&gt;=300,L749&lt;500),"Alta",IF(L749&gt;=500,"Muito Alta","Avaliar")))))</f>
        <v>Baixa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10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10</v>
      </c>
      <c r="J750" s="11">
        <v>3865</v>
      </c>
      <c r="K750" s="58" t="s">
        <v>1121</v>
      </c>
      <c r="L750" s="8">
        <f>I750/J750*100000</f>
        <v>258.73221216041401</v>
      </c>
      <c r="M750" s="7" t="str">
        <f>IF(L750=0,"Silencioso",IF(AND(L750&gt;0,L750&lt;100),"Baixa",IF(AND(L750&gt;=100,L750&lt;300),"Média",IF(AND(L750&gt;=300,L750&lt;500),"Alta",IF(L750&gt;=500,"Muito Alta","Avaliar")))))</f>
        <v>Média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3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3</v>
      </c>
      <c r="J751" s="11">
        <v>5454</v>
      </c>
      <c r="K751" s="58" t="s">
        <v>1121</v>
      </c>
      <c r="L751" s="8">
        <f>I751/J751*100000</f>
        <v>55.005500550055004</v>
      </c>
      <c r="M751" s="7" t="str">
        <f>IF(L751=0,"Silencioso",IF(AND(L751&gt;0,L751&lt;100),"Baixa",IF(AND(L751&gt;=100,L751&lt;300),"Média",IF(AND(L751&gt;=300,L751&lt;500),"Alta",IF(L751&gt;=500,"Muito Alta","Avaliar")))))</f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3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3</v>
      </c>
      <c r="J752" s="11">
        <v>6477</v>
      </c>
      <c r="K752" s="58" t="s">
        <v>1121</v>
      </c>
      <c r="L752" s="8">
        <f>I752/J752*100000</f>
        <v>46.317739694302915</v>
      </c>
      <c r="M752" s="7" t="str">
        <f>IF(L752=0,"Silencioso",IF(AND(L752&gt;0,L752&lt;100),"Baixa",IF(AND(L752&gt;=100,L752&lt;300),"Média",IF(AND(L752&gt;=300,L752&lt;500),"Alta",IF(L752&gt;=500,"Muito Alta","Avaliar")))))</f>
        <v>Baixa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4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4</v>
      </c>
      <c r="J753" s="11">
        <v>2775</v>
      </c>
      <c r="K753" s="58" t="s">
        <v>1121</v>
      </c>
      <c r="L753" s="8">
        <f>I753/J753*100000</f>
        <v>144.14414414414415</v>
      </c>
      <c r="M753" s="7" t="str">
        <f>IF(L753=0,"Silencioso",IF(AND(L753&gt;0,L753&lt;100),"Baixa",IF(AND(L753&gt;=100,L753&lt;300),"Média",IF(AND(L753&gt;=300,L753&lt;500),"Alta",IF(L753&gt;=500,"Muito Alta","Avaliar")))))</f>
        <v>Média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44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44</v>
      </c>
      <c r="J754" s="11">
        <v>45488</v>
      </c>
      <c r="K754" s="58" t="s">
        <v>1122</v>
      </c>
      <c r="L754" s="8">
        <f>I754/J754*100000</f>
        <v>96.728807597608167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2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2</v>
      </c>
      <c r="J756" s="11">
        <v>4709</v>
      </c>
      <c r="K756" s="58" t="s">
        <v>1121</v>
      </c>
      <c r="L756" s="8">
        <f>I756/J756*100000</f>
        <v>42.471862391165857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2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2</v>
      </c>
      <c r="J758" s="11">
        <v>7858</v>
      </c>
      <c r="K758" s="58" t="s">
        <v>1121</v>
      </c>
      <c r="L758" s="8">
        <f>I758/J758*100000</f>
        <v>25.451768897938408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26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26</v>
      </c>
      <c r="J765" s="11">
        <v>6684</v>
      </c>
      <c r="K765" s="58" t="s">
        <v>1121</v>
      </c>
      <c r="L765" s="8">
        <f>I765/J765*100000</f>
        <v>388.98862956313582</v>
      </c>
      <c r="M765" s="7" t="str">
        <f>IF(L765=0,"Silencioso",IF(AND(L765&gt;0,L765&lt;100),"Baixa",IF(AND(L765&gt;=100,L765&lt;300),"Média",IF(AND(L765&gt;=300,L765&lt;500),"Alta",IF(L765&gt;=500,"Muito Alta","Avaliar")))))</f>
        <v>Alta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60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60</v>
      </c>
      <c r="J766" s="11">
        <v>70450</v>
      </c>
      <c r="K766" s="58" t="s">
        <v>1123</v>
      </c>
      <c r="L766" s="8">
        <f>I766/J766*100000</f>
        <v>85.166784953867989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2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2</v>
      </c>
      <c r="J769" s="11">
        <v>10922</v>
      </c>
      <c r="K769" s="58" t="s">
        <v>1121</v>
      </c>
      <c r="L769" s="8">
        <f>I769/J769*100000</f>
        <v>18.311664530305805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1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1</v>
      </c>
      <c r="J770" s="11">
        <v>7042</v>
      </c>
      <c r="K770" s="58" t="s">
        <v>1121</v>
      </c>
      <c r="L770" s="8">
        <f>I770/J770*100000</f>
        <v>14.200511218403863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1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1</v>
      </c>
      <c r="J772" s="11">
        <v>7687</v>
      </c>
      <c r="K772" s="58" t="s">
        <v>1121</v>
      </c>
      <c r="L772" s="8">
        <f>I772/J772*100000</f>
        <v>13.008976193573565</v>
      </c>
      <c r="M772" s="7" t="str">
        <f>IF(L772=0,"Silencioso",IF(AND(L772&gt;0,L772&lt;100),"Baixa",IF(AND(L772&gt;=100,L772&lt;300),"Média",IF(AND(L772&gt;=300,L772&lt;500),"Alta",IF(L772&gt;=500,"Muito Alta","Avaliar")))))</f>
        <v>Baixa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27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27</v>
      </c>
      <c r="J775" s="11">
        <v>32069</v>
      </c>
      <c r="K775" s="58" t="s">
        <v>1122</v>
      </c>
      <c r="L775" s="8">
        <f>I775/J775*100000</f>
        <v>84.193457856496934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4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4</v>
      </c>
      <c r="J779" s="11">
        <v>7764</v>
      </c>
      <c r="K779" s="58" t="s">
        <v>1121</v>
      </c>
      <c r="L779" s="8">
        <f>I779/J779*100000</f>
        <v>51.519835136527568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18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18</v>
      </c>
      <c r="J781" s="11">
        <v>4209</v>
      </c>
      <c r="K781" s="58" t="s">
        <v>1121</v>
      </c>
      <c r="L781" s="8">
        <f>I781/J781*100000</f>
        <v>427.65502494654316</v>
      </c>
      <c r="M781" s="7" t="str">
        <f>IF(L781=0,"Silencioso",IF(AND(L781&gt;0,L781&lt;100),"Baixa",IF(AND(L781&gt;=100,L781&lt;300),"Média",IF(AND(L781&gt;=300,L781&lt;500),"Alta",IF(L781&gt;=500,"Muito Alta","Avaliar")))))</f>
        <v>Alta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21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21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21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78"/>
      <c r="T787" s="78"/>
      <c r="U787" s="78"/>
    </row>
    <row r="788" spans="1:21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21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3</v>
      </c>
      <c r="G789" s="12">
        <f>VLOOKUP($A789,Chik!$1:$1048576,10,FALSE)</f>
        <v>1</v>
      </c>
      <c r="H789" s="12">
        <f>VLOOKUP($A789,zika!$1:$1048576,10,FALSE)</f>
        <v>0</v>
      </c>
      <c r="I789" s="12">
        <f>H789+F789+G789</f>
        <v>4</v>
      </c>
      <c r="J789" s="11">
        <v>11493</v>
      </c>
      <c r="K789" s="58" t="s">
        <v>1121</v>
      </c>
      <c r="L789" s="8">
        <f>I789/J789*100000</f>
        <v>34.803793613503871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21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14</v>
      </c>
      <c r="G790" s="12">
        <f>VLOOKUP($A790,Chik!$1:$1048576,10,FALSE)</f>
        <v>1</v>
      </c>
      <c r="H790" s="12">
        <f>VLOOKUP($A790,zika!$1:$1048576,10,FALSE)</f>
        <v>0</v>
      </c>
      <c r="I790" s="12">
        <f>H790+F790+G790</f>
        <v>15</v>
      </c>
      <c r="J790" s="11">
        <v>8685</v>
      </c>
      <c r="K790" s="58" t="s">
        <v>1121</v>
      </c>
      <c r="L790" s="8">
        <f>I790/J790*100000</f>
        <v>172.71157167530222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78"/>
      <c r="T790" s="78"/>
      <c r="U790" s="78"/>
    </row>
    <row r="791" spans="1:21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3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3</v>
      </c>
      <c r="J791" s="11">
        <v>7670</v>
      </c>
      <c r="K791" s="58" t="s">
        <v>1121</v>
      </c>
      <c r="L791" s="8">
        <f>I791/J791*100000</f>
        <v>39.113428943937414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21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21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21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11</v>
      </c>
      <c r="G794" s="12">
        <f>VLOOKUP($A794,Chik!$1:$1048576,10,FALSE)</f>
        <v>1</v>
      </c>
      <c r="H794" s="12">
        <f>VLOOKUP($A794,zika!$1:$1048576,10,FALSE)</f>
        <v>0</v>
      </c>
      <c r="I794" s="12">
        <f>H794+F794+G794</f>
        <v>12</v>
      </c>
      <c r="J794" s="11">
        <v>20993</v>
      </c>
      <c r="K794" s="58" t="s">
        <v>1121</v>
      </c>
      <c r="L794" s="8">
        <f>I794/J794*100000</f>
        <v>57.161911113228221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21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246</v>
      </c>
      <c r="G795" s="12">
        <f>VLOOKUP($A795,Chik!$1:$1048576,10,FALSE)</f>
        <v>1</v>
      </c>
      <c r="H795" s="12">
        <f>VLOOKUP($A795,zika!$1:$1048576,10,FALSE)</f>
        <v>1</v>
      </c>
      <c r="I795" s="12">
        <f>H795+F795+G795</f>
        <v>248</v>
      </c>
      <c r="J795" s="11">
        <v>237286</v>
      </c>
      <c r="K795" s="58" t="s">
        <v>1124</v>
      </c>
      <c r="L795" s="8">
        <f>I795/J795*100000</f>
        <v>104.51522635132288</v>
      </c>
      <c r="M795" s="7" t="str">
        <f>IF(L795=0,"Silencioso",IF(AND(L795&gt;0,L795&lt;100),"Baixa",IF(AND(L795&gt;=100,L795&lt;300),"Média",IF(AND(L795&gt;=300,L795&lt;500),"Alta",IF(L795&gt;=500,"Muito Alta","Avaliar")))))</f>
        <v>Média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21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4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4</v>
      </c>
      <c r="J796" s="11">
        <v>12134</v>
      </c>
      <c r="K796" s="58" t="s">
        <v>1121</v>
      </c>
      <c r="L796" s="8">
        <f>I796/J796*100000</f>
        <v>32.965221691115872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21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2258</v>
      </c>
      <c r="K797" s="58" t="s">
        <v>1121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21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21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21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2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2</v>
      </c>
      <c r="J800" s="11">
        <v>19528</v>
      </c>
      <c r="K800" s="58" t="s">
        <v>1121</v>
      </c>
      <c r="L800" s="8">
        <f>I800/J800*100000</f>
        <v>10.24170421958214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2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2</v>
      </c>
      <c r="J801" s="11">
        <v>5594</v>
      </c>
      <c r="K801" s="58" t="s">
        <v>1121</v>
      </c>
      <c r="L801" s="8">
        <f>I801/J801*100000</f>
        <v>35.752592062924563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10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10</v>
      </c>
      <c r="J802" s="11">
        <v>6112</v>
      </c>
      <c r="K802" s="58" t="s">
        <v>1121</v>
      </c>
      <c r="L802" s="8">
        <f>I802/J802*100000</f>
        <v>163.61256544502618</v>
      </c>
      <c r="M802" s="7" t="str">
        <f>IF(L802=0,"Silencioso",IF(AND(L802&gt;0,L802&lt;100),"Baixa",IF(AND(L802&gt;=100,L802&lt;300),"Média",IF(AND(L802&gt;=300,L802&lt;500),"Alta",IF(L802&gt;=500,"Muito Alta","Avaliar")))))</f>
        <v>Média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1</v>
      </c>
      <c r="J803" s="11">
        <v>3792</v>
      </c>
      <c r="K803" s="58" t="s">
        <v>1121</v>
      </c>
      <c r="L803" s="8">
        <f>I803/J803*100000</f>
        <v>26.371308016877634</v>
      </c>
      <c r="M803" s="7" t="str">
        <f>IF(L803=0,"Silencioso",IF(AND(L803&gt;0,L803&lt;100),"Baixa",IF(AND(L803&gt;=100,L803&lt;300),"Média",IF(AND(L803&gt;=300,L803&lt;500),"Alta",IF(L803&gt;=500,"Muito Alta","Avaliar")))))</f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33858</v>
      </c>
      <c r="K804" s="58" t="s">
        <v>1122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3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3</v>
      </c>
      <c r="J805" s="11">
        <v>3119</v>
      </c>
      <c r="K805" s="58" t="s">
        <v>1121</v>
      </c>
      <c r="L805" s="8">
        <f>I805/J805*100000</f>
        <v>96.18467457518436</v>
      </c>
      <c r="M805" s="7" t="str">
        <f>IF(L805=0,"Silencioso",IF(AND(L805&gt;0,L805&lt;100),"Baixa",IF(AND(L805&gt;=100,L805&lt;300),"Média",IF(AND(L805&gt;=300,L805&lt;500),"Alta",IF(L805&gt;=500,"Muito Alta","Avaliar")))))</f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78"/>
      <c r="T808" s="78"/>
      <c r="U808" s="7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24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24</v>
      </c>
      <c r="J809" s="11">
        <v>14350</v>
      </c>
      <c r="K809" s="58" t="s">
        <v>1121</v>
      </c>
      <c r="L809" s="8">
        <f>I809/J809*100000</f>
        <v>167.24738675958187</v>
      </c>
      <c r="M809" s="7" t="str">
        <f>IF(L809=0,"Silencioso",IF(AND(L809&gt;0,L809&lt;100),"Baixa",IF(AND(L809&gt;=100,L809&lt;300),"Média",IF(AND(L809&gt;=300,L809&lt;500),"Alta",IF(L809&gt;=500,"Muito Alta","Avaliar")))))</f>
        <v>Média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2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2</v>
      </c>
      <c r="J810" s="11">
        <v>11650</v>
      </c>
      <c r="K810" s="58" t="s">
        <v>1121</v>
      </c>
      <c r="L810" s="8">
        <f>I810/J810*100000</f>
        <v>17.167381974248929</v>
      </c>
      <c r="M810" s="7" t="str">
        <f>IF(L810=0,"Silencioso",IF(AND(L810&gt;0,L810&lt;100),"Baixa",IF(AND(L810&gt;=100,L810&lt;300),"Média",IF(AND(L810&gt;=300,L810&lt;500),"Alta",IF(L810&gt;=500,"Muito Alta","Avaliar")))))</f>
        <v>Baixa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462</v>
      </c>
      <c r="G811" s="12">
        <f>VLOOKUP($A811,Chik!$1:$1048576,10,FALSE)</f>
        <v>51</v>
      </c>
      <c r="H811" s="12">
        <f>VLOOKUP($A811,zika!$1:$1048576,10,FALSE)</f>
        <v>8</v>
      </c>
      <c r="I811" s="12">
        <f>H811+F811+G811</f>
        <v>521</v>
      </c>
      <c r="J811" s="11">
        <v>140235</v>
      </c>
      <c r="K811" s="58" t="s">
        <v>1124</v>
      </c>
      <c r="L811" s="8">
        <f>I811/J811*100000</f>
        <v>371.51923556886658</v>
      </c>
      <c r="M811" s="7" t="str">
        <f>IF(L811=0,"Silencioso",IF(AND(L811&gt;0,L811&lt;100),"Baixa",IF(AND(L811&gt;=100,L811&lt;300),"Média",IF(AND(L811&gt;=300,L811&lt;500),"Alta",IF(L811&gt;=500,"Muito Alta","Avaliar")))))</f>
        <v>Alta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78"/>
      <c r="T811" s="78"/>
      <c r="U811" s="7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102</v>
      </c>
      <c r="G812" s="12">
        <f>VLOOKUP($A812,Chik!$1:$1048576,10,FALSE)</f>
        <v>6</v>
      </c>
      <c r="H812" s="12">
        <f>VLOOKUP($A812,zika!$1:$1048576,10,FALSE)</f>
        <v>5</v>
      </c>
      <c r="I812" s="12">
        <f>H812+F812+G812</f>
        <v>113</v>
      </c>
      <c r="J812" s="11">
        <v>89090</v>
      </c>
      <c r="K812" s="58" t="s">
        <v>1123</v>
      </c>
      <c r="L812" s="8">
        <f>I812/J812*100000</f>
        <v>126.83802895947919</v>
      </c>
      <c r="M812" s="7" t="str">
        <f>IF(L812=0,"Silencioso",IF(AND(L812&gt;0,L812&lt;100),"Baixa",IF(AND(L812&gt;=100,L812&lt;300),"Média",IF(AND(L812&gt;=300,L812&lt;500),"Alta",IF(L812&gt;=500,"Muito Alta","Avaliar")))))</f>
        <v>Média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78"/>
      <c r="T812" s="78"/>
      <c r="U812" s="7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35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35</v>
      </c>
      <c r="J814" s="11">
        <v>6539</v>
      </c>
      <c r="K814" s="58" t="s">
        <v>1121</v>
      </c>
      <c r="L814" s="8">
        <f>I814/J814*100000</f>
        <v>535.25003823214558</v>
      </c>
      <c r="M814" s="7" t="str">
        <f>IF(L814=0,"Silencioso",IF(AND(L814&gt;0,L814&lt;100),"Baixa",IF(AND(L814&gt;=100,L814&lt;300),"Média",IF(AND(L814&gt;=300,L814&lt;500),"Alta",IF(L814&gt;=500,"Muito Alta","Avaliar")))))</f>
        <v>Muito 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1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1</v>
      </c>
      <c r="J815" s="11">
        <v>16602</v>
      </c>
      <c r="K815" s="58" t="s">
        <v>1121</v>
      </c>
      <c r="L815" s="8">
        <f>I815/J815*100000</f>
        <v>6.0233706782315384</v>
      </c>
      <c r="M815" s="7" t="str">
        <f>IF(L815=0,"Silencioso",IF(AND(L815&gt;0,L815&lt;100),"Baixa",IF(AND(L815&gt;=100,L815&lt;300),"Média",IF(AND(L815&gt;=300,L815&lt;500),"Alta",IF(L815&gt;=500,"Muito Alta","Avaliar")))))</f>
        <v>Baixa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2</v>
      </c>
      <c r="H818" s="12">
        <f>VLOOKUP($A818,zika!$1:$1048576,10,FALSE)</f>
        <v>0</v>
      </c>
      <c r="I818" s="12">
        <f>H818+F818+G818</f>
        <v>2</v>
      </c>
      <c r="J818" s="11">
        <v>8201</v>
      </c>
      <c r="K818" s="58" t="s">
        <v>1121</v>
      </c>
      <c r="L818" s="8">
        <f>I818/J818*100000</f>
        <v>24.387269845140839</v>
      </c>
      <c r="M818" s="7" t="str">
        <f>IF(L818=0,"Silencioso",IF(AND(L818&gt;0,L818&lt;100),"Baixa",IF(AND(L818&gt;=100,L818&lt;300),"Média",IF(AND(L818&gt;=300,L818&lt;500),"Alta",IF(L818&gt;=500,"Muito Alta","Avaliar")))))</f>
        <v>Baixa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30</v>
      </c>
      <c r="G819" s="12">
        <f>VLOOKUP($A819,Chik!$1:$1048576,10,FALSE)</f>
        <v>1</v>
      </c>
      <c r="H819" s="12">
        <f>VLOOKUP($A819,zika!$1:$1048576,10,FALSE)</f>
        <v>0</v>
      </c>
      <c r="I819" s="12">
        <f>H819+F819+G819</f>
        <v>31</v>
      </c>
      <c r="J819" s="11">
        <v>78913</v>
      </c>
      <c r="K819" s="58" t="s">
        <v>1123</v>
      </c>
      <c r="L819" s="8">
        <f>I819/J819*100000</f>
        <v>39.283768200423246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3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3</v>
      </c>
      <c r="J820" s="11">
        <v>31984</v>
      </c>
      <c r="K820" s="58" t="s">
        <v>1122</v>
      </c>
      <c r="L820" s="8">
        <f>I820/J820*100000</f>
        <v>9.3796898449224617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8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8</v>
      </c>
      <c r="J821" s="11">
        <v>56546</v>
      </c>
      <c r="K821" s="58" t="s">
        <v>1122</v>
      </c>
      <c r="L821" s="8">
        <f>I821/J821*100000</f>
        <v>14.147773494146358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15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15</v>
      </c>
      <c r="J822" s="11">
        <v>6698</v>
      </c>
      <c r="K822" s="58" t="s">
        <v>1121</v>
      </c>
      <c r="L822" s="8">
        <f>I822/J822*100000</f>
        <v>223.94744699910422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6</v>
      </c>
      <c r="G823" s="12">
        <f>VLOOKUP($A823,Chik!$1:$1048576,10,FALSE)</f>
        <v>1</v>
      </c>
      <c r="H823" s="12">
        <f>VLOOKUP($A823,zika!$1:$1048576,10,FALSE)</f>
        <v>0</v>
      </c>
      <c r="I823" s="12">
        <f>H823+F823+G823</f>
        <v>7</v>
      </c>
      <c r="J823" s="11">
        <v>25253</v>
      </c>
      <c r="K823" s="58" t="s">
        <v>1122</v>
      </c>
      <c r="L823" s="8">
        <f>I823/J823*100000</f>
        <v>27.719478873797172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43</v>
      </c>
      <c r="G824" s="12">
        <f>VLOOKUP($A824,Chik!$1:$1048576,10,FALSE)</f>
        <v>0</v>
      </c>
      <c r="H824" s="12">
        <f>VLOOKUP($A824,zika!$1:$1048576,10,FALSE)</f>
        <v>1</v>
      </c>
      <c r="I824" s="12">
        <f>H824+F824+G824</f>
        <v>44</v>
      </c>
      <c r="J824" s="11">
        <v>19797</v>
      </c>
      <c r="K824" s="58" t="s">
        <v>1121</v>
      </c>
      <c r="L824" s="8">
        <f>I824/J824*100000</f>
        <v>222.25589735818556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150</v>
      </c>
      <c r="G826" s="12">
        <f>VLOOKUP($A826,Chik!$1:$1048576,10,FALSE)</f>
        <v>4</v>
      </c>
      <c r="H826" s="12">
        <f>VLOOKUP($A826,zika!$1:$1048576,10,FALSE)</f>
        <v>6</v>
      </c>
      <c r="I826" s="12">
        <f>H826+F826+G826</f>
        <v>160</v>
      </c>
      <c r="J826" s="11">
        <v>114265</v>
      </c>
      <c r="K826" s="58" t="s">
        <v>1124</v>
      </c>
      <c r="L826" s="8">
        <f>I826/J826*100000</f>
        <v>140.0253796000525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12466</v>
      </c>
      <c r="K827" s="58" t="s">
        <v>1121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74</v>
      </c>
      <c r="G828" s="12">
        <f>VLOOKUP($A828,Chik!$1:$1048576,10,FALSE)</f>
        <v>2</v>
      </c>
      <c r="H828" s="12">
        <f>VLOOKUP($A828,zika!$1:$1048576,10,FALSE)</f>
        <v>0</v>
      </c>
      <c r="I828" s="12">
        <f>H828+F828+G828</f>
        <v>76</v>
      </c>
      <c r="J828" s="11">
        <v>12449</v>
      </c>
      <c r="K828" s="58" t="s">
        <v>1121</v>
      </c>
      <c r="L828" s="8">
        <f>I828/J828*100000</f>
        <v>610.49080247409427</v>
      </c>
      <c r="M828" s="7" t="str">
        <f>IF(L828=0,"Silencioso",IF(AND(L828&gt;0,L828&lt;100),"Baixa",IF(AND(L828&gt;=100,L828&lt;300),"Média",IF(AND(L828&gt;=300,L828&lt;500),"Alta",IF(L828&gt;=500,"Muito Alta","Avaliar")))))</f>
        <v>Muito Alta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389</v>
      </c>
      <c r="G829" s="12">
        <f>VLOOKUP($A829,Chik!$1:$1048576,10,FALSE)</f>
        <v>1</v>
      </c>
      <c r="H829" s="12">
        <f>VLOOKUP($A829,zika!$1:$1048576,10,FALSE)</f>
        <v>8</v>
      </c>
      <c r="I829" s="12">
        <f>H829+F829+G829</f>
        <v>398</v>
      </c>
      <c r="J829" s="11">
        <v>330361</v>
      </c>
      <c r="K829" s="58" t="s">
        <v>1124</v>
      </c>
      <c r="L829" s="8">
        <f>I829/J829*100000</f>
        <v>120.47426905718291</v>
      </c>
      <c r="M829" s="7" t="str">
        <f>IF(L829=0,"Silencioso",IF(AND(L829&gt;0,L829&lt;100),"Baixa",IF(AND(L829&gt;=100,L829&lt;300),"Média",IF(AND(L829&gt;=300,L829&lt;500),"Alta",IF(L829&gt;=500,"Muito Alta","Avaliar")))))</f>
        <v>Média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168</v>
      </c>
      <c r="G830" s="12">
        <f>VLOOKUP($A830,Chik!$1:$1048576,10,FALSE)</f>
        <v>2</v>
      </c>
      <c r="H830" s="12">
        <f>VLOOKUP($A830,zika!$1:$1048576,10,FALSE)</f>
        <v>0</v>
      </c>
      <c r="I830" s="12">
        <f>H830+F830+G830</f>
        <v>170</v>
      </c>
      <c r="J830" s="11">
        <v>683247</v>
      </c>
      <c r="K830" s="58" t="s">
        <v>1125</v>
      </c>
      <c r="L830" s="8">
        <f>I830/J830*100000</f>
        <v>24.88119230673534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3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3</v>
      </c>
      <c r="J831" s="11">
        <v>2626</v>
      </c>
      <c r="K831" s="58" t="s">
        <v>1121</v>
      </c>
      <c r="L831" s="8">
        <f>I831/J831*100000</f>
        <v>114.24219345011426</v>
      </c>
      <c r="M831" s="7" t="str">
        <f>IF(L831=0,"Silencioso",IF(AND(L831&gt;0,L831&lt;100),"Baixa",IF(AND(L831&gt;=100,L831&lt;300),"Média",IF(AND(L831&gt;=300,L831&lt;500),"Alta",IF(L831&gt;=500,"Muito Alta","Avaliar")))))</f>
        <v>Média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263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263</v>
      </c>
      <c r="J832" s="11">
        <v>83808</v>
      </c>
      <c r="K832" s="58" t="s">
        <v>1123</v>
      </c>
      <c r="L832" s="8">
        <f>I832/J832*100000</f>
        <v>313.81252386407027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23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23</v>
      </c>
      <c r="J833" s="11">
        <v>4325</v>
      </c>
      <c r="K833" s="58" t="s">
        <v>1121</v>
      </c>
      <c r="L833" s="8">
        <f>I833/J833*100000</f>
        <v>531.79190751445083</v>
      </c>
      <c r="M833" s="7" t="str">
        <f>IF(L833=0,"Silencioso",IF(AND(L833&gt;0,L833&lt;100),"Baixa",IF(AND(L833&gt;=100,L833&lt;300),"Média",IF(AND(L833&gt;=300,L833&lt;500),"Alta",IF(L833&gt;=500,"Muito Alta","Avaliar")))))</f>
        <v>Muito Alta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1</v>
      </c>
      <c r="J834" s="11">
        <v>3267</v>
      </c>
      <c r="K834" s="58" t="s">
        <v>1121</v>
      </c>
      <c r="L834" s="8">
        <f>I834/J834*100000</f>
        <v>30.609121518212426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3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3</v>
      </c>
      <c r="J836" s="11">
        <v>16547</v>
      </c>
      <c r="K836" s="58" t="s">
        <v>1121</v>
      </c>
      <c r="L836" s="8">
        <f>I836/J836*100000</f>
        <v>18.130174654015832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47</v>
      </c>
      <c r="G837" s="12">
        <f>VLOOKUP($A837,Chik!$1:$1048576,10,FALSE)</f>
        <v>26</v>
      </c>
      <c r="H837" s="12">
        <f>VLOOKUP($A837,zika!$1:$1048576,10,FALSE)</f>
        <v>0</v>
      </c>
      <c r="I837" s="12">
        <f>H837+F837+G837</f>
        <v>73</v>
      </c>
      <c r="J837" s="11">
        <v>6491</v>
      </c>
      <c r="K837" s="58" t="s">
        <v>1121</v>
      </c>
      <c r="L837" s="8">
        <f>I837/J837*100000</f>
        <v>1124.6341087659837</v>
      </c>
      <c r="M837" s="7" t="str">
        <f>IF(L837=0,"Silencioso",IF(AND(L837&gt;0,L837&lt;100),"Baixa",IF(AND(L837&gt;=100,L837&lt;300),"Média",IF(AND(L837&gt;=300,L837&lt;500),"Alta",IF(L837&gt;=500,"Muito Alta","Avaliar")))))</f>
        <v>Muito Alta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10"/>
      <c r="T837" s="10"/>
      <c r="U837" s="10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8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8</v>
      </c>
      <c r="J840" s="11">
        <v>134477</v>
      </c>
      <c r="K840" s="58" t="s">
        <v>1124</v>
      </c>
      <c r="L840" s="8">
        <f>I840/J840*100000</f>
        <v>5.9489726867791521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15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15</v>
      </c>
      <c r="J841" s="11">
        <v>7071</v>
      </c>
      <c r="K841" s="58" t="s">
        <v>1121</v>
      </c>
      <c r="L841" s="8">
        <f>I841/J841*100000</f>
        <v>212.13406873143828</v>
      </c>
      <c r="M841" s="7" t="str">
        <f>IF(L841=0,"Silencioso",IF(AND(L841&gt;0,L841&lt;100),"Baixa",IF(AND(L841&gt;=100,L841&lt;300),"Média",IF(AND(L841&gt;=300,L841&lt;500),"Alta",IF(L841&gt;=500,"Muito Alta","Avaliar")))))</f>
        <v>Média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25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25</v>
      </c>
      <c r="J842" s="11">
        <v>39173</v>
      </c>
      <c r="K842" s="58" t="s">
        <v>1122</v>
      </c>
      <c r="L842" s="8">
        <f>I842/J842*100000</f>
        <v>63.819467490363259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78"/>
      <c r="T842" s="78"/>
      <c r="U842" s="7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78"/>
      <c r="T843" s="78"/>
      <c r="U843" s="7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12</v>
      </c>
      <c r="G844" s="12">
        <f>VLOOKUP($A844,Chik!$1:$1048576,10,FALSE)</f>
        <v>1</v>
      </c>
      <c r="H844" s="12">
        <f>VLOOKUP($A844,zika!$1:$1048576,10,FALSE)</f>
        <v>0</v>
      </c>
      <c r="I844" s="12">
        <f>H844+F844+G844</f>
        <v>13</v>
      </c>
      <c r="J844" s="11">
        <v>20537</v>
      </c>
      <c r="K844" s="58" t="s">
        <v>1121</v>
      </c>
      <c r="L844" s="8">
        <f>I844/J844*100000</f>
        <v>63.300384671568395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1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1</v>
      </c>
      <c r="J845" s="11">
        <v>9265</v>
      </c>
      <c r="K845" s="58" t="s">
        <v>1121</v>
      </c>
      <c r="L845" s="8">
        <f>I845/J845*100000</f>
        <v>10.793308148947652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1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1</v>
      </c>
      <c r="J847" s="11">
        <v>3951</v>
      </c>
      <c r="K847" s="58" t="s">
        <v>1121</v>
      </c>
      <c r="L847" s="8">
        <f>I847/J847*100000</f>
        <v>25.310048089091371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1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1</v>
      </c>
      <c r="J848" s="11">
        <v>4832</v>
      </c>
      <c r="K848" s="58" t="s">
        <v>1121</v>
      </c>
      <c r="L848" s="8">
        <f>I848/J848*100000</f>
        <v>20.695364238410598</v>
      </c>
      <c r="M848" s="7" t="str">
        <f>IF(L848=0,"Silencioso",IF(AND(L848&gt;0,L848&lt;100),"Baixa",IF(AND(L848&gt;=100,L848&lt;300),"Média",IF(AND(L848&gt;=300,L848&lt;500),"Alta",IF(L848&gt;=500,"Muito Alta","Avaliar")))))</f>
        <v>Baixa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20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20</v>
      </c>
      <c r="J849" s="11">
        <v>125376</v>
      </c>
      <c r="K849" s="58" t="s">
        <v>1124</v>
      </c>
      <c r="L849" s="8">
        <f>I849/J849*100000</f>
        <v>15.952016334864727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4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4</v>
      </c>
      <c r="J850" s="11">
        <v>78286</v>
      </c>
      <c r="K850" s="58" t="s">
        <v>1123</v>
      </c>
      <c r="L850" s="8">
        <f>I850/J850*100000</f>
        <v>5.1094704033926881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46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46</v>
      </c>
      <c r="J852" s="11">
        <v>13764</v>
      </c>
      <c r="K852" s="58" t="s">
        <v>1121</v>
      </c>
      <c r="L852" s="8">
        <f>I852/J852*100000</f>
        <v>334.20517291485032</v>
      </c>
      <c r="M852" s="7" t="str">
        <f>IF(L852=0,"Silencioso",IF(AND(L852&gt;0,L852&lt;100),"Baixa",IF(AND(L852&gt;=100,L852&lt;300),"Média",IF(AND(L852&gt;=300,L852&lt;500),"Alta",IF(L852&gt;=500,"Muito Alta","Avaliar")))))</f>
        <v>Alta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3</v>
      </c>
      <c r="G853" s="12">
        <f>VLOOKUP($A853,Chik!$1:$1048576,10,FALSE)</f>
        <v>1</v>
      </c>
      <c r="H853" s="12">
        <f>VLOOKUP($A853,zika!$1:$1048576,10,FALSE)</f>
        <v>0</v>
      </c>
      <c r="I853" s="12">
        <f>H853+F853+G853</f>
        <v>4</v>
      </c>
      <c r="J853" s="11">
        <v>8685</v>
      </c>
      <c r="K853" s="58" t="s">
        <v>1121</v>
      </c>
      <c r="L853" s="8">
        <f>I853/J853*100000</f>
        <v>46.056419113413931</v>
      </c>
      <c r="M853" s="7" t="str">
        <f>IF(L853=0,"Silencioso",IF(AND(L853&gt;0,L853&lt;100),"Baixa",IF(AND(L853&gt;=100,L853&lt;300),"Média",IF(AND(L853&gt;=300,L853&lt;500),"Alta",IF(L853&gt;=500,"Muito Alta","Avaliar")))))</f>
        <v>Baixa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3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3</v>
      </c>
      <c r="J855" s="11">
        <v>5420</v>
      </c>
      <c r="K855" s="58" t="s">
        <v>1121</v>
      </c>
      <c r="L855" s="8">
        <f>I855/J855*100000</f>
        <v>55.350553505535053</v>
      </c>
      <c r="M855" s="7" t="str">
        <f>IF(L855=0,"Silencioso",IF(AND(L855&gt;0,L855&lt;100),"Baixa",IF(AND(L855&gt;=100,L855&lt;300),"Média",IF(AND(L855&gt;=300,L855&lt;500),"Alta",IF(L855&gt;=500,"Muito Alta","Avaliar")))))</f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212</v>
      </c>
      <c r="G856" s="12">
        <f>VLOOKUP($A856,Chik!$1:$1048576,10,FALSE)</f>
        <v>1</v>
      </c>
      <c r="H856" s="12">
        <f>VLOOKUP($A856,zika!$1:$1048576,10,FALSE)</f>
        <v>0</v>
      </c>
      <c r="I856" s="12">
        <f>H856+F856+G856</f>
        <v>213</v>
      </c>
      <c r="J856" s="11">
        <v>42149</v>
      </c>
      <c r="K856" s="58" t="s">
        <v>1122</v>
      </c>
      <c r="L856" s="8">
        <f>I856/J856*100000</f>
        <v>505.35006761726254</v>
      </c>
      <c r="M856" s="7" t="str">
        <f>IF(L856=0,"Silencioso",IF(AND(L856&gt;0,L856&lt;100),"Baixa",IF(AND(L856&gt;=100,L856&lt;300),"Média",IF(AND(L856&gt;=300,L856&lt;500),"Alta",IF(L856&gt;=500,"Muito Alta","Avaliar")))))</f>
        <v>Muito 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15810</v>
      </c>
      <c r="G859" s="15">
        <f>SUM(G6:G858)</f>
        <v>454</v>
      </c>
      <c r="H859" s="15">
        <f>SUM(H6:H858)</f>
        <v>80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24" priority="32" operator="equal">
      <formula>"Alta"</formula>
    </cfRule>
    <cfRule type="cellIs" dxfId="23" priority="33" operator="equal">
      <formula>"Média"</formula>
    </cfRule>
    <cfRule type="cellIs" dxfId="22" priority="34" operator="equal">
      <formula>"Baixa"</formula>
    </cfRule>
  </conditionalFormatting>
  <conditionalFormatting sqref="N6:P858">
    <cfRule type="cellIs" dxfId="21" priority="27" operator="equal">
      <formula>"Sem Informação"</formula>
    </cfRule>
    <cfRule type="cellIs" dxfId="20" priority="28" operator="greaterThanOrEqual">
      <formula>4</formula>
    </cfRule>
    <cfRule type="cellIs" dxfId="19" priority="29" operator="between">
      <formula>1</formula>
      <formula>3.9</formula>
    </cfRule>
    <cfRule type="cellIs" dxfId="18" priority="30" operator="between">
      <formula>0</formula>
      <formula>0.9</formula>
    </cfRule>
  </conditionalFormatting>
  <conditionalFormatting sqref="M6:M858">
    <cfRule type="cellIs" dxfId="17" priority="20" operator="equal">
      <formula>"Muito Alta"</formula>
    </cfRule>
    <cfRule type="cellIs" dxfId="16" priority="21" operator="equal">
      <formula>"Alta"</formula>
    </cfRule>
    <cfRule type="cellIs" dxfId="15" priority="22" operator="equal">
      <formula>"Média"</formula>
    </cfRule>
    <cfRule type="cellIs" dxfId="14" priority="23" operator="equal">
      <formula>"Baixa"</formula>
    </cfRule>
  </conditionalFormatting>
  <conditionalFormatting sqref="S7:S10">
    <cfRule type="cellIs" dxfId="13" priority="17" stopIfTrue="1" operator="equal">
      <formula>"Alta"</formula>
    </cfRule>
    <cfRule type="cellIs" dxfId="12" priority="18" stopIfTrue="1" operator="equal">
      <formula>"Média"</formula>
    </cfRule>
    <cfRule type="cellIs" dxfId="11" priority="19" stopIfTrue="1" operator="equal">
      <formula>"Baixa"</formula>
    </cfRule>
  </conditionalFormatting>
  <conditionalFormatting sqref="S6">
    <cfRule type="cellIs" dxfId="10" priority="13" operator="equal">
      <formula>"Muito Alta"</formula>
    </cfRule>
    <cfRule type="cellIs" dxfId="9" priority="14" operator="equal">
      <formula>"Alta"</formula>
    </cfRule>
    <cfRule type="cellIs" dxfId="8" priority="15" operator="equal">
      <formula>"Média"</formula>
    </cfRule>
    <cfRule type="cellIs" dxfId="7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showGridLines="0" workbookViewId="0">
      <selection activeCell="M6" sqref="M6"/>
    </sheetView>
  </sheetViews>
  <sheetFormatPr defaultRowHeight="12.75" x14ac:dyDescent="0.2"/>
  <cols>
    <col min="1" max="1" width="20.85546875" style="79" bestFit="1" customWidth="1"/>
    <col min="2" max="2" width="23" style="79" bestFit="1" customWidth="1"/>
    <col min="3" max="3" width="7.5703125" style="80" bestFit="1" customWidth="1"/>
    <col min="4" max="4" width="4.85546875" style="80" bestFit="1" customWidth="1"/>
    <col min="5" max="5" width="4.42578125" style="80" bestFit="1" customWidth="1"/>
    <col min="6" max="6" width="12" style="81" customWidth="1"/>
    <col min="7" max="7" width="10.28515625" style="80" bestFit="1" customWidth="1"/>
    <col min="8" max="16384" width="9.140625" style="79"/>
  </cols>
  <sheetData>
    <row r="1" spans="1:7" x14ac:dyDescent="0.2">
      <c r="A1" s="129" t="s">
        <v>2</v>
      </c>
      <c r="B1" s="132" t="s">
        <v>872</v>
      </c>
      <c r="C1" s="132" t="s">
        <v>867</v>
      </c>
      <c r="D1" s="132" t="s">
        <v>868</v>
      </c>
      <c r="E1" s="132" t="s">
        <v>1126</v>
      </c>
      <c r="F1" s="123" t="s">
        <v>4</v>
      </c>
      <c r="G1" s="126" t="s">
        <v>5</v>
      </c>
    </row>
    <row r="2" spans="1:7" x14ac:dyDescent="0.2">
      <c r="A2" s="130"/>
      <c r="B2" s="124"/>
      <c r="C2" s="124"/>
      <c r="D2" s="124"/>
      <c r="E2" s="124"/>
      <c r="F2" s="124"/>
      <c r="G2" s="127"/>
    </row>
    <row r="3" spans="1:7" x14ac:dyDescent="0.2">
      <c r="A3" s="131"/>
      <c r="B3" s="125"/>
      <c r="C3" s="125"/>
      <c r="D3" s="125"/>
      <c r="E3" s="125"/>
      <c r="F3" s="125"/>
      <c r="G3" s="128"/>
    </row>
    <row r="4" spans="1:7" ht="15" customHeight="1" x14ac:dyDescent="0.2">
      <c r="A4" s="82" t="s">
        <v>142</v>
      </c>
      <c r="B4" s="83" t="s">
        <v>387</v>
      </c>
      <c r="C4" s="84">
        <v>51</v>
      </c>
      <c r="D4" s="84">
        <v>0</v>
      </c>
      <c r="E4" s="84">
        <v>0</v>
      </c>
      <c r="F4" s="85">
        <v>1209.3905620109083</v>
      </c>
      <c r="G4" s="102" t="s">
        <v>1127</v>
      </c>
    </row>
    <row r="5" spans="1:7" ht="15" customHeight="1" x14ac:dyDescent="0.2">
      <c r="A5" s="90" t="s">
        <v>11</v>
      </c>
      <c r="B5" s="91" t="s">
        <v>571</v>
      </c>
      <c r="C5" s="92">
        <v>185</v>
      </c>
      <c r="D5" s="92">
        <v>0</v>
      </c>
      <c r="E5" s="92">
        <v>0</v>
      </c>
      <c r="F5" s="93">
        <v>1190.2464131763495</v>
      </c>
      <c r="G5" s="103" t="s">
        <v>1127</v>
      </c>
    </row>
    <row r="6" spans="1:7" ht="15" customHeight="1" x14ac:dyDescent="0.2">
      <c r="A6" s="86" t="s">
        <v>20</v>
      </c>
      <c r="B6" s="87" t="s">
        <v>835</v>
      </c>
      <c r="C6" s="88">
        <v>47</v>
      </c>
      <c r="D6" s="88">
        <v>26</v>
      </c>
      <c r="E6" s="88">
        <v>0</v>
      </c>
      <c r="F6" s="89">
        <v>1124.6341087659837</v>
      </c>
      <c r="G6" s="103" t="s">
        <v>1127</v>
      </c>
    </row>
    <row r="7" spans="1:7" ht="15" customHeight="1" x14ac:dyDescent="0.2">
      <c r="A7" s="90" t="s">
        <v>22</v>
      </c>
      <c r="B7" s="91" t="s">
        <v>44</v>
      </c>
      <c r="C7" s="92">
        <v>23</v>
      </c>
      <c r="D7" s="92">
        <v>59</v>
      </c>
      <c r="E7" s="92">
        <v>0</v>
      </c>
      <c r="F7" s="93">
        <v>1106.4633652678451</v>
      </c>
      <c r="G7" s="103" t="s">
        <v>1127</v>
      </c>
    </row>
    <row r="8" spans="1:7" ht="15" customHeight="1" x14ac:dyDescent="0.2">
      <c r="A8" s="86" t="s">
        <v>14</v>
      </c>
      <c r="B8" s="87" t="s">
        <v>14</v>
      </c>
      <c r="C8" s="88">
        <v>177</v>
      </c>
      <c r="D8" s="88">
        <v>43</v>
      </c>
      <c r="E8" s="88">
        <v>0</v>
      </c>
      <c r="F8" s="89">
        <v>973.10686482661015</v>
      </c>
      <c r="G8" s="103" t="s">
        <v>1127</v>
      </c>
    </row>
    <row r="9" spans="1:7" ht="15" customHeight="1" x14ac:dyDescent="0.2">
      <c r="A9" s="90" t="s">
        <v>22</v>
      </c>
      <c r="B9" s="91" t="s">
        <v>539</v>
      </c>
      <c r="C9" s="92">
        <v>30</v>
      </c>
      <c r="D9" s="92">
        <v>0</v>
      </c>
      <c r="E9" s="92">
        <v>0</v>
      </c>
      <c r="F9" s="93">
        <v>921.65898617511516</v>
      </c>
      <c r="G9" s="103" t="s">
        <v>1127</v>
      </c>
    </row>
    <row r="10" spans="1:7" ht="15" customHeight="1" x14ac:dyDescent="0.2">
      <c r="A10" s="86" t="s">
        <v>22</v>
      </c>
      <c r="B10" s="87" t="s">
        <v>728</v>
      </c>
      <c r="C10" s="88">
        <v>37</v>
      </c>
      <c r="D10" s="88">
        <v>0</v>
      </c>
      <c r="E10" s="88">
        <v>0</v>
      </c>
      <c r="F10" s="89">
        <v>921.54420921544204</v>
      </c>
      <c r="G10" s="103" t="s">
        <v>1127</v>
      </c>
    </row>
    <row r="11" spans="1:7" ht="15" customHeight="1" x14ac:dyDescent="0.2">
      <c r="A11" s="90" t="s">
        <v>53</v>
      </c>
      <c r="B11" s="91" t="s">
        <v>66</v>
      </c>
      <c r="C11" s="92">
        <v>311</v>
      </c>
      <c r="D11" s="92">
        <v>0</v>
      </c>
      <c r="E11" s="92">
        <v>0</v>
      </c>
      <c r="F11" s="93">
        <v>847.2960087181583</v>
      </c>
      <c r="G11" s="103" t="s">
        <v>1127</v>
      </c>
    </row>
    <row r="12" spans="1:7" ht="15" customHeight="1" x14ac:dyDescent="0.2">
      <c r="A12" s="86" t="s">
        <v>17</v>
      </c>
      <c r="B12" s="87" t="s">
        <v>18</v>
      </c>
      <c r="C12" s="88">
        <v>33</v>
      </c>
      <c r="D12" s="88">
        <v>0</v>
      </c>
      <c r="E12" s="88">
        <v>0</v>
      </c>
      <c r="F12" s="89">
        <v>826.23935903855784</v>
      </c>
      <c r="G12" s="103" t="s">
        <v>1127</v>
      </c>
    </row>
    <row r="13" spans="1:7" ht="15" customHeight="1" x14ac:dyDescent="0.2">
      <c r="A13" s="90" t="s">
        <v>26</v>
      </c>
      <c r="B13" s="91" t="s">
        <v>372</v>
      </c>
      <c r="C13" s="92">
        <v>77</v>
      </c>
      <c r="D13" s="92">
        <v>0</v>
      </c>
      <c r="E13" s="92">
        <v>0</v>
      </c>
      <c r="F13" s="93">
        <v>719.02138388271544</v>
      </c>
      <c r="G13" s="103" t="s">
        <v>1127</v>
      </c>
    </row>
    <row r="14" spans="1:7" ht="15" customHeight="1" x14ac:dyDescent="0.2">
      <c r="A14" s="86" t="s">
        <v>38</v>
      </c>
      <c r="B14" s="87" t="s">
        <v>857</v>
      </c>
      <c r="C14" s="88">
        <v>45</v>
      </c>
      <c r="D14" s="88">
        <v>0</v>
      </c>
      <c r="E14" s="88">
        <v>0</v>
      </c>
      <c r="F14" s="89">
        <v>689.86662578568144</v>
      </c>
      <c r="G14" s="103" t="s">
        <v>1127</v>
      </c>
    </row>
    <row r="15" spans="1:7" ht="15" customHeight="1" x14ac:dyDescent="0.2">
      <c r="A15" s="90" t="s">
        <v>45</v>
      </c>
      <c r="B15" s="91" t="s">
        <v>200</v>
      </c>
      <c r="C15" s="92">
        <v>119</v>
      </c>
      <c r="D15" s="92">
        <v>0</v>
      </c>
      <c r="E15" s="92">
        <v>0</v>
      </c>
      <c r="F15" s="93">
        <v>670.83826596764186</v>
      </c>
      <c r="G15" s="103" t="s">
        <v>1127</v>
      </c>
    </row>
    <row r="16" spans="1:7" ht="15" customHeight="1" x14ac:dyDescent="0.2">
      <c r="A16" s="86" t="s">
        <v>142</v>
      </c>
      <c r="B16" s="87" t="s">
        <v>209</v>
      </c>
      <c r="C16" s="88">
        <v>67</v>
      </c>
      <c r="D16" s="88">
        <v>0</v>
      </c>
      <c r="E16" s="88">
        <v>0</v>
      </c>
      <c r="F16" s="89">
        <v>642.68585131894486</v>
      </c>
      <c r="G16" s="103" t="s">
        <v>1127</v>
      </c>
    </row>
    <row r="17" spans="1:7" ht="15" customHeight="1" x14ac:dyDescent="0.2">
      <c r="A17" s="90" t="s">
        <v>22</v>
      </c>
      <c r="B17" s="91" t="s">
        <v>584</v>
      </c>
      <c r="C17" s="92">
        <v>30</v>
      </c>
      <c r="D17" s="92">
        <v>1</v>
      </c>
      <c r="E17" s="92">
        <v>0</v>
      </c>
      <c r="F17" s="93">
        <v>639.30707362342753</v>
      </c>
      <c r="G17" s="103" t="s">
        <v>1127</v>
      </c>
    </row>
    <row r="18" spans="1:7" ht="15" customHeight="1" x14ac:dyDescent="0.2">
      <c r="A18" s="86" t="s">
        <v>20</v>
      </c>
      <c r="B18" s="87" t="s">
        <v>829</v>
      </c>
      <c r="C18" s="88">
        <v>74</v>
      </c>
      <c r="D18" s="88">
        <v>2</v>
      </c>
      <c r="E18" s="88">
        <v>0</v>
      </c>
      <c r="F18" s="89">
        <v>610.49080247409427</v>
      </c>
      <c r="G18" s="103" t="s">
        <v>1127</v>
      </c>
    </row>
    <row r="19" spans="1:7" ht="15" customHeight="1" x14ac:dyDescent="0.2">
      <c r="A19" s="90" t="s">
        <v>26</v>
      </c>
      <c r="B19" s="91" t="s">
        <v>188</v>
      </c>
      <c r="C19" s="92">
        <v>69</v>
      </c>
      <c r="D19" s="92">
        <v>0</v>
      </c>
      <c r="E19" s="92">
        <v>0</v>
      </c>
      <c r="F19" s="93">
        <v>603.19958038290065</v>
      </c>
      <c r="G19" s="103" t="s">
        <v>1127</v>
      </c>
    </row>
    <row r="20" spans="1:7" ht="15" customHeight="1" x14ac:dyDescent="0.2">
      <c r="A20" s="86" t="s">
        <v>53</v>
      </c>
      <c r="B20" s="87" t="s">
        <v>212</v>
      </c>
      <c r="C20" s="88">
        <v>91</v>
      </c>
      <c r="D20" s="88">
        <v>0</v>
      </c>
      <c r="E20" s="88">
        <v>0</v>
      </c>
      <c r="F20" s="89">
        <v>592.13951067152527</v>
      </c>
      <c r="G20" s="103" t="s">
        <v>1127</v>
      </c>
    </row>
    <row r="21" spans="1:7" ht="15" customHeight="1" x14ac:dyDescent="0.2">
      <c r="A21" s="90" t="s">
        <v>22</v>
      </c>
      <c r="B21" s="91" t="s">
        <v>279</v>
      </c>
      <c r="C21" s="92">
        <v>27</v>
      </c>
      <c r="D21" s="92">
        <v>0</v>
      </c>
      <c r="E21" s="92">
        <v>0</v>
      </c>
      <c r="F21" s="93">
        <v>541.73354735152486</v>
      </c>
      <c r="G21" s="103" t="s">
        <v>1127</v>
      </c>
    </row>
    <row r="22" spans="1:7" ht="15" customHeight="1" x14ac:dyDescent="0.2">
      <c r="A22" s="86" t="s">
        <v>30</v>
      </c>
      <c r="B22" s="87" t="s">
        <v>624</v>
      </c>
      <c r="C22" s="88">
        <v>64</v>
      </c>
      <c r="D22" s="88">
        <v>0</v>
      </c>
      <c r="E22" s="88">
        <v>1</v>
      </c>
      <c r="F22" s="89">
        <v>538.92712047093937</v>
      </c>
      <c r="G22" s="103" t="s">
        <v>1127</v>
      </c>
    </row>
    <row r="23" spans="1:7" ht="15" customHeight="1" x14ac:dyDescent="0.2">
      <c r="A23" s="90" t="s">
        <v>71</v>
      </c>
      <c r="B23" s="91" t="s">
        <v>816</v>
      </c>
      <c r="C23" s="92">
        <v>35</v>
      </c>
      <c r="D23" s="92">
        <v>0</v>
      </c>
      <c r="E23" s="92">
        <v>0</v>
      </c>
      <c r="F23" s="93">
        <v>535.25003823214558</v>
      </c>
      <c r="G23" s="103" t="s">
        <v>1127</v>
      </c>
    </row>
    <row r="24" spans="1:7" x14ac:dyDescent="0.2">
      <c r="A24" s="86" t="s">
        <v>24</v>
      </c>
      <c r="B24" s="87" t="s">
        <v>831</v>
      </c>
      <c r="C24" s="88">
        <v>23</v>
      </c>
      <c r="D24" s="88">
        <v>0</v>
      </c>
      <c r="E24" s="88">
        <v>0</v>
      </c>
      <c r="F24" s="89">
        <v>531.79190751445083</v>
      </c>
      <c r="G24" s="103" t="s">
        <v>1127</v>
      </c>
    </row>
    <row r="25" spans="1:7" x14ac:dyDescent="0.2">
      <c r="A25" s="90" t="s">
        <v>30</v>
      </c>
      <c r="B25" s="91" t="s">
        <v>490</v>
      </c>
      <c r="C25" s="92">
        <v>44</v>
      </c>
      <c r="D25" s="92">
        <v>0</v>
      </c>
      <c r="E25" s="92">
        <v>0</v>
      </c>
      <c r="F25" s="93">
        <v>516.06849636406287</v>
      </c>
      <c r="G25" s="103" t="s">
        <v>1127</v>
      </c>
    </row>
    <row r="26" spans="1:7" x14ac:dyDescent="0.2">
      <c r="A26" s="86" t="s">
        <v>26</v>
      </c>
      <c r="B26" s="87" t="s">
        <v>322</v>
      </c>
      <c r="C26" s="88">
        <v>346</v>
      </c>
      <c r="D26" s="88">
        <v>0</v>
      </c>
      <c r="E26" s="88">
        <v>0</v>
      </c>
      <c r="F26" s="89">
        <v>512.2890139176784</v>
      </c>
      <c r="G26" s="103" t="s">
        <v>1127</v>
      </c>
    </row>
    <row r="27" spans="1:7" x14ac:dyDescent="0.2">
      <c r="A27" s="90" t="s">
        <v>28</v>
      </c>
      <c r="B27" s="91" t="s">
        <v>185</v>
      </c>
      <c r="C27" s="92">
        <v>80</v>
      </c>
      <c r="D27" s="92">
        <v>17</v>
      </c>
      <c r="E27" s="92">
        <v>0</v>
      </c>
      <c r="F27" s="93">
        <v>510.33829641710946</v>
      </c>
      <c r="G27" s="103" t="s">
        <v>1127</v>
      </c>
    </row>
    <row r="28" spans="1:7" x14ac:dyDescent="0.2">
      <c r="A28" s="98" t="s">
        <v>62</v>
      </c>
      <c r="B28" s="99" t="s">
        <v>853</v>
      </c>
      <c r="C28" s="100">
        <v>212</v>
      </c>
      <c r="D28" s="100">
        <v>1</v>
      </c>
      <c r="E28" s="100">
        <v>0</v>
      </c>
      <c r="F28" s="101">
        <v>505.35006761726254</v>
      </c>
      <c r="G28" s="104" t="s">
        <v>1127</v>
      </c>
    </row>
    <row r="29" spans="1:7" x14ac:dyDescent="0.2">
      <c r="A29" s="90" t="s">
        <v>40</v>
      </c>
      <c r="B29" s="91" t="s">
        <v>40</v>
      </c>
      <c r="C29" s="92">
        <v>397</v>
      </c>
      <c r="D29" s="92">
        <v>0</v>
      </c>
      <c r="E29" s="92">
        <v>0</v>
      </c>
      <c r="F29" s="93">
        <v>499.4904442571181</v>
      </c>
      <c r="G29" s="94" t="s">
        <v>10</v>
      </c>
    </row>
    <row r="30" spans="1:7" x14ac:dyDescent="0.2">
      <c r="A30" s="86" t="s">
        <v>40</v>
      </c>
      <c r="B30" s="87" t="s">
        <v>574</v>
      </c>
      <c r="C30" s="88">
        <v>105</v>
      </c>
      <c r="D30" s="88">
        <v>0</v>
      </c>
      <c r="E30" s="88">
        <v>0</v>
      </c>
      <c r="F30" s="89">
        <v>490.24185264730602</v>
      </c>
      <c r="G30" s="94" t="s">
        <v>10</v>
      </c>
    </row>
    <row r="31" spans="1:7" x14ac:dyDescent="0.2">
      <c r="A31" s="90" t="s">
        <v>80</v>
      </c>
      <c r="B31" s="91" t="s">
        <v>284</v>
      </c>
      <c r="C31" s="92">
        <v>18</v>
      </c>
      <c r="D31" s="92">
        <v>0</v>
      </c>
      <c r="E31" s="92">
        <v>0</v>
      </c>
      <c r="F31" s="93">
        <v>486.61800486618006</v>
      </c>
      <c r="G31" s="94" t="s">
        <v>10</v>
      </c>
    </row>
    <row r="32" spans="1:7" x14ac:dyDescent="0.2">
      <c r="A32" s="86" t="s">
        <v>24</v>
      </c>
      <c r="B32" s="87" t="s">
        <v>405</v>
      </c>
      <c r="C32" s="88">
        <v>73</v>
      </c>
      <c r="D32" s="88">
        <v>0</v>
      </c>
      <c r="E32" s="88">
        <v>0</v>
      </c>
      <c r="F32" s="89">
        <v>483.37968480995892</v>
      </c>
      <c r="G32" s="94" t="s">
        <v>10</v>
      </c>
    </row>
    <row r="33" spans="1:7" x14ac:dyDescent="0.2">
      <c r="A33" s="90" t="s">
        <v>30</v>
      </c>
      <c r="B33" s="91" t="s">
        <v>404</v>
      </c>
      <c r="C33" s="92">
        <v>101</v>
      </c>
      <c r="D33" s="92">
        <v>0</v>
      </c>
      <c r="E33" s="92">
        <v>0</v>
      </c>
      <c r="F33" s="93">
        <v>478.76374668183541</v>
      </c>
      <c r="G33" s="94" t="s">
        <v>10</v>
      </c>
    </row>
    <row r="34" spans="1:7" x14ac:dyDescent="0.2">
      <c r="A34" s="86" t="s">
        <v>28</v>
      </c>
      <c r="B34" s="87" t="s">
        <v>29</v>
      </c>
      <c r="C34" s="88">
        <v>89</v>
      </c>
      <c r="D34" s="88">
        <v>0</v>
      </c>
      <c r="E34" s="88">
        <v>1</v>
      </c>
      <c r="F34" s="89">
        <v>469.58155066263174</v>
      </c>
      <c r="G34" s="94" t="s">
        <v>10</v>
      </c>
    </row>
    <row r="35" spans="1:7" x14ac:dyDescent="0.2">
      <c r="A35" s="90" t="s">
        <v>20</v>
      </c>
      <c r="B35" s="91" t="s">
        <v>255</v>
      </c>
      <c r="C35" s="92">
        <v>12</v>
      </c>
      <c r="D35" s="92">
        <v>1</v>
      </c>
      <c r="E35" s="92">
        <v>0</v>
      </c>
      <c r="F35" s="93">
        <v>461.97583511016347</v>
      </c>
      <c r="G35" s="94" t="s">
        <v>10</v>
      </c>
    </row>
    <row r="36" spans="1:7" x14ac:dyDescent="0.2">
      <c r="A36" s="86" t="s">
        <v>26</v>
      </c>
      <c r="B36" s="87" t="s">
        <v>713</v>
      </c>
      <c r="C36" s="88">
        <v>125</v>
      </c>
      <c r="D36" s="88">
        <v>0</v>
      </c>
      <c r="E36" s="88">
        <v>3</v>
      </c>
      <c r="F36" s="89">
        <v>456.2629215085193</v>
      </c>
      <c r="G36" s="94" t="s">
        <v>10</v>
      </c>
    </row>
    <row r="37" spans="1:7" x14ac:dyDescent="0.2">
      <c r="A37" s="90" t="s">
        <v>26</v>
      </c>
      <c r="B37" s="91" t="s">
        <v>572</v>
      </c>
      <c r="C37" s="92">
        <v>417</v>
      </c>
      <c r="D37" s="92">
        <v>0</v>
      </c>
      <c r="E37" s="92">
        <v>0</v>
      </c>
      <c r="F37" s="93">
        <v>447.90066701754012</v>
      </c>
      <c r="G37" s="94" t="s">
        <v>10</v>
      </c>
    </row>
    <row r="38" spans="1:7" x14ac:dyDescent="0.2">
      <c r="A38" s="86" t="s">
        <v>14</v>
      </c>
      <c r="B38" s="87" t="s">
        <v>49</v>
      </c>
      <c r="C38" s="88">
        <v>37</v>
      </c>
      <c r="D38" s="88">
        <v>0</v>
      </c>
      <c r="E38" s="88">
        <v>0</v>
      </c>
      <c r="F38" s="89">
        <v>444.01776071042843</v>
      </c>
      <c r="G38" s="94" t="s">
        <v>10</v>
      </c>
    </row>
    <row r="39" spans="1:7" x14ac:dyDescent="0.2">
      <c r="A39" s="90" t="s">
        <v>53</v>
      </c>
      <c r="B39" s="91" t="s">
        <v>785</v>
      </c>
      <c r="C39" s="92">
        <v>18</v>
      </c>
      <c r="D39" s="92">
        <v>0</v>
      </c>
      <c r="E39" s="92">
        <v>0</v>
      </c>
      <c r="F39" s="93">
        <v>427.65502494654316</v>
      </c>
      <c r="G39" s="94" t="s">
        <v>10</v>
      </c>
    </row>
    <row r="40" spans="1:7" x14ac:dyDescent="0.2">
      <c r="A40" s="86" t="s">
        <v>33</v>
      </c>
      <c r="B40" s="87" t="s">
        <v>649</v>
      </c>
      <c r="C40" s="88">
        <v>17</v>
      </c>
      <c r="D40" s="88">
        <v>0</v>
      </c>
      <c r="E40" s="88">
        <v>0</v>
      </c>
      <c r="F40" s="89">
        <v>422.99079372978355</v>
      </c>
      <c r="G40" s="94" t="s">
        <v>10</v>
      </c>
    </row>
    <row r="41" spans="1:7" x14ac:dyDescent="0.2">
      <c r="A41" s="90" t="s">
        <v>71</v>
      </c>
      <c r="B41" s="91" t="s">
        <v>191</v>
      </c>
      <c r="C41" s="92">
        <v>125</v>
      </c>
      <c r="D41" s="92">
        <v>1</v>
      </c>
      <c r="E41" s="92">
        <v>0</v>
      </c>
      <c r="F41" s="93">
        <v>415.51246537396122</v>
      </c>
      <c r="G41" s="94" t="s">
        <v>10</v>
      </c>
    </row>
    <row r="42" spans="1:7" x14ac:dyDescent="0.2">
      <c r="A42" s="86" t="s">
        <v>28</v>
      </c>
      <c r="B42" s="87" t="s">
        <v>257</v>
      </c>
      <c r="C42" s="88">
        <v>27</v>
      </c>
      <c r="D42" s="88">
        <v>0</v>
      </c>
      <c r="E42" s="88">
        <v>0</v>
      </c>
      <c r="F42" s="89">
        <v>406.25940415287391</v>
      </c>
      <c r="G42" s="94" t="s">
        <v>10</v>
      </c>
    </row>
    <row r="43" spans="1:7" x14ac:dyDescent="0.2">
      <c r="A43" s="90" t="s">
        <v>26</v>
      </c>
      <c r="B43" s="91" t="s">
        <v>567</v>
      </c>
      <c r="C43" s="92">
        <v>32</v>
      </c>
      <c r="D43" s="92">
        <v>1</v>
      </c>
      <c r="E43" s="92">
        <v>0</v>
      </c>
      <c r="F43" s="93">
        <v>399.03264812575571</v>
      </c>
      <c r="G43" s="94" t="s">
        <v>10</v>
      </c>
    </row>
    <row r="44" spans="1:7" x14ac:dyDescent="0.2">
      <c r="A44" s="86" t="s">
        <v>22</v>
      </c>
      <c r="B44" s="87" t="s">
        <v>644</v>
      </c>
      <c r="C44" s="88">
        <v>59</v>
      </c>
      <c r="D44" s="88">
        <v>9</v>
      </c>
      <c r="E44" s="88">
        <v>1</v>
      </c>
      <c r="F44" s="89">
        <v>396.59731003563633</v>
      </c>
      <c r="G44" s="94" t="s">
        <v>10</v>
      </c>
    </row>
    <row r="45" spans="1:7" x14ac:dyDescent="0.2">
      <c r="A45" s="90" t="s">
        <v>28</v>
      </c>
      <c r="B45" s="91" t="s">
        <v>564</v>
      </c>
      <c r="C45" s="92">
        <v>79</v>
      </c>
      <c r="D45" s="92">
        <v>0</v>
      </c>
      <c r="E45" s="92">
        <v>0</v>
      </c>
      <c r="F45" s="93">
        <v>393.97566327548373</v>
      </c>
      <c r="G45" s="94" t="s">
        <v>10</v>
      </c>
    </row>
    <row r="46" spans="1:7" x14ac:dyDescent="0.2">
      <c r="A46" s="86" t="s">
        <v>20</v>
      </c>
      <c r="B46" s="87" t="s">
        <v>133</v>
      </c>
      <c r="C46" s="88">
        <v>16</v>
      </c>
      <c r="D46" s="88">
        <v>0</v>
      </c>
      <c r="E46" s="88">
        <v>0</v>
      </c>
      <c r="F46" s="89">
        <v>392.73441335297002</v>
      </c>
      <c r="G46" s="94" t="s">
        <v>10</v>
      </c>
    </row>
    <row r="47" spans="1:7" x14ac:dyDescent="0.2">
      <c r="A47" s="90" t="s">
        <v>36</v>
      </c>
      <c r="B47" s="91" t="s">
        <v>231</v>
      </c>
      <c r="C47" s="92">
        <v>45</v>
      </c>
      <c r="D47" s="92">
        <v>0</v>
      </c>
      <c r="E47" s="92">
        <v>0</v>
      </c>
      <c r="F47" s="93">
        <v>390.45553145336225</v>
      </c>
      <c r="G47" s="94" t="s">
        <v>10</v>
      </c>
    </row>
    <row r="48" spans="1:7" x14ac:dyDescent="0.2">
      <c r="A48" s="86" t="s">
        <v>26</v>
      </c>
      <c r="B48" s="87" t="s">
        <v>770</v>
      </c>
      <c r="C48" s="88">
        <v>26</v>
      </c>
      <c r="D48" s="88">
        <v>0</v>
      </c>
      <c r="E48" s="88">
        <v>0</v>
      </c>
      <c r="F48" s="89">
        <v>388.98862956313582</v>
      </c>
      <c r="G48" s="94" t="s">
        <v>10</v>
      </c>
    </row>
    <row r="49" spans="1:7" x14ac:dyDescent="0.2">
      <c r="A49" s="90" t="s">
        <v>24</v>
      </c>
      <c r="B49" s="91" t="s">
        <v>611</v>
      </c>
      <c r="C49" s="92">
        <v>23</v>
      </c>
      <c r="D49" s="92">
        <v>0</v>
      </c>
      <c r="E49" s="92">
        <v>0</v>
      </c>
      <c r="F49" s="93">
        <v>380.54268696227666</v>
      </c>
      <c r="G49" s="94" t="s">
        <v>10</v>
      </c>
    </row>
    <row r="50" spans="1:7" x14ac:dyDescent="0.2">
      <c r="A50" s="86" t="s">
        <v>102</v>
      </c>
      <c r="B50" s="87" t="s">
        <v>625</v>
      </c>
      <c r="C50" s="88">
        <v>142</v>
      </c>
      <c r="D50" s="88">
        <v>1</v>
      </c>
      <c r="E50" s="88">
        <v>0</v>
      </c>
      <c r="F50" s="89">
        <v>376.81159420289856</v>
      </c>
      <c r="G50" s="94" t="s">
        <v>10</v>
      </c>
    </row>
    <row r="51" spans="1:7" x14ac:dyDescent="0.2">
      <c r="A51" s="90" t="s">
        <v>28</v>
      </c>
      <c r="B51" s="91" t="s">
        <v>28</v>
      </c>
      <c r="C51" s="92">
        <v>462</v>
      </c>
      <c r="D51" s="92">
        <v>51</v>
      </c>
      <c r="E51" s="92">
        <v>8</v>
      </c>
      <c r="F51" s="93">
        <v>371.51923556886658</v>
      </c>
      <c r="G51" s="94" t="s">
        <v>10</v>
      </c>
    </row>
    <row r="52" spans="1:7" x14ac:dyDescent="0.2">
      <c r="A52" s="86" t="s">
        <v>26</v>
      </c>
      <c r="B52" s="87" t="s">
        <v>598</v>
      </c>
      <c r="C52" s="88">
        <v>41</v>
      </c>
      <c r="D52" s="88">
        <v>0</v>
      </c>
      <c r="E52" s="88">
        <v>0</v>
      </c>
      <c r="F52" s="89">
        <v>364.47684238598987</v>
      </c>
      <c r="G52" s="94" t="s">
        <v>10</v>
      </c>
    </row>
    <row r="53" spans="1:7" x14ac:dyDescent="0.2">
      <c r="A53" s="90" t="s">
        <v>11</v>
      </c>
      <c r="B53" s="91" t="s">
        <v>172</v>
      </c>
      <c r="C53" s="92">
        <v>35</v>
      </c>
      <c r="D53" s="92">
        <v>0</v>
      </c>
      <c r="E53" s="92">
        <v>0</v>
      </c>
      <c r="F53" s="93">
        <v>361.60760409133178</v>
      </c>
      <c r="G53" s="94" t="s">
        <v>10</v>
      </c>
    </row>
    <row r="54" spans="1:7" x14ac:dyDescent="0.2">
      <c r="A54" s="86" t="s">
        <v>45</v>
      </c>
      <c r="B54" s="87" t="s">
        <v>176</v>
      </c>
      <c r="C54" s="88">
        <v>31</v>
      </c>
      <c r="D54" s="88">
        <v>0</v>
      </c>
      <c r="E54" s="88">
        <v>0</v>
      </c>
      <c r="F54" s="89">
        <v>360.42320660388327</v>
      </c>
      <c r="G54" s="94" t="s">
        <v>10</v>
      </c>
    </row>
    <row r="55" spans="1:7" x14ac:dyDescent="0.2">
      <c r="A55" s="90" t="s">
        <v>24</v>
      </c>
      <c r="B55" s="91" t="s">
        <v>465</v>
      </c>
      <c r="C55" s="92">
        <v>26</v>
      </c>
      <c r="D55" s="92">
        <v>0</v>
      </c>
      <c r="E55" s="92">
        <v>0</v>
      </c>
      <c r="F55" s="93">
        <v>347.5471193690683</v>
      </c>
      <c r="G55" s="94" t="s">
        <v>10</v>
      </c>
    </row>
    <row r="56" spans="1:7" x14ac:dyDescent="0.2">
      <c r="A56" s="86" t="s">
        <v>102</v>
      </c>
      <c r="B56" s="87" t="s">
        <v>673</v>
      </c>
      <c r="C56" s="88">
        <v>142</v>
      </c>
      <c r="D56" s="88">
        <v>0</v>
      </c>
      <c r="E56" s="88">
        <v>0</v>
      </c>
      <c r="F56" s="89">
        <v>343.41822051319258</v>
      </c>
      <c r="G56" s="94" t="s">
        <v>10</v>
      </c>
    </row>
    <row r="57" spans="1:7" x14ac:dyDescent="0.2">
      <c r="A57" s="90" t="s">
        <v>22</v>
      </c>
      <c r="B57" s="91" t="s">
        <v>531</v>
      </c>
      <c r="C57" s="92">
        <v>11</v>
      </c>
      <c r="D57" s="92">
        <v>0</v>
      </c>
      <c r="E57" s="92">
        <v>0</v>
      </c>
      <c r="F57" s="93">
        <v>341.72103137620383</v>
      </c>
      <c r="G57" s="94" t="s">
        <v>10</v>
      </c>
    </row>
    <row r="58" spans="1:7" x14ac:dyDescent="0.2">
      <c r="A58" s="86" t="s">
        <v>26</v>
      </c>
      <c r="B58" s="87" t="s">
        <v>73</v>
      </c>
      <c r="C58" s="88">
        <v>31</v>
      </c>
      <c r="D58" s="88">
        <v>0</v>
      </c>
      <c r="E58" s="88">
        <v>0</v>
      </c>
      <c r="F58" s="89">
        <v>339.0942900896959</v>
      </c>
      <c r="G58" s="94" t="s">
        <v>10</v>
      </c>
    </row>
    <row r="59" spans="1:7" x14ac:dyDescent="0.2">
      <c r="A59" s="90" t="s">
        <v>53</v>
      </c>
      <c r="B59" s="91" t="s">
        <v>849</v>
      </c>
      <c r="C59" s="92">
        <v>46</v>
      </c>
      <c r="D59" s="92">
        <v>0</v>
      </c>
      <c r="E59" s="92">
        <v>0</v>
      </c>
      <c r="F59" s="93">
        <v>334.20517291485032</v>
      </c>
      <c r="G59" s="94" t="s">
        <v>10</v>
      </c>
    </row>
    <row r="60" spans="1:7" x14ac:dyDescent="0.2">
      <c r="A60" s="86" t="s">
        <v>22</v>
      </c>
      <c r="B60" s="87" t="s">
        <v>208</v>
      </c>
      <c r="C60" s="88">
        <v>21</v>
      </c>
      <c r="D60" s="88">
        <v>0</v>
      </c>
      <c r="E60" s="88">
        <v>2</v>
      </c>
      <c r="F60" s="89">
        <v>327.77540259370102</v>
      </c>
      <c r="G60" s="94" t="s">
        <v>10</v>
      </c>
    </row>
    <row r="61" spans="1:7" x14ac:dyDescent="0.2">
      <c r="A61" s="90" t="s">
        <v>30</v>
      </c>
      <c r="B61" s="91" t="s">
        <v>316</v>
      </c>
      <c r="C61" s="92">
        <v>24</v>
      </c>
      <c r="D61" s="92">
        <v>0</v>
      </c>
      <c r="E61" s="92">
        <v>0</v>
      </c>
      <c r="F61" s="93">
        <v>323.93035497368066</v>
      </c>
      <c r="G61" s="94" t="s">
        <v>10</v>
      </c>
    </row>
    <row r="62" spans="1:7" x14ac:dyDescent="0.2">
      <c r="A62" s="86" t="s">
        <v>26</v>
      </c>
      <c r="B62" s="87" t="s">
        <v>556</v>
      </c>
      <c r="C62" s="88">
        <v>10</v>
      </c>
      <c r="D62" s="88">
        <v>0</v>
      </c>
      <c r="E62" s="88">
        <v>0</v>
      </c>
      <c r="F62" s="89">
        <v>318.06615776081424</v>
      </c>
      <c r="G62" s="94" t="s">
        <v>10</v>
      </c>
    </row>
    <row r="63" spans="1:7" x14ac:dyDescent="0.2">
      <c r="A63" s="90" t="s">
        <v>33</v>
      </c>
      <c r="B63" s="91" t="s">
        <v>85</v>
      </c>
      <c r="C63" s="92">
        <v>60</v>
      </c>
      <c r="D63" s="92">
        <v>0</v>
      </c>
      <c r="E63" s="92">
        <v>0</v>
      </c>
      <c r="F63" s="93">
        <v>314.23483816905832</v>
      </c>
      <c r="G63" s="94" t="s">
        <v>10</v>
      </c>
    </row>
    <row r="64" spans="1:7" x14ac:dyDescent="0.2">
      <c r="A64" s="86" t="s">
        <v>121</v>
      </c>
      <c r="B64" s="87" t="s">
        <v>446</v>
      </c>
      <c r="C64" s="88">
        <v>17</v>
      </c>
      <c r="D64" s="88">
        <v>1</v>
      </c>
      <c r="E64" s="88">
        <v>0</v>
      </c>
      <c r="F64" s="89">
        <v>313.97174254317116</v>
      </c>
      <c r="G64" s="94" t="s">
        <v>10</v>
      </c>
    </row>
    <row r="65" spans="1:7" x14ac:dyDescent="0.2">
      <c r="A65" s="90" t="s">
        <v>80</v>
      </c>
      <c r="B65" s="91" t="s">
        <v>80</v>
      </c>
      <c r="C65" s="92">
        <v>263</v>
      </c>
      <c r="D65" s="92">
        <v>0</v>
      </c>
      <c r="E65" s="92">
        <v>0</v>
      </c>
      <c r="F65" s="93">
        <v>313.81252386407027</v>
      </c>
      <c r="G65" s="94" t="s">
        <v>10</v>
      </c>
    </row>
    <row r="66" spans="1:7" x14ac:dyDescent="0.2">
      <c r="A66" s="86" t="s">
        <v>102</v>
      </c>
      <c r="B66" s="87" t="s">
        <v>565</v>
      </c>
      <c r="C66" s="88">
        <v>19</v>
      </c>
      <c r="D66" s="88">
        <v>0</v>
      </c>
      <c r="E66" s="88">
        <v>0</v>
      </c>
      <c r="F66" s="89">
        <v>312.29454306377386</v>
      </c>
      <c r="G66" s="94" t="s">
        <v>10</v>
      </c>
    </row>
    <row r="67" spans="1:7" x14ac:dyDescent="0.2">
      <c r="A67" s="90" t="s">
        <v>11</v>
      </c>
      <c r="B67" s="91" t="s">
        <v>317</v>
      </c>
      <c r="C67" s="92">
        <v>47</v>
      </c>
      <c r="D67" s="92">
        <v>0</v>
      </c>
      <c r="E67" s="92">
        <v>0</v>
      </c>
      <c r="F67" s="93">
        <v>308.50016409583196</v>
      </c>
      <c r="G67" s="94" t="s">
        <v>10</v>
      </c>
    </row>
    <row r="68" spans="1:7" x14ac:dyDescent="0.2">
      <c r="A68" s="86" t="s">
        <v>30</v>
      </c>
      <c r="B68" s="87" t="s">
        <v>439</v>
      </c>
      <c r="C68" s="88">
        <v>33</v>
      </c>
      <c r="D68" s="88">
        <v>0</v>
      </c>
      <c r="E68" s="88">
        <v>0</v>
      </c>
      <c r="F68" s="89">
        <v>306.12244897959181</v>
      </c>
      <c r="G68" s="94" t="s">
        <v>10</v>
      </c>
    </row>
    <row r="69" spans="1:7" x14ac:dyDescent="0.2">
      <c r="A69" s="90" t="s">
        <v>22</v>
      </c>
      <c r="B69" s="91" t="s">
        <v>280</v>
      </c>
      <c r="C69" s="92">
        <v>23</v>
      </c>
      <c r="D69" s="92">
        <v>0</v>
      </c>
      <c r="E69" s="92">
        <v>0</v>
      </c>
      <c r="F69" s="93">
        <v>305.56662681015013</v>
      </c>
      <c r="G69" s="94" t="s">
        <v>10</v>
      </c>
    </row>
    <row r="70" spans="1:7" x14ac:dyDescent="0.2">
      <c r="A70" s="98" t="s">
        <v>28</v>
      </c>
      <c r="B70" s="99" t="s">
        <v>562</v>
      </c>
      <c r="C70" s="100">
        <v>18</v>
      </c>
      <c r="D70" s="100">
        <v>0</v>
      </c>
      <c r="E70" s="100">
        <v>0</v>
      </c>
      <c r="F70" s="101">
        <v>302.3177695666779</v>
      </c>
      <c r="G70" s="105" t="s">
        <v>10</v>
      </c>
    </row>
    <row r="71" spans="1:7" x14ac:dyDescent="0.2">
      <c r="A71" s="90" t="s">
        <v>24</v>
      </c>
      <c r="B71" s="91" t="s">
        <v>336</v>
      </c>
      <c r="C71" s="92">
        <v>162</v>
      </c>
      <c r="D71" s="92">
        <v>3</v>
      </c>
      <c r="E71" s="92">
        <v>3</v>
      </c>
      <c r="F71" s="93">
        <v>284.92927648315862</v>
      </c>
      <c r="G71" s="106" t="s">
        <v>13</v>
      </c>
    </row>
    <row r="72" spans="1:7" x14ac:dyDescent="0.2">
      <c r="A72" s="86" t="s">
        <v>26</v>
      </c>
      <c r="B72" s="87" t="s">
        <v>703</v>
      </c>
      <c r="C72" s="88">
        <v>13</v>
      </c>
      <c r="D72" s="88">
        <v>0</v>
      </c>
      <c r="E72" s="88">
        <v>0</v>
      </c>
      <c r="F72" s="89">
        <v>270.43894320782192</v>
      </c>
      <c r="G72" s="106" t="s">
        <v>13</v>
      </c>
    </row>
    <row r="73" spans="1:7" x14ac:dyDescent="0.2">
      <c r="A73" s="86" t="s">
        <v>38</v>
      </c>
      <c r="B73" s="87" t="s">
        <v>201</v>
      </c>
      <c r="C73" s="88">
        <v>197</v>
      </c>
      <c r="D73" s="88">
        <v>3</v>
      </c>
      <c r="E73" s="88">
        <v>0</v>
      </c>
      <c r="F73" s="89">
        <v>267.76987856636009</v>
      </c>
      <c r="G73" s="106" t="s">
        <v>13</v>
      </c>
    </row>
    <row r="74" spans="1:7" x14ac:dyDescent="0.2">
      <c r="A74" s="90" t="s">
        <v>45</v>
      </c>
      <c r="B74" s="91" t="s">
        <v>862</v>
      </c>
      <c r="C74" s="92">
        <v>88</v>
      </c>
      <c r="D74" s="92">
        <v>3</v>
      </c>
      <c r="E74" s="92">
        <v>0</v>
      </c>
      <c r="F74" s="93">
        <v>264.10494543765964</v>
      </c>
      <c r="G74" s="106" t="s">
        <v>13</v>
      </c>
    </row>
    <row r="75" spans="1:7" x14ac:dyDescent="0.2">
      <c r="A75" s="86" t="s">
        <v>24</v>
      </c>
      <c r="B75" s="87" t="s">
        <v>160</v>
      </c>
      <c r="C75" s="88">
        <v>18</v>
      </c>
      <c r="D75" s="88">
        <v>1</v>
      </c>
      <c r="E75" s="88">
        <v>2</v>
      </c>
      <c r="F75" s="89">
        <v>261.55187445510029</v>
      </c>
      <c r="G75" s="106" t="s">
        <v>13</v>
      </c>
    </row>
    <row r="76" spans="1:7" x14ac:dyDescent="0.2">
      <c r="A76" s="90" t="s">
        <v>28</v>
      </c>
      <c r="B76" s="91" t="s">
        <v>755</v>
      </c>
      <c r="C76" s="92">
        <v>10</v>
      </c>
      <c r="D76" s="92">
        <v>0</v>
      </c>
      <c r="E76" s="92">
        <v>0</v>
      </c>
      <c r="F76" s="93">
        <v>258.73221216041401</v>
      </c>
      <c r="G76" s="106" t="s">
        <v>13</v>
      </c>
    </row>
    <row r="77" spans="1:7" x14ac:dyDescent="0.2">
      <c r="A77" s="107" t="s">
        <v>22</v>
      </c>
      <c r="B77" s="108" t="s">
        <v>743</v>
      </c>
      <c r="C77" s="109">
        <v>15</v>
      </c>
      <c r="D77" s="109">
        <v>0</v>
      </c>
      <c r="E77" s="109">
        <v>0</v>
      </c>
      <c r="F77" s="110">
        <v>258.70989996550537</v>
      </c>
      <c r="G77" s="106" t="s">
        <v>13</v>
      </c>
    </row>
    <row r="78" spans="1:7" x14ac:dyDescent="0.2">
      <c r="A78" s="90" t="s">
        <v>20</v>
      </c>
      <c r="B78" s="91" t="s">
        <v>182</v>
      </c>
      <c r="C78" s="92">
        <v>234</v>
      </c>
      <c r="D78" s="92">
        <v>0</v>
      </c>
      <c r="E78" s="92">
        <v>1</v>
      </c>
      <c r="F78" s="93">
        <v>256.82218069352916</v>
      </c>
      <c r="G78" s="106" t="s">
        <v>13</v>
      </c>
    </row>
    <row r="79" spans="1:7" x14ac:dyDescent="0.2">
      <c r="A79" s="86" t="s">
        <v>38</v>
      </c>
      <c r="B79" s="87" t="s">
        <v>82</v>
      </c>
      <c r="C79" s="88">
        <v>36</v>
      </c>
      <c r="D79" s="88">
        <v>0</v>
      </c>
      <c r="E79" s="88">
        <v>0</v>
      </c>
      <c r="F79" s="89">
        <v>255.59105431309905</v>
      </c>
      <c r="G79" s="106" t="s">
        <v>13</v>
      </c>
    </row>
    <row r="80" spans="1:7" x14ac:dyDescent="0.2">
      <c r="A80" s="90" t="s">
        <v>20</v>
      </c>
      <c r="B80" s="91" t="s">
        <v>116</v>
      </c>
      <c r="C80" s="92">
        <v>36</v>
      </c>
      <c r="D80" s="92">
        <v>1</v>
      </c>
      <c r="E80" s="92">
        <v>0</v>
      </c>
      <c r="F80" s="93">
        <v>246.5023317788141</v>
      </c>
      <c r="G80" s="106" t="s">
        <v>13</v>
      </c>
    </row>
    <row r="81" spans="1:7" x14ac:dyDescent="0.2">
      <c r="A81" s="86" t="s">
        <v>33</v>
      </c>
      <c r="B81" s="87" t="s">
        <v>375</v>
      </c>
      <c r="C81" s="88">
        <v>30</v>
      </c>
      <c r="D81" s="88">
        <v>0</v>
      </c>
      <c r="E81" s="88">
        <v>0</v>
      </c>
      <c r="F81" s="89">
        <v>243.84296513045601</v>
      </c>
      <c r="G81" s="106" t="s">
        <v>13</v>
      </c>
    </row>
    <row r="82" spans="1:7" x14ac:dyDescent="0.2">
      <c r="A82" s="90" t="s">
        <v>53</v>
      </c>
      <c r="B82" s="91" t="s">
        <v>249</v>
      </c>
      <c r="C82" s="92">
        <v>22</v>
      </c>
      <c r="D82" s="92">
        <v>0</v>
      </c>
      <c r="E82" s="92">
        <v>0</v>
      </c>
      <c r="F82" s="93">
        <v>238.40485478977027</v>
      </c>
      <c r="G82" s="106" t="s">
        <v>13</v>
      </c>
    </row>
    <row r="83" spans="1:7" x14ac:dyDescent="0.2">
      <c r="A83" s="86" t="s">
        <v>28</v>
      </c>
      <c r="B83" s="87" t="s">
        <v>330</v>
      </c>
      <c r="C83" s="88">
        <v>14</v>
      </c>
      <c r="D83" s="88">
        <v>0</v>
      </c>
      <c r="E83" s="88">
        <v>0</v>
      </c>
      <c r="F83" s="89">
        <v>237.65065353929722</v>
      </c>
      <c r="G83" s="106" t="s">
        <v>13</v>
      </c>
    </row>
    <row r="84" spans="1:7" x14ac:dyDescent="0.2">
      <c r="A84" s="90" t="s">
        <v>30</v>
      </c>
      <c r="B84" s="91" t="s">
        <v>412</v>
      </c>
      <c r="C84" s="92">
        <v>35</v>
      </c>
      <c r="D84" s="92">
        <v>0</v>
      </c>
      <c r="E84" s="92">
        <v>0</v>
      </c>
      <c r="F84" s="93">
        <v>234.01979138807167</v>
      </c>
      <c r="G84" s="106" t="s">
        <v>13</v>
      </c>
    </row>
    <row r="85" spans="1:7" x14ac:dyDescent="0.2">
      <c r="A85" s="86" t="s">
        <v>20</v>
      </c>
      <c r="B85" s="87" t="s">
        <v>21</v>
      </c>
      <c r="C85" s="88">
        <v>22</v>
      </c>
      <c r="D85" s="88">
        <v>0</v>
      </c>
      <c r="E85" s="88">
        <v>0</v>
      </c>
      <c r="F85" s="89">
        <v>229.76501305483026</v>
      </c>
      <c r="G85" s="106" t="s">
        <v>13</v>
      </c>
    </row>
    <row r="86" spans="1:7" x14ac:dyDescent="0.2">
      <c r="A86" s="90" t="s">
        <v>24</v>
      </c>
      <c r="B86" s="91" t="s">
        <v>415</v>
      </c>
      <c r="C86" s="92">
        <v>89</v>
      </c>
      <c r="D86" s="92">
        <v>0</v>
      </c>
      <c r="E86" s="92">
        <v>0</v>
      </c>
      <c r="F86" s="93">
        <v>229.25145536036268</v>
      </c>
      <c r="G86" s="106" t="s">
        <v>13</v>
      </c>
    </row>
    <row r="87" spans="1:7" x14ac:dyDescent="0.2">
      <c r="A87" s="86" t="s">
        <v>22</v>
      </c>
      <c r="B87" s="87" t="s">
        <v>824</v>
      </c>
      <c r="C87" s="88">
        <v>15</v>
      </c>
      <c r="D87" s="88">
        <v>0</v>
      </c>
      <c r="E87" s="88">
        <v>0</v>
      </c>
      <c r="F87" s="89">
        <v>223.94744699910422</v>
      </c>
      <c r="G87" s="106" t="s">
        <v>13</v>
      </c>
    </row>
    <row r="88" spans="1:7" x14ac:dyDescent="0.2">
      <c r="A88" s="90" t="s">
        <v>80</v>
      </c>
      <c r="B88" s="91" t="s">
        <v>213</v>
      </c>
      <c r="C88" s="92">
        <v>30</v>
      </c>
      <c r="D88" s="92">
        <v>0</v>
      </c>
      <c r="E88" s="92">
        <v>0</v>
      </c>
      <c r="F88" s="93">
        <v>223.93073076061805</v>
      </c>
      <c r="G88" s="106" t="s">
        <v>13</v>
      </c>
    </row>
    <row r="89" spans="1:7" x14ac:dyDescent="0.2">
      <c r="A89" s="86" t="s">
        <v>53</v>
      </c>
      <c r="B89" s="87" t="s">
        <v>826</v>
      </c>
      <c r="C89" s="88">
        <v>43</v>
      </c>
      <c r="D89" s="88">
        <v>0</v>
      </c>
      <c r="E89" s="88">
        <v>1</v>
      </c>
      <c r="F89" s="89">
        <v>222.25589735818556</v>
      </c>
      <c r="G89" s="106" t="s">
        <v>13</v>
      </c>
    </row>
    <row r="90" spans="1:7" x14ac:dyDescent="0.2">
      <c r="A90" s="90" t="s">
        <v>36</v>
      </c>
      <c r="B90" s="91" t="s">
        <v>395</v>
      </c>
      <c r="C90" s="92">
        <v>213</v>
      </c>
      <c r="D90" s="92">
        <v>0</v>
      </c>
      <c r="E90" s="92">
        <v>0</v>
      </c>
      <c r="F90" s="93">
        <v>220.97957235784165</v>
      </c>
      <c r="G90" s="106" t="s">
        <v>13</v>
      </c>
    </row>
    <row r="91" spans="1:7" x14ac:dyDescent="0.2">
      <c r="A91" s="86" t="s">
        <v>26</v>
      </c>
      <c r="B91" s="87" t="s">
        <v>461</v>
      </c>
      <c r="C91" s="88">
        <v>7</v>
      </c>
      <c r="D91" s="88">
        <v>0</v>
      </c>
      <c r="E91" s="88">
        <v>0</v>
      </c>
      <c r="F91" s="89">
        <v>216.51716671821836</v>
      </c>
      <c r="G91" s="106" t="s">
        <v>13</v>
      </c>
    </row>
    <row r="92" spans="1:7" x14ac:dyDescent="0.2">
      <c r="A92" s="90" t="s">
        <v>71</v>
      </c>
      <c r="B92" s="91" t="s">
        <v>838</v>
      </c>
      <c r="C92" s="92">
        <v>15</v>
      </c>
      <c r="D92" s="92">
        <v>0</v>
      </c>
      <c r="E92" s="92">
        <v>0</v>
      </c>
      <c r="F92" s="93">
        <v>212.13406873143828</v>
      </c>
      <c r="G92" s="106" t="s">
        <v>13</v>
      </c>
    </row>
    <row r="93" spans="1:7" x14ac:dyDescent="0.2">
      <c r="A93" s="86" t="s">
        <v>45</v>
      </c>
      <c r="B93" s="87" t="s">
        <v>631</v>
      </c>
      <c r="C93" s="88">
        <v>18</v>
      </c>
      <c r="D93" s="88">
        <v>0</v>
      </c>
      <c r="E93" s="88">
        <v>0</v>
      </c>
      <c r="F93" s="89">
        <v>208.28511918537376</v>
      </c>
      <c r="G93" s="106" t="s">
        <v>13</v>
      </c>
    </row>
    <row r="94" spans="1:7" x14ac:dyDescent="0.2">
      <c r="A94" s="90" t="s">
        <v>45</v>
      </c>
      <c r="B94" s="91" t="s">
        <v>45</v>
      </c>
      <c r="C94" s="92">
        <v>237</v>
      </c>
      <c r="D94" s="92">
        <v>0</v>
      </c>
      <c r="E94" s="92">
        <v>0</v>
      </c>
      <c r="F94" s="93">
        <v>207.89838418217863</v>
      </c>
      <c r="G94" s="106" t="s">
        <v>13</v>
      </c>
    </row>
    <row r="95" spans="1:7" x14ac:dyDescent="0.2">
      <c r="A95" s="86" t="s">
        <v>11</v>
      </c>
      <c r="B95" s="87" t="s">
        <v>597</v>
      </c>
      <c r="C95" s="88">
        <v>9</v>
      </c>
      <c r="D95" s="88">
        <v>0</v>
      </c>
      <c r="E95" s="88">
        <v>0</v>
      </c>
      <c r="F95" s="89">
        <v>205.52637588490524</v>
      </c>
      <c r="G95" s="106" t="s">
        <v>13</v>
      </c>
    </row>
    <row r="96" spans="1:7" x14ac:dyDescent="0.2">
      <c r="A96" s="90" t="s">
        <v>20</v>
      </c>
      <c r="B96" s="91" t="s">
        <v>533</v>
      </c>
      <c r="C96" s="92">
        <v>14</v>
      </c>
      <c r="D96" s="92">
        <v>0</v>
      </c>
      <c r="E96" s="92">
        <v>0</v>
      </c>
      <c r="F96" s="93">
        <v>201.75817841187492</v>
      </c>
      <c r="G96" s="106" t="s">
        <v>13</v>
      </c>
    </row>
    <row r="97" spans="1:7" x14ac:dyDescent="0.2">
      <c r="A97" s="107" t="s">
        <v>22</v>
      </c>
      <c r="B97" s="108" t="s">
        <v>167</v>
      </c>
      <c r="C97" s="109">
        <v>9</v>
      </c>
      <c r="D97" s="109">
        <v>0</v>
      </c>
      <c r="E97" s="109">
        <v>0</v>
      </c>
      <c r="F97" s="110">
        <v>200.08892841262787</v>
      </c>
      <c r="G97" s="106" t="s">
        <v>13</v>
      </c>
    </row>
    <row r="98" spans="1:7" x14ac:dyDescent="0.2">
      <c r="A98" s="90" t="s">
        <v>24</v>
      </c>
      <c r="B98" s="91" t="s">
        <v>25</v>
      </c>
      <c r="C98" s="92">
        <v>4</v>
      </c>
      <c r="D98" s="92">
        <v>0</v>
      </c>
      <c r="E98" s="92">
        <v>0</v>
      </c>
      <c r="F98" s="93">
        <v>199.501246882793</v>
      </c>
      <c r="G98" s="106" t="s">
        <v>13</v>
      </c>
    </row>
    <row r="99" spans="1:7" x14ac:dyDescent="0.2">
      <c r="A99" s="86" t="s">
        <v>94</v>
      </c>
      <c r="B99" s="87" t="s">
        <v>679</v>
      </c>
      <c r="C99" s="88">
        <v>17</v>
      </c>
      <c r="D99" s="88">
        <v>0</v>
      </c>
      <c r="E99" s="88">
        <v>0</v>
      </c>
      <c r="F99" s="89">
        <v>199.03992506732234</v>
      </c>
      <c r="G99" s="106" t="s">
        <v>13</v>
      </c>
    </row>
    <row r="100" spans="1:7" x14ac:dyDescent="0.2">
      <c r="A100" s="90" t="s">
        <v>30</v>
      </c>
      <c r="B100" s="91" t="s">
        <v>432</v>
      </c>
      <c r="C100" s="92">
        <v>50</v>
      </c>
      <c r="D100" s="92">
        <v>0</v>
      </c>
      <c r="E100" s="92">
        <v>0</v>
      </c>
      <c r="F100" s="93">
        <v>197.58940920766645</v>
      </c>
      <c r="G100" s="106" t="s">
        <v>13</v>
      </c>
    </row>
    <row r="101" spans="1:7" x14ac:dyDescent="0.2">
      <c r="A101" s="86" t="s">
        <v>26</v>
      </c>
      <c r="B101" s="87" t="s">
        <v>546</v>
      </c>
      <c r="C101" s="88">
        <v>196</v>
      </c>
      <c r="D101" s="88">
        <v>0</v>
      </c>
      <c r="E101" s="88">
        <v>1</v>
      </c>
      <c r="F101" s="89">
        <v>197.45414453242455</v>
      </c>
      <c r="G101" s="106" t="s">
        <v>13</v>
      </c>
    </row>
    <row r="102" spans="1:7" x14ac:dyDescent="0.2">
      <c r="A102" s="90" t="s">
        <v>45</v>
      </c>
      <c r="B102" s="91" t="s">
        <v>293</v>
      </c>
      <c r="C102" s="92">
        <v>3</v>
      </c>
      <c r="D102" s="92">
        <v>0</v>
      </c>
      <c r="E102" s="92">
        <v>0</v>
      </c>
      <c r="F102" s="93">
        <v>197.23865877712032</v>
      </c>
      <c r="G102" s="106" t="s">
        <v>13</v>
      </c>
    </row>
    <row r="103" spans="1:7" x14ac:dyDescent="0.2">
      <c r="A103" s="86" t="s">
        <v>20</v>
      </c>
      <c r="B103" s="87" t="s">
        <v>676</v>
      </c>
      <c r="C103" s="88">
        <v>16</v>
      </c>
      <c r="D103" s="88">
        <v>0</v>
      </c>
      <c r="E103" s="88">
        <v>0</v>
      </c>
      <c r="F103" s="89">
        <v>197.21434734376928</v>
      </c>
      <c r="G103" s="106" t="s">
        <v>13</v>
      </c>
    </row>
    <row r="104" spans="1:7" x14ac:dyDescent="0.2">
      <c r="A104" s="90" t="s">
        <v>28</v>
      </c>
      <c r="B104" s="91" t="s">
        <v>394</v>
      </c>
      <c r="C104" s="92">
        <v>25</v>
      </c>
      <c r="D104" s="92">
        <v>0</v>
      </c>
      <c r="E104" s="92">
        <v>0</v>
      </c>
      <c r="F104" s="93">
        <v>197.14533554136111</v>
      </c>
      <c r="G104" s="106" t="s">
        <v>13</v>
      </c>
    </row>
    <row r="105" spans="1:7" x14ac:dyDescent="0.2">
      <c r="A105" s="86" t="s">
        <v>40</v>
      </c>
      <c r="B105" s="87" t="s">
        <v>355</v>
      </c>
      <c r="C105" s="88">
        <v>101</v>
      </c>
      <c r="D105" s="88">
        <v>0</v>
      </c>
      <c r="E105" s="88">
        <v>0</v>
      </c>
      <c r="F105" s="89">
        <v>195.16908212560386</v>
      </c>
      <c r="G105" s="106" t="s">
        <v>13</v>
      </c>
    </row>
    <row r="106" spans="1:7" x14ac:dyDescent="0.2">
      <c r="A106" s="90" t="s">
        <v>24</v>
      </c>
      <c r="B106" s="91" t="s">
        <v>194</v>
      </c>
      <c r="C106" s="92">
        <v>19</v>
      </c>
      <c r="D106" s="92">
        <v>0</v>
      </c>
      <c r="E106" s="92">
        <v>0</v>
      </c>
      <c r="F106" s="93">
        <v>190.26637292209094</v>
      </c>
      <c r="G106" s="106" t="s">
        <v>13</v>
      </c>
    </row>
    <row r="107" spans="1:7" x14ac:dyDescent="0.2">
      <c r="A107" s="86" t="s">
        <v>40</v>
      </c>
      <c r="B107" s="87" t="s">
        <v>75</v>
      </c>
      <c r="C107" s="88">
        <v>20</v>
      </c>
      <c r="D107" s="88">
        <v>0</v>
      </c>
      <c r="E107" s="88">
        <v>0</v>
      </c>
      <c r="F107" s="89">
        <v>187.67007600638078</v>
      </c>
      <c r="G107" s="106" t="s">
        <v>13</v>
      </c>
    </row>
    <row r="108" spans="1:7" x14ac:dyDescent="0.2">
      <c r="A108" s="90" t="s">
        <v>53</v>
      </c>
      <c r="B108" s="91" t="s">
        <v>428</v>
      </c>
      <c r="C108" s="92">
        <v>14</v>
      </c>
      <c r="D108" s="92">
        <v>0</v>
      </c>
      <c r="E108" s="92">
        <v>0</v>
      </c>
      <c r="F108" s="93">
        <v>183.12622629169394</v>
      </c>
      <c r="G108" s="106" t="s">
        <v>13</v>
      </c>
    </row>
    <row r="109" spans="1:7" x14ac:dyDescent="0.2">
      <c r="A109" s="86" t="s">
        <v>26</v>
      </c>
      <c r="B109" s="87" t="s">
        <v>229</v>
      </c>
      <c r="C109" s="88">
        <v>10</v>
      </c>
      <c r="D109" s="88">
        <v>0</v>
      </c>
      <c r="E109" s="88">
        <v>0</v>
      </c>
      <c r="F109" s="89">
        <v>182.48175182481751</v>
      </c>
      <c r="G109" s="106" t="s">
        <v>13</v>
      </c>
    </row>
    <row r="110" spans="1:7" x14ac:dyDescent="0.2">
      <c r="A110" s="90" t="s">
        <v>26</v>
      </c>
      <c r="B110" s="91" t="s">
        <v>112</v>
      </c>
      <c r="C110" s="92">
        <v>91</v>
      </c>
      <c r="D110" s="92">
        <v>0</v>
      </c>
      <c r="E110" s="92">
        <v>0</v>
      </c>
      <c r="F110" s="93">
        <v>181.39775943866363</v>
      </c>
      <c r="G110" s="106" t="s">
        <v>13</v>
      </c>
    </row>
    <row r="111" spans="1:7" x14ac:dyDescent="0.2">
      <c r="A111" s="86" t="s">
        <v>14</v>
      </c>
      <c r="B111" s="87" t="s">
        <v>385</v>
      </c>
      <c r="C111" s="88">
        <v>35</v>
      </c>
      <c r="D111" s="88">
        <v>0</v>
      </c>
      <c r="E111" s="88">
        <v>0</v>
      </c>
      <c r="F111" s="89">
        <v>177.51179185474464</v>
      </c>
      <c r="G111" s="106" t="s">
        <v>13</v>
      </c>
    </row>
    <row r="112" spans="1:7" x14ac:dyDescent="0.2">
      <c r="A112" s="90" t="s">
        <v>80</v>
      </c>
      <c r="B112" s="91" t="s">
        <v>137</v>
      </c>
      <c r="C112" s="92">
        <v>12</v>
      </c>
      <c r="D112" s="92">
        <v>0</v>
      </c>
      <c r="E112" s="92">
        <v>0</v>
      </c>
      <c r="F112" s="93">
        <v>173.68649587494573</v>
      </c>
      <c r="G112" s="106" t="s">
        <v>13</v>
      </c>
    </row>
    <row r="113" spans="1:7" x14ac:dyDescent="0.2">
      <c r="A113" s="86" t="s">
        <v>28</v>
      </c>
      <c r="B113" s="87" t="s">
        <v>794</v>
      </c>
      <c r="C113" s="88">
        <v>14</v>
      </c>
      <c r="D113" s="88">
        <v>1</v>
      </c>
      <c r="E113" s="88">
        <v>0</v>
      </c>
      <c r="F113" s="89">
        <v>172.71157167530222</v>
      </c>
      <c r="G113" s="106" t="s">
        <v>13</v>
      </c>
    </row>
    <row r="114" spans="1:7" x14ac:dyDescent="0.2">
      <c r="A114" s="90" t="s">
        <v>11</v>
      </c>
      <c r="B114" s="91" t="s">
        <v>638</v>
      </c>
      <c r="C114" s="92">
        <v>6</v>
      </c>
      <c r="D114" s="92">
        <v>0</v>
      </c>
      <c r="E114" s="92">
        <v>0</v>
      </c>
      <c r="F114" s="93">
        <v>169.39582156973464</v>
      </c>
      <c r="G114" s="106" t="s">
        <v>13</v>
      </c>
    </row>
    <row r="115" spans="1:7" x14ac:dyDescent="0.2">
      <c r="A115" s="86" t="s">
        <v>98</v>
      </c>
      <c r="B115" s="87" t="s">
        <v>145</v>
      </c>
      <c r="C115" s="88">
        <v>75</v>
      </c>
      <c r="D115" s="88">
        <v>0</v>
      </c>
      <c r="E115" s="88">
        <v>0</v>
      </c>
      <c r="F115" s="89">
        <v>169.00646731414923</v>
      </c>
      <c r="G115" s="106" t="s">
        <v>13</v>
      </c>
    </row>
    <row r="116" spans="1:7" x14ac:dyDescent="0.2">
      <c r="A116" s="90" t="s">
        <v>11</v>
      </c>
      <c r="B116" s="91" t="s">
        <v>700</v>
      </c>
      <c r="C116" s="92">
        <v>13</v>
      </c>
      <c r="D116" s="92">
        <v>0</v>
      </c>
      <c r="E116" s="92">
        <v>0</v>
      </c>
      <c r="F116" s="93">
        <v>168.91891891891893</v>
      </c>
      <c r="G116" s="106" t="s">
        <v>13</v>
      </c>
    </row>
    <row r="117" spans="1:7" x14ac:dyDescent="0.2">
      <c r="A117" s="86" t="s">
        <v>20</v>
      </c>
      <c r="B117" s="87" t="s">
        <v>299</v>
      </c>
      <c r="C117" s="88">
        <v>9</v>
      </c>
      <c r="D117" s="88">
        <v>0</v>
      </c>
      <c r="E117" s="88">
        <v>0</v>
      </c>
      <c r="F117" s="89">
        <v>167.84781797836627</v>
      </c>
      <c r="G117" s="106" t="s">
        <v>13</v>
      </c>
    </row>
    <row r="118" spans="1:7" x14ac:dyDescent="0.2">
      <c r="A118" s="90" t="s">
        <v>22</v>
      </c>
      <c r="B118" s="91" t="s">
        <v>812</v>
      </c>
      <c r="C118" s="92">
        <v>24</v>
      </c>
      <c r="D118" s="92">
        <v>0</v>
      </c>
      <c r="E118" s="92">
        <v>0</v>
      </c>
      <c r="F118" s="93">
        <v>167.24738675958187</v>
      </c>
      <c r="G118" s="106" t="s">
        <v>13</v>
      </c>
    </row>
    <row r="119" spans="1:7" x14ac:dyDescent="0.2">
      <c r="A119" s="86" t="s">
        <v>33</v>
      </c>
      <c r="B119" s="87" t="s">
        <v>109</v>
      </c>
      <c r="C119" s="88">
        <v>66</v>
      </c>
      <c r="D119" s="88">
        <v>0</v>
      </c>
      <c r="E119" s="88">
        <v>0</v>
      </c>
      <c r="F119" s="89">
        <v>164.87222402637957</v>
      </c>
      <c r="G119" s="106" t="s">
        <v>13</v>
      </c>
    </row>
    <row r="120" spans="1:7" x14ac:dyDescent="0.2">
      <c r="A120" s="90" t="s">
        <v>90</v>
      </c>
      <c r="B120" s="91" t="s">
        <v>540</v>
      </c>
      <c r="C120" s="92">
        <v>29</v>
      </c>
      <c r="D120" s="92">
        <v>0</v>
      </c>
      <c r="E120" s="92">
        <v>0</v>
      </c>
      <c r="F120" s="93">
        <v>164.70721871982735</v>
      </c>
      <c r="G120" s="106" t="s">
        <v>13</v>
      </c>
    </row>
    <row r="121" spans="1:7" x14ac:dyDescent="0.2">
      <c r="A121" s="86" t="s">
        <v>33</v>
      </c>
      <c r="B121" s="87" t="s">
        <v>805</v>
      </c>
      <c r="C121" s="88">
        <v>10</v>
      </c>
      <c r="D121" s="88">
        <v>0</v>
      </c>
      <c r="E121" s="88">
        <v>0</v>
      </c>
      <c r="F121" s="89">
        <v>163.61256544502618</v>
      </c>
      <c r="G121" s="106" t="s">
        <v>13</v>
      </c>
    </row>
    <row r="122" spans="1:7" x14ac:dyDescent="0.2">
      <c r="A122" s="90" t="s">
        <v>26</v>
      </c>
      <c r="B122" s="91" t="s">
        <v>373</v>
      </c>
      <c r="C122" s="92">
        <v>13</v>
      </c>
      <c r="D122" s="92">
        <v>0</v>
      </c>
      <c r="E122" s="92">
        <v>0</v>
      </c>
      <c r="F122" s="93">
        <v>163.09120562037384</v>
      </c>
      <c r="G122" s="106" t="s">
        <v>13</v>
      </c>
    </row>
    <row r="123" spans="1:7" x14ac:dyDescent="0.2">
      <c r="A123" s="86" t="s">
        <v>142</v>
      </c>
      <c r="B123" s="87" t="s">
        <v>142</v>
      </c>
      <c r="C123" s="88">
        <v>159</v>
      </c>
      <c r="D123" s="88">
        <v>1</v>
      </c>
      <c r="E123" s="88">
        <v>8</v>
      </c>
      <c r="F123" s="89">
        <v>161.43446049179855</v>
      </c>
      <c r="G123" s="106" t="s">
        <v>13</v>
      </c>
    </row>
    <row r="124" spans="1:7" x14ac:dyDescent="0.2">
      <c r="A124" s="90" t="s">
        <v>8</v>
      </c>
      <c r="B124" s="91" t="s">
        <v>379</v>
      </c>
      <c r="C124" s="92">
        <v>11</v>
      </c>
      <c r="D124" s="92">
        <v>0</v>
      </c>
      <c r="E124" s="92">
        <v>0</v>
      </c>
      <c r="F124" s="93">
        <v>161.07775662615316</v>
      </c>
      <c r="G124" s="106" t="s">
        <v>13</v>
      </c>
    </row>
    <row r="125" spans="1:7" x14ac:dyDescent="0.2">
      <c r="A125" s="86" t="s">
        <v>22</v>
      </c>
      <c r="B125" s="87" t="s">
        <v>22</v>
      </c>
      <c r="C125" s="88">
        <v>350</v>
      </c>
      <c r="D125" s="88">
        <v>92</v>
      </c>
      <c r="E125" s="88">
        <v>6</v>
      </c>
      <c r="F125" s="89">
        <v>160.75497425408614</v>
      </c>
      <c r="G125" s="106" t="s">
        <v>13</v>
      </c>
    </row>
    <row r="126" spans="1:7" x14ac:dyDescent="0.2">
      <c r="A126" s="90" t="s">
        <v>40</v>
      </c>
      <c r="B126" s="91" t="s">
        <v>77</v>
      </c>
      <c r="C126" s="92">
        <v>24</v>
      </c>
      <c r="D126" s="92">
        <v>0</v>
      </c>
      <c r="E126" s="92">
        <v>0</v>
      </c>
      <c r="F126" s="93">
        <v>160.48144433299899</v>
      </c>
      <c r="G126" s="106" t="s">
        <v>13</v>
      </c>
    </row>
    <row r="127" spans="1:7" x14ac:dyDescent="0.2">
      <c r="A127" s="86" t="s">
        <v>121</v>
      </c>
      <c r="B127" s="87" t="s">
        <v>370</v>
      </c>
      <c r="C127" s="88">
        <v>19</v>
      </c>
      <c r="D127" s="88">
        <v>0</v>
      </c>
      <c r="E127" s="88">
        <v>0</v>
      </c>
      <c r="F127" s="89">
        <v>159.94612341106154</v>
      </c>
      <c r="G127" s="106" t="s">
        <v>13</v>
      </c>
    </row>
    <row r="128" spans="1:7" x14ac:dyDescent="0.2">
      <c r="A128" s="90" t="s">
        <v>22</v>
      </c>
      <c r="B128" s="91" t="s">
        <v>247</v>
      </c>
      <c r="C128" s="92">
        <v>16</v>
      </c>
      <c r="D128" s="92">
        <v>0</v>
      </c>
      <c r="E128" s="92">
        <v>0</v>
      </c>
      <c r="F128" s="93">
        <v>159.36254980079681</v>
      </c>
      <c r="G128" s="106" t="s">
        <v>13</v>
      </c>
    </row>
    <row r="129" spans="1:7" x14ac:dyDescent="0.2">
      <c r="A129" s="86" t="s">
        <v>11</v>
      </c>
      <c r="B129" s="87" t="s">
        <v>524</v>
      </c>
      <c r="C129" s="88">
        <v>14</v>
      </c>
      <c r="D129" s="88">
        <v>0</v>
      </c>
      <c r="E129" s="88">
        <v>0</v>
      </c>
      <c r="F129" s="89">
        <v>158.82019285309133</v>
      </c>
      <c r="G129" s="106" t="s">
        <v>13</v>
      </c>
    </row>
    <row r="130" spans="1:7" x14ac:dyDescent="0.2">
      <c r="A130" s="90" t="s">
        <v>26</v>
      </c>
      <c r="B130" s="91" t="s">
        <v>27</v>
      </c>
      <c r="C130" s="92">
        <v>7</v>
      </c>
      <c r="D130" s="92">
        <v>0</v>
      </c>
      <c r="E130" s="92">
        <v>0</v>
      </c>
      <c r="F130" s="93">
        <v>157.37410071942446</v>
      </c>
      <c r="G130" s="106" t="s">
        <v>13</v>
      </c>
    </row>
    <row r="131" spans="1:7" x14ac:dyDescent="0.2">
      <c r="A131" s="86" t="s">
        <v>62</v>
      </c>
      <c r="B131" s="87" t="s">
        <v>660</v>
      </c>
      <c r="C131" s="88">
        <v>27</v>
      </c>
      <c r="D131" s="88">
        <v>1</v>
      </c>
      <c r="E131" s="88">
        <v>0</v>
      </c>
      <c r="F131" s="89">
        <v>156.79247396124987</v>
      </c>
      <c r="G131" s="106" t="s">
        <v>13</v>
      </c>
    </row>
    <row r="132" spans="1:7" x14ac:dyDescent="0.2">
      <c r="A132" s="90" t="s">
        <v>22</v>
      </c>
      <c r="B132" s="91" t="s">
        <v>493</v>
      </c>
      <c r="C132" s="92">
        <v>0</v>
      </c>
      <c r="D132" s="92">
        <v>4</v>
      </c>
      <c r="E132" s="92">
        <v>1</v>
      </c>
      <c r="F132" s="93">
        <v>154.94267121165169</v>
      </c>
      <c r="G132" s="106" t="s">
        <v>13</v>
      </c>
    </row>
    <row r="133" spans="1:7" x14ac:dyDescent="0.2">
      <c r="A133" s="86" t="s">
        <v>22</v>
      </c>
      <c r="B133" s="87" t="s">
        <v>239</v>
      </c>
      <c r="C133" s="88">
        <v>35</v>
      </c>
      <c r="D133" s="88">
        <v>0</v>
      </c>
      <c r="E133" s="88">
        <v>0</v>
      </c>
      <c r="F133" s="89">
        <v>152.89183994408529</v>
      </c>
      <c r="G133" s="106" t="s">
        <v>13</v>
      </c>
    </row>
    <row r="134" spans="1:7" x14ac:dyDescent="0.2">
      <c r="A134" s="90" t="s">
        <v>98</v>
      </c>
      <c r="B134" s="91" t="s">
        <v>686</v>
      </c>
      <c r="C134" s="92">
        <v>332</v>
      </c>
      <c r="D134" s="92">
        <v>0</v>
      </c>
      <c r="E134" s="92">
        <v>1</v>
      </c>
      <c r="F134" s="93">
        <v>152.64936029374687</v>
      </c>
      <c r="G134" s="106" t="s">
        <v>13</v>
      </c>
    </row>
    <row r="135" spans="1:7" x14ac:dyDescent="0.2">
      <c r="A135" s="86" t="s">
        <v>71</v>
      </c>
      <c r="B135" s="87" t="s">
        <v>71</v>
      </c>
      <c r="C135" s="88">
        <v>229</v>
      </c>
      <c r="D135" s="88">
        <v>0</v>
      </c>
      <c r="E135" s="88">
        <v>0</v>
      </c>
      <c r="F135" s="89">
        <v>151.82353994152473</v>
      </c>
      <c r="G135" s="106" t="s">
        <v>13</v>
      </c>
    </row>
    <row r="136" spans="1:7" x14ac:dyDescent="0.2">
      <c r="A136" s="90" t="s">
        <v>80</v>
      </c>
      <c r="B136" s="91" t="s">
        <v>534</v>
      </c>
      <c r="C136" s="92">
        <v>5</v>
      </c>
      <c r="D136" s="92">
        <v>0</v>
      </c>
      <c r="E136" s="92">
        <v>0</v>
      </c>
      <c r="F136" s="93">
        <v>150.8750754375377</v>
      </c>
      <c r="G136" s="106" t="s">
        <v>13</v>
      </c>
    </row>
    <row r="137" spans="1:7" x14ac:dyDescent="0.2">
      <c r="A137" s="86" t="s">
        <v>11</v>
      </c>
      <c r="B137" s="87" t="s">
        <v>144</v>
      </c>
      <c r="C137" s="88">
        <v>17</v>
      </c>
      <c r="D137" s="88">
        <v>0</v>
      </c>
      <c r="E137" s="88">
        <v>0</v>
      </c>
      <c r="F137" s="89">
        <v>147.89038712483688</v>
      </c>
      <c r="G137" s="106" t="s">
        <v>13</v>
      </c>
    </row>
    <row r="138" spans="1:7" x14ac:dyDescent="0.2">
      <c r="A138" s="90" t="s">
        <v>17</v>
      </c>
      <c r="B138" s="91" t="s">
        <v>55</v>
      </c>
      <c r="C138" s="92">
        <v>7</v>
      </c>
      <c r="D138" s="92">
        <v>0</v>
      </c>
      <c r="E138" s="92">
        <v>0</v>
      </c>
      <c r="F138" s="93">
        <v>147.33740265207325</v>
      </c>
      <c r="G138" s="106" t="s">
        <v>13</v>
      </c>
    </row>
    <row r="139" spans="1:7" x14ac:dyDescent="0.2">
      <c r="A139" s="86" t="s">
        <v>40</v>
      </c>
      <c r="B139" s="87" t="s">
        <v>351</v>
      </c>
      <c r="C139" s="88">
        <v>28</v>
      </c>
      <c r="D139" s="88">
        <v>0</v>
      </c>
      <c r="E139" s="88">
        <v>0</v>
      </c>
      <c r="F139" s="89">
        <v>147.17477003942182</v>
      </c>
      <c r="G139" s="106" t="s">
        <v>13</v>
      </c>
    </row>
    <row r="140" spans="1:7" x14ac:dyDescent="0.2">
      <c r="A140" s="90" t="s">
        <v>28</v>
      </c>
      <c r="B140" s="91" t="s">
        <v>329</v>
      </c>
      <c r="C140" s="92">
        <v>7</v>
      </c>
      <c r="D140" s="92">
        <v>1</v>
      </c>
      <c r="E140" s="92">
        <v>0</v>
      </c>
      <c r="F140" s="93">
        <v>146.89680499449136</v>
      </c>
      <c r="G140" s="106" t="s">
        <v>13</v>
      </c>
    </row>
    <row r="141" spans="1:7" x14ac:dyDescent="0.2">
      <c r="A141" s="86" t="s">
        <v>26</v>
      </c>
      <c r="B141" s="87" t="s">
        <v>158</v>
      </c>
      <c r="C141" s="88">
        <v>79</v>
      </c>
      <c r="D141" s="88">
        <v>0</v>
      </c>
      <c r="E141" s="88">
        <v>0</v>
      </c>
      <c r="F141" s="89">
        <v>146.66023094345226</v>
      </c>
      <c r="G141" s="106" t="s">
        <v>13</v>
      </c>
    </row>
    <row r="142" spans="1:7" x14ac:dyDescent="0.2">
      <c r="A142" s="90" t="s">
        <v>11</v>
      </c>
      <c r="B142" s="91" t="s">
        <v>622</v>
      </c>
      <c r="C142" s="92">
        <v>46</v>
      </c>
      <c r="D142" s="92">
        <v>0</v>
      </c>
      <c r="E142" s="92">
        <v>0</v>
      </c>
      <c r="F142" s="93">
        <v>145.64797517651903</v>
      </c>
      <c r="G142" s="106" t="s">
        <v>13</v>
      </c>
    </row>
    <row r="143" spans="1:7" x14ac:dyDescent="0.2">
      <c r="A143" s="86" t="s">
        <v>20</v>
      </c>
      <c r="B143" s="87" t="s">
        <v>129</v>
      </c>
      <c r="C143" s="88">
        <v>7</v>
      </c>
      <c r="D143" s="88">
        <v>0</v>
      </c>
      <c r="E143" s="88">
        <v>0</v>
      </c>
      <c r="F143" s="89">
        <v>144.77766287487074</v>
      </c>
      <c r="G143" s="106" t="s">
        <v>13</v>
      </c>
    </row>
    <row r="144" spans="1:7" x14ac:dyDescent="0.2">
      <c r="A144" s="90" t="s">
        <v>57</v>
      </c>
      <c r="B144" s="91" t="s">
        <v>603</v>
      </c>
      <c r="C144" s="92">
        <v>4</v>
      </c>
      <c r="D144" s="92">
        <v>0</v>
      </c>
      <c r="E144" s="92">
        <v>0</v>
      </c>
      <c r="F144" s="93">
        <v>144.77017734346725</v>
      </c>
      <c r="G144" s="106" t="s">
        <v>13</v>
      </c>
    </row>
    <row r="145" spans="1:7" x14ac:dyDescent="0.2">
      <c r="A145" s="86" t="s">
        <v>40</v>
      </c>
      <c r="B145" s="87" t="s">
        <v>518</v>
      </c>
      <c r="C145" s="88">
        <v>19</v>
      </c>
      <c r="D145" s="88">
        <v>0</v>
      </c>
      <c r="E145" s="88">
        <v>0</v>
      </c>
      <c r="F145" s="89">
        <v>144.15781487101671</v>
      </c>
      <c r="G145" s="106" t="s">
        <v>13</v>
      </c>
    </row>
    <row r="146" spans="1:7" x14ac:dyDescent="0.2">
      <c r="A146" s="90" t="s">
        <v>14</v>
      </c>
      <c r="B146" s="91" t="s">
        <v>758</v>
      </c>
      <c r="C146" s="92">
        <v>4</v>
      </c>
      <c r="D146" s="92">
        <v>0</v>
      </c>
      <c r="E146" s="92">
        <v>0</v>
      </c>
      <c r="F146" s="93">
        <v>144.14414414414415</v>
      </c>
      <c r="G146" s="106" t="s">
        <v>13</v>
      </c>
    </row>
    <row r="147" spans="1:7" x14ac:dyDescent="0.2">
      <c r="A147" s="86" t="s">
        <v>26</v>
      </c>
      <c r="B147" s="87" t="s">
        <v>166</v>
      </c>
      <c r="C147" s="88">
        <v>21</v>
      </c>
      <c r="D147" s="88">
        <v>0</v>
      </c>
      <c r="E147" s="88">
        <v>0</v>
      </c>
      <c r="F147" s="89">
        <v>141.10058455956462</v>
      </c>
      <c r="G147" s="106" t="s">
        <v>13</v>
      </c>
    </row>
    <row r="148" spans="1:7" x14ac:dyDescent="0.2">
      <c r="A148" s="90" t="s">
        <v>33</v>
      </c>
      <c r="B148" s="91" t="s">
        <v>600</v>
      </c>
      <c r="C148" s="92">
        <v>30</v>
      </c>
      <c r="D148" s="92">
        <v>0</v>
      </c>
      <c r="E148" s="92">
        <v>0</v>
      </c>
      <c r="F148" s="93">
        <v>140.90460758066789</v>
      </c>
      <c r="G148" s="106" t="s">
        <v>13</v>
      </c>
    </row>
    <row r="149" spans="1:7" x14ac:dyDescent="0.2">
      <c r="A149" s="86" t="s">
        <v>14</v>
      </c>
      <c r="B149" s="87" t="s">
        <v>455</v>
      </c>
      <c r="C149" s="88">
        <v>28</v>
      </c>
      <c r="D149" s="88">
        <v>0</v>
      </c>
      <c r="E149" s="88">
        <v>0</v>
      </c>
      <c r="F149" s="89">
        <v>140.50582095543959</v>
      </c>
      <c r="G149" s="106" t="s">
        <v>13</v>
      </c>
    </row>
    <row r="150" spans="1:7" x14ac:dyDescent="0.2">
      <c r="A150" s="90" t="s">
        <v>62</v>
      </c>
      <c r="B150" s="91" t="s">
        <v>62</v>
      </c>
      <c r="C150" s="92">
        <v>150</v>
      </c>
      <c r="D150" s="92">
        <v>4</v>
      </c>
      <c r="E150" s="92">
        <v>6</v>
      </c>
      <c r="F150" s="93">
        <v>140.0253796000525</v>
      </c>
      <c r="G150" s="106" t="s">
        <v>13</v>
      </c>
    </row>
    <row r="151" spans="1:7" x14ac:dyDescent="0.2">
      <c r="A151" s="86" t="s">
        <v>121</v>
      </c>
      <c r="B151" s="87" t="s">
        <v>515</v>
      </c>
      <c r="C151" s="88">
        <v>21</v>
      </c>
      <c r="D151" s="88">
        <v>0</v>
      </c>
      <c r="E151" s="88">
        <v>0</v>
      </c>
      <c r="F151" s="89">
        <v>139.88808952837729</v>
      </c>
      <c r="G151" s="106" t="s">
        <v>13</v>
      </c>
    </row>
    <row r="152" spans="1:7" x14ac:dyDescent="0.2">
      <c r="A152" s="90" t="s">
        <v>71</v>
      </c>
      <c r="B152" s="91" t="s">
        <v>453</v>
      </c>
      <c r="C152" s="92">
        <v>12</v>
      </c>
      <c r="D152" s="92">
        <v>1</v>
      </c>
      <c r="E152" s="92">
        <v>0</v>
      </c>
      <c r="F152" s="93">
        <v>137.50793314998941</v>
      </c>
      <c r="G152" s="106" t="s">
        <v>13</v>
      </c>
    </row>
    <row r="153" spans="1:7" x14ac:dyDescent="0.2">
      <c r="A153" s="86" t="s">
        <v>24</v>
      </c>
      <c r="B153" s="87" t="s">
        <v>618</v>
      </c>
      <c r="C153" s="88">
        <v>16</v>
      </c>
      <c r="D153" s="88">
        <v>0</v>
      </c>
      <c r="E153" s="88">
        <v>0</v>
      </c>
      <c r="F153" s="89">
        <v>133.68983957219251</v>
      </c>
      <c r="G153" s="106" t="s">
        <v>13</v>
      </c>
    </row>
    <row r="154" spans="1:7" x14ac:dyDescent="0.2">
      <c r="A154" s="90" t="s">
        <v>33</v>
      </c>
      <c r="B154" s="91" t="s">
        <v>206</v>
      </c>
      <c r="C154" s="92">
        <v>27</v>
      </c>
      <c r="D154" s="92">
        <v>0</v>
      </c>
      <c r="E154" s="92">
        <v>2</v>
      </c>
      <c r="F154" s="93">
        <v>133.62207989678848</v>
      </c>
      <c r="G154" s="106" t="s">
        <v>13</v>
      </c>
    </row>
    <row r="155" spans="1:7" x14ac:dyDescent="0.2">
      <c r="A155" s="86" t="s">
        <v>20</v>
      </c>
      <c r="B155" s="87" t="s">
        <v>381</v>
      </c>
      <c r="C155" s="88">
        <v>32</v>
      </c>
      <c r="D155" s="88">
        <v>0</v>
      </c>
      <c r="E155" s="88">
        <v>0</v>
      </c>
      <c r="F155" s="89">
        <v>132.20955214014214</v>
      </c>
      <c r="G155" s="106" t="s">
        <v>13</v>
      </c>
    </row>
    <row r="156" spans="1:7" x14ac:dyDescent="0.2">
      <c r="A156" s="90" t="s">
        <v>57</v>
      </c>
      <c r="B156" s="91" t="s">
        <v>58</v>
      </c>
      <c r="C156" s="92">
        <v>16</v>
      </c>
      <c r="D156" s="92">
        <v>0</v>
      </c>
      <c r="E156" s="92">
        <v>0</v>
      </c>
      <c r="F156" s="93">
        <v>130.69759843162882</v>
      </c>
      <c r="G156" s="106" t="s">
        <v>13</v>
      </c>
    </row>
    <row r="157" spans="1:7" x14ac:dyDescent="0.2">
      <c r="A157" s="86" t="s">
        <v>28</v>
      </c>
      <c r="B157" s="87" t="s">
        <v>549</v>
      </c>
      <c r="C157" s="88">
        <v>14</v>
      </c>
      <c r="D157" s="88">
        <v>0</v>
      </c>
      <c r="E157" s="88">
        <v>0</v>
      </c>
      <c r="F157" s="89">
        <v>130.4631441617743</v>
      </c>
      <c r="G157" s="106" t="s">
        <v>13</v>
      </c>
    </row>
    <row r="158" spans="1:7" x14ac:dyDescent="0.2">
      <c r="A158" s="90" t="s">
        <v>24</v>
      </c>
      <c r="B158" s="91" t="s">
        <v>221</v>
      </c>
      <c r="C158" s="92">
        <v>4</v>
      </c>
      <c r="D158" s="92">
        <v>0</v>
      </c>
      <c r="E158" s="92">
        <v>0</v>
      </c>
      <c r="F158" s="93">
        <v>128.90750886239124</v>
      </c>
      <c r="G158" s="106" t="s">
        <v>13</v>
      </c>
    </row>
    <row r="159" spans="1:7" x14ac:dyDescent="0.2">
      <c r="A159" s="86" t="s">
        <v>142</v>
      </c>
      <c r="B159" s="87" t="s">
        <v>697</v>
      </c>
      <c r="C159" s="88">
        <v>22</v>
      </c>
      <c r="D159" s="88">
        <v>0</v>
      </c>
      <c r="E159" s="88">
        <v>3</v>
      </c>
      <c r="F159" s="89">
        <v>127.49898000815993</v>
      </c>
      <c r="G159" s="106" t="s">
        <v>13</v>
      </c>
    </row>
    <row r="160" spans="1:7" x14ac:dyDescent="0.2">
      <c r="A160" s="90" t="s">
        <v>90</v>
      </c>
      <c r="B160" s="91" t="s">
        <v>91</v>
      </c>
      <c r="C160" s="92">
        <v>41</v>
      </c>
      <c r="D160" s="92">
        <v>0</v>
      </c>
      <c r="E160" s="92">
        <v>0</v>
      </c>
      <c r="F160" s="93">
        <v>126.86036077848944</v>
      </c>
      <c r="G160" s="106" t="s">
        <v>13</v>
      </c>
    </row>
    <row r="161" spans="1:7" x14ac:dyDescent="0.2">
      <c r="A161" s="86" t="s">
        <v>20</v>
      </c>
      <c r="B161" s="87" t="s">
        <v>814</v>
      </c>
      <c r="C161" s="88">
        <v>102</v>
      </c>
      <c r="D161" s="88">
        <v>6</v>
      </c>
      <c r="E161" s="88">
        <v>5</v>
      </c>
      <c r="F161" s="89">
        <v>126.83802895947919</v>
      </c>
      <c r="G161" s="106" t="s">
        <v>13</v>
      </c>
    </row>
    <row r="162" spans="1:7" x14ac:dyDescent="0.2">
      <c r="A162" s="90" t="s">
        <v>102</v>
      </c>
      <c r="B162" s="91" t="s">
        <v>442</v>
      </c>
      <c r="C162" s="92">
        <v>6</v>
      </c>
      <c r="D162" s="92">
        <v>0</v>
      </c>
      <c r="E162" s="92">
        <v>0</v>
      </c>
      <c r="F162" s="93">
        <v>123.86457473162675</v>
      </c>
      <c r="G162" s="106" t="s">
        <v>13</v>
      </c>
    </row>
    <row r="163" spans="1:7" x14ac:dyDescent="0.2">
      <c r="A163" s="86" t="s">
        <v>20</v>
      </c>
      <c r="B163" s="87" t="s">
        <v>504</v>
      </c>
      <c r="C163" s="88">
        <v>7</v>
      </c>
      <c r="D163" s="88">
        <v>0</v>
      </c>
      <c r="E163" s="88">
        <v>0</v>
      </c>
      <c r="F163" s="89">
        <v>123.54394634662901</v>
      </c>
      <c r="G163" s="106" t="s">
        <v>13</v>
      </c>
    </row>
    <row r="164" spans="1:7" x14ac:dyDescent="0.2">
      <c r="A164" s="90" t="s">
        <v>80</v>
      </c>
      <c r="B164" s="91" t="s">
        <v>646</v>
      </c>
      <c r="C164" s="92">
        <v>10</v>
      </c>
      <c r="D164" s="92">
        <v>0</v>
      </c>
      <c r="E164" s="92">
        <v>0</v>
      </c>
      <c r="F164" s="93">
        <v>122.8803145736053</v>
      </c>
      <c r="G164" s="106" t="s">
        <v>13</v>
      </c>
    </row>
    <row r="165" spans="1:7" x14ac:dyDescent="0.2">
      <c r="A165" s="86" t="s">
        <v>71</v>
      </c>
      <c r="B165" s="87" t="s">
        <v>657</v>
      </c>
      <c r="C165" s="88">
        <v>14</v>
      </c>
      <c r="D165" s="88">
        <v>1</v>
      </c>
      <c r="E165" s="88">
        <v>0</v>
      </c>
      <c r="F165" s="89">
        <v>122.040517451794</v>
      </c>
      <c r="G165" s="106" t="s">
        <v>13</v>
      </c>
    </row>
    <row r="166" spans="1:7" x14ac:dyDescent="0.2">
      <c r="A166" s="90" t="s">
        <v>20</v>
      </c>
      <c r="B166" s="91" t="s">
        <v>20</v>
      </c>
      <c r="C166" s="92">
        <v>111</v>
      </c>
      <c r="D166" s="92">
        <v>22</v>
      </c>
      <c r="E166" s="92">
        <v>0</v>
      </c>
      <c r="F166" s="93">
        <v>121.56665600292492</v>
      </c>
      <c r="G166" s="106" t="s">
        <v>13</v>
      </c>
    </row>
    <row r="167" spans="1:7" x14ac:dyDescent="0.2">
      <c r="A167" s="86" t="s">
        <v>24</v>
      </c>
      <c r="B167" s="87" t="s">
        <v>24</v>
      </c>
      <c r="C167" s="88">
        <v>389</v>
      </c>
      <c r="D167" s="88">
        <v>1</v>
      </c>
      <c r="E167" s="88">
        <v>8</v>
      </c>
      <c r="F167" s="89">
        <v>120.47426905718291</v>
      </c>
      <c r="G167" s="106" t="s">
        <v>13</v>
      </c>
    </row>
    <row r="168" spans="1:7" x14ac:dyDescent="0.2">
      <c r="A168" s="90" t="s">
        <v>98</v>
      </c>
      <c r="B168" s="91" t="s">
        <v>706</v>
      </c>
      <c r="C168" s="92">
        <v>5</v>
      </c>
      <c r="D168" s="92">
        <v>0</v>
      </c>
      <c r="E168" s="92">
        <v>0</v>
      </c>
      <c r="F168" s="93">
        <v>116.98642957416941</v>
      </c>
      <c r="G168" s="106" t="s">
        <v>13</v>
      </c>
    </row>
    <row r="169" spans="1:7" x14ac:dyDescent="0.2">
      <c r="A169" s="86" t="s">
        <v>24</v>
      </c>
      <c r="B169" s="87" t="s">
        <v>672</v>
      </c>
      <c r="C169" s="88">
        <v>29</v>
      </c>
      <c r="D169" s="88">
        <v>1</v>
      </c>
      <c r="E169" s="88">
        <v>0</v>
      </c>
      <c r="F169" s="89">
        <v>115.43345261456771</v>
      </c>
      <c r="G169" s="106" t="s">
        <v>13</v>
      </c>
    </row>
    <row r="170" spans="1:7" x14ac:dyDescent="0.2">
      <c r="A170" s="90" t="s">
        <v>11</v>
      </c>
      <c r="B170" s="91" t="s">
        <v>431</v>
      </c>
      <c r="C170" s="92">
        <v>6</v>
      </c>
      <c r="D170" s="92">
        <v>0</v>
      </c>
      <c r="E170" s="92">
        <v>0</v>
      </c>
      <c r="F170" s="93">
        <v>115.05273250239692</v>
      </c>
      <c r="G170" s="106" t="s">
        <v>13</v>
      </c>
    </row>
    <row r="171" spans="1:7" x14ac:dyDescent="0.2">
      <c r="A171" s="86" t="s">
        <v>28</v>
      </c>
      <c r="B171" s="87" t="s">
        <v>830</v>
      </c>
      <c r="C171" s="88">
        <v>3</v>
      </c>
      <c r="D171" s="88">
        <v>0</v>
      </c>
      <c r="E171" s="88">
        <v>0</v>
      </c>
      <c r="F171" s="89">
        <v>114.24219345011426</v>
      </c>
      <c r="G171" s="106" t="s">
        <v>13</v>
      </c>
    </row>
    <row r="172" spans="1:7" x14ac:dyDescent="0.2">
      <c r="A172" s="90" t="s">
        <v>17</v>
      </c>
      <c r="B172" s="91" t="s">
        <v>640</v>
      </c>
      <c r="C172" s="92">
        <v>27</v>
      </c>
      <c r="D172" s="92">
        <v>0</v>
      </c>
      <c r="E172" s="92">
        <v>0</v>
      </c>
      <c r="F172" s="93">
        <v>113.37868480725623</v>
      </c>
      <c r="G172" s="106" t="s">
        <v>13</v>
      </c>
    </row>
    <row r="173" spans="1:7" x14ac:dyDescent="0.2">
      <c r="A173" s="86" t="s">
        <v>80</v>
      </c>
      <c r="B173" s="87" t="s">
        <v>81</v>
      </c>
      <c r="C173" s="88">
        <v>20</v>
      </c>
      <c r="D173" s="88">
        <v>0</v>
      </c>
      <c r="E173" s="88">
        <v>0</v>
      </c>
      <c r="F173" s="89">
        <v>111.80679785330948</v>
      </c>
      <c r="G173" s="106" t="s">
        <v>13</v>
      </c>
    </row>
    <row r="174" spans="1:7" x14ac:dyDescent="0.2">
      <c r="A174" s="90" t="s">
        <v>98</v>
      </c>
      <c r="B174" s="91" t="s">
        <v>751</v>
      </c>
      <c r="C174" s="92">
        <v>26</v>
      </c>
      <c r="D174" s="92">
        <v>0</v>
      </c>
      <c r="E174" s="92">
        <v>0</v>
      </c>
      <c r="F174" s="93">
        <v>111.18238186871925</v>
      </c>
      <c r="G174" s="106" t="s">
        <v>13</v>
      </c>
    </row>
    <row r="175" spans="1:7" x14ac:dyDescent="0.2">
      <c r="A175" s="86" t="s">
        <v>26</v>
      </c>
      <c r="B175" s="87" t="s">
        <v>449</v>
      </c>
      <c r="C175" s="88">
        <v>57</v>
      </c>
      <c r="D175" s="88">
        <v>0</v>
      </c>
      <c r="E175" s="88">
        <v>0</v>
      </c>
      <c r="F175" s="89">
        <v>110.46297552373015</v>
      </c>
      <c r="G175" s="106" t="s">
        <v>13</v>
      </c>
    </row>
    <row r="176" spans="1:7" x14ac:dyDescent="0.2">
      <c r="A176" s="90" t="s">
        <v>33</v>
      </c>
      <c r="B176" s="91" t="s">
        <v>401</v>
      </c>
      <c r="C176" s="92">
        <v>17</v>
      </c>
      <c r="D176" s="92">
        <v>0</v>
      </c>
      <c r="E176" s="92">
        <v>0</v>
      </c>
      <c r="F176" s="93">
        <v>110.10362694300517</v>
      </c>
      <c r="G176" s="106" t="s">
        <v>13</v>
      </c>
    </row>
    <row r="177" spans="1:7" x14ac:dyDescent="0.2">
      <c r="A177" s="86" t="s">
        <v>53</v>
      </c>
      <c r="B177" s="87" t="s">
        <v>505</v>
      </c>
      <c r="C177" s="88">
        <v>34</v>
      </c>
      <c r="D177" s="88">
        <v>0</v>
      </c>
      <c r="E177" s="88">
        <v>0</v>
      </c>
      <c r="F177" s="89">
        <v>108.03596962282738</v>
      </c>
      <c r="G177" s="106" t="s">
        <v>13</v>
      </c>
    </row>
    <row r="178" spans="1:7" x14ac:dyDescent="0.2">
      <c r="A178" s="90" t="s">
        <v>14</v>
      </c>
      <c r="B178" s="91" t="s">
        <v>529</v>
      </c>
      <c r="C178" s="92">
        <v>29</v>
      </c>
      <c r="D178" s="92">
        <v>0</v>
      </c>
      <c r="E178" s="92">
        <v>0</v>
      </c>
      <c r="F178" s="93">
        <v>107.41934288995073</v>
      </c>
      <c r="G178" s="106" t="s">
        <v>13</v>
      </c>
    </row>
    <row r="179" spans="1:7" x14ac:dyDescent="0.2">
      <c r="A179" s="86" t="s">
        <v>38</v>
      </c>
      <c r="B179" s="87" t="s">
        <v>641</v>
      </c>
      <c r="C179" s="88">
        <v>8</v>
      </c>
      <c r="D179" s="88">
        <v>3</v>
      </c>
      <c r="E179" s="88">
        <v>0</v>
      </c>
      <c r="F179" s="89">
        <v>104.62240821761461</v>
      </c>
      <c r="G179" s="106" t="s">
        <v>13</v>
      </c>
    </row>
    <row r="180" spans="1:7" x14ac:dyDescent="0.2">
      <c r="A180" s="90" t="s">
        <v>11</v>
      </c>
      <c r="B180" s="91" t="s">
        <v>11</v>
      </c>
      <c r="C180" s="92">
        <v>246</v>
      </c>
      <c r="D180" s="92">
        <v>1</v>
      </c>
      <c r="E180" s="92">
        <v>1</v>
      </c>
      <c r="F180" s="93">
        <v>104.51522635132288</v>
      </c>
      <c r="G180" s="106" t="s">
        <v>13</v>
      </c>
    </row>
    <row r="181" spans="1:7" x14ac:dyDescent="0.2">
      <c r="A181" s="86" t="s">
        <v>8</v>
      </c>
      <c r="B181" s="87" t="s">
        <v>248</v>
      </c>
      <c r="C181" s="88">
        <v>29</v>
      </c>
      <c r="D181" s="88">
        <v>0</v>
      </c>
      <c r="E181" s="88">
        <v>0</v>
      </c>
      <c r="F181" s="89">
        <v>103.63805303409335</v>
      </c>
      <c r="G181" s="106" t="s">
        <v>13</v>
      </c>
    </row>
    <row r="182" spans="1:7" x14ac:dyDescent="0.2">
      <c r="A182" s="90" t="s">
        <v>53</v>
      </c>
      <c r="B182" s="91" t="s">
        <v>462</v>
      </c>
      <c r="C182" s="92">
        <v>5</v>
      </c>
      <c r="D182" s="92">
        <v>0</v>
      </c>
      <c r="E182" s="92">
        <v>0</v>
      </c>
      <c r="F182" s="93">
        <v>101.7293997965412</v>
      </c>
      <c r="G182" s="106" t="s">
        <v>13</v>
      </c>
    </row>
    <row r="183" spans="1:7" x14ac:dyDescent="0.2">
      <c r="A183" s="86" t="s">
        <v>24</v>
      </c>
      <c r="B183" s="87" t="s">
        <v>237</v>
      </c>
      <c r="C183" s="88">
        <v>7</v>
      </c>
      <c r="D183" s="88">
        <v>0</v>
      </c>
      <c r="E183" s="88">
        <v>0</v>
      </c>
      <c r="F183" s="89">
        <v>101.3317892298784</v>
      </c>
      <c r="G183" s="106" t="s">
        <v>13</v>
      </c>
    </row>
    <row r="184" spans="1:7" x14ac:dyDescent="0.2">
      <c r="A184" s="90" t="s">
        <v>22</v>
      </c>
      <c r="B184" s="91" t="s">
        <v>51</v>
      </c>
      <c r="C184" s="92">
        <v>4</v>
      </c>
      <c r="D184" s="92">
        <v>0</v>
      </c>
      <c r="E184" s="92">
        <v>0</v>
      </c>
      <c r="F184" s="93">
        <v>100.67958721369243</v>
      </c>
      <c r="G184" s="106" t="s">
        <v>13</v>
      </c>
    </row>
    <row r="185" spans="1:7" x14ac:dyDescent="0.2">
      <c r="A185" s="98" t="s">
        <v>71</v>
      </c>
      <c r="B185" s="99" t="s">
        <v>452</v>
      </c>
      <c r="C185" s="100">
        <v>18</v>
      </c>
      <c r="D185" s="100">
        <v>0</v>
      </c>
      <c r="E185" s="100">
        <v>0</v>
      </c>
      <c r="F185" s="101">
        <v>100.05002501250624</v>
      </c>
      <c r="G185" s="111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149" workbookViewId="0">
      <selection activeCell="H184" sqref="H184"/>
    </sheetView>
  </sheetViews>
  <sheetFormatPr defaultRowHeight="15" x14ac:dyDescent="0.25"/>
  <cols>
    <col min="1" max="1" width="20.28515625" bestFit="1" customWidth="1"/>
    <col min="2" max="2" width="27.7109375" bestFit="1" customWidth="1"/>
    <col min="3" max="3" width="7.5703125" bestFit="1" customWidth="1"/>
    <col min="4" max="4" width="4.7109375" bestFit="1" customWidth="1"/>
    <col min="5" max="5" width="4.42578125" bestFit="1" customWidth="1"/>
    <col min="6" max="6" width="20.85546875" style="133" bestFit="1" customWidth="1"/>
    <col min="7" max="7" width="10" style="7" bestFit="1" customWidth="1"/>
  </cols>
  <sheetData>
    <row r="1" spans="1:7" x14ac:dyDescent="0.25">
      <c r="A1" s="95" t="s">
        <v>2</v>
      </c>
      <c r="B1" s="95" t="s">
        <v>872</v>
      </c>
      <c r="C1" s="95" t="s">
        <v>867</v>
      </c>
      <c r="D1" s="95" t="s">
        <v>868</v>
      </c>
      <c r="E1" s="95" t="s">
        <v>1126</v>
      </c>
      <c r="F1" s="97" t="s">
        <v>4</v>
      </c>
      <c r="G1" s="96" t="s">
        <v>5</v>
      </c>
    </row>
    <row r="2" spans="1:7" x14ac:dyDescent="0.25">
      <c r="A2" s="95" t="s">
        <v>142</v>
      </c>
      <c r="B2" s="95" t="s">
        <v>387</v>
      </c>
      <c r="C2" s="95">
        <v>51</v>
      </c>
      <c r="D2" s="95">
        <v>0</v>
      </c>
      <c r="E2" s="95">
        <v>0</v>
      </c>
      <c r="F2" s="97">
        <v>1209.3905620109083</v>
      </c>
      <c r="G2" s="96" t="s">
        <v>1127</v>
      </c>
    </row>
    <row r="3" spans="1:7" x14ac:dyDescent="0.25">
      <c r="A3" s="95" t="s">
        <v>11</v>
      </c>
      <c r="B3" s="95" t="s">
        <v>571</v>
      </c>
      <c r="C3" s="95">
        <v>185</v>
      </c>
      <c r="D3" s="95">
        <v>0</v>
      </c>
      <c r="E3" s="95">
        <v>0</v>
      </c>
      <c r="F3" s="97">
        <v>1190.2464131763495</v>
      </c>
      <c r="G3" s="96" t="s">
        <v>1127</v>
      </c>
    </row>
    <row r="4" spans="1:7" x14ac:dyDescent="0.25">
      <c r="A4" s="95" t="s">
        <v>20</v>
      </c>
      <c r="B4" s="95" t="s">
        <v>835</v>
      </c>
      <c r="C4" s="95">
        <v>47</v>
      </c>
      <c r="D4" s="95">
        <v>26</v>
      </c>
      <c r="E4" s="95">
        <v>0</v>
      </c>
      <c r="F4" s="97">
        <v>1124.6341087659837</v>
      </c>
      <c r="G4" s="96" t="s">
        <v>1127</v>
      </c>
    </row>
    <row r="5" spans="1:7" x14ac:dyDescent="0.25">
      <c r="A5" s="95" t="s">
        <v>22</v>
      </c>
      <c r="B5" s="95" t="s">
        <v>44</v>
      </c>
      <c r="C5" s="95">
        <v>23</v>
      </c>
      <c r="D5" s="95">
        <v>59</v>
      </c>
      <c r="E5" s="95">
        <v>0</v>
      </c>
      <c r="F5" s="97">
        <v>1106.4633652678451</v>
      </c>
      <c r="G5" s="96" t="s">
        <v>1127</v>
      </c>
    </row>
    <row r="6" spans="1:7" x14ac:dyDescent="0.25">
      <c r="A6" s="95" t="s">
        <v>14</v>
      </c>
      <c r="B6" s="95" t="s">
        <v>14</v>
      </c>
      <c r="C6" s="95">
        <v>177</v>
      </c>
      <c r="D6" s="95">
        <v>43</v>
      </c>
      <c r="E6" s="95">
        <v>0</v>
      </c>
      <c r="F6" s="97">
        <v>973.10686482661015</v>
      </c>
      <c r="G6" s="96" t="s">
        <v>1127</v>
      </c>
    </row>
    <row r="7" spans="1:7" x14ac:dyDescent="0.25">
      <c r="A7" s="95" t="s">
        <v>22</v>
      </c>
      <c r="B7" s="95" t="s">
        <v>539</v>
      </c>
      <c r="C7" s="95">
        <v>30</v>
      </c>
      <c r="D7" s="95">
        <v>0</v>
      </c>
      <c r="E7" s="95">
        <v>0</v>
      </c>
      <c r="F7" s="97">
        <v>921.65898617511516</v>
      </c>
      <c r="G7" s="96" t="s">
        <v>1127</v>
      </c>
    </row>
    <row r="8" spans="1:7" x14ac:dyDescent="0.25">
      <c r="A8" s="95" t="s">
        <v>22</v>
      </c>
      <c r="B8" s="95" t="s">
        <v>728</v>
      </c>
      <c r="C8" s="95">
        <v>37</v>
      </c>
      <c r="D8" s="95">
        <v>0</v>
      </c>
      <c r="E8" s="95">
        <v>0</v>
      </c>
      <c r="F8" s="97">
        <v>921.54420921544204</v>
      </c>
      <c r="G8" s="96" t="s">
        <v>1127</v>
      </c>
    </row>
    <row r="9" spans="1:7" x14ac:dyDescent="0.25">
      <c r="A9" s="95" t="s">
        <v>53</v>
      </c>
      <c r="B9" s="95" t="s">
        <v>66</v>
      </c>
      <c r="C9" s="95">
        <v>311</v>
      </c>
      <c r="D9" s="95">
        <v>0</v>
      </c>
      <c r="E9" s="95">
        <v>0</v>
      </c>
      <c r="F9" s="97">
        <v>847.2960087181583</v>
      </c>
      <c r="G9" s="96" t="s">
        <v>1127</v>
      </c>
    </row>
    <row r="10" spans="1:7" x14ac:dyDescent="0.25">
      <c r="A10" s="95" t="s">
        <v>17</v>
      </c>
      <c r="B10" s="95" t="s">
        <v>18</v>
      </c>
      <c r="C10" s="95">
        <v>33</v>
      </c>
      <c r="D10" s="95">
        <v>0</v>
      </c>
      <c r="E10" s="95">
        <v>0</v>
      </c>
      <c r="F10" s="97">
        <v>826.23935903855784</v>
      </c>
      <c r="G10" s="96" t="s">
        <v>1127</v>
      </c>
    </row>
    <row r="11" spans="1:7" x14ac:dyDescent="0.25">
      <c r="A11" s="95" t="s">
        <v>26</v>
      </c>
      <c r="B11" s="95" t="s">
        <v>372</v>
      </c>
      <c r="C11" s="95">
        <v>77</v>
      </c>
      <c r="D11" s="95">
        <v>0</v>
      </c>
      <c r="E11" s="95">
        <v>0</v>
      </c>
      <c r="F11" s="97">
        <v>719.02138388271544</v>
      </c>
      <c r="G11" s="96" t="s">
        <v>1127</v>
      </c>
    </row>
    <row r="12" spans="1:7" x14ac:dyDescent="0.25">
      <c r="A12" s="95" t="s">
        <v>38</v>
      </c>
      <c r="B12" s="95" t="s">
        <v>857</v>
      </c>
      <c r="C12" s="95">
        <v>45</v>
      </c>
      <c r="D12" s="95">
        <v>0</v>
      </c>
      <c r="E12" s="95">
        <v>0</v>
      </c>
      <c r="F12" s="97">
        <v>689.86662578568144</v>
      </c>
      <c r="G12" s="96" t="s">
        <v>1127</v>
      </c>
    </row>
    <row r="13" spans="1:7" x14ac:dyDescent="0.25">
      <c r="A13" s="95" t="s">
        <v>45</v>
      </c>
      <c r="B13" s="95" t="s">
        <v>200</v>
      </c>
      <c r="C13" s="95">
        <v>119</v>
      </c>
      <c r="D13" s="95">
        <v>0</v>
      </c>
      <c r="E13" s="95">
        <v>0</v>
      </c>
      <c r="F13" s="97">
        <v>670.83826596764186</v>
      </c>
      <c r="G13" s="96" t="s">
        <v>1127</v>
      </c>
    </row>
    <row r="14" spans="1:7" x14ac:dyDescent="0.25">
      <c r="A14" s="95" t="s">
        <v>142</v>
      </c>
      <c r="B14" s="95" t="s">
        <v>209</v>
      </c>
      <c r="C14" s="95">
        <v>67</v>
      </c>
      <c r="D14" s="95">
        <v>0</v>
      </c>
      <c r="E14" s="95">
        <v>0</v>
      </c>
      <c r="F14" s="97">
        <v>642.68585131894486</v>
      </c>
      <c r="G14" s="96" t="s">
        <v>1127</v>
      </c>
    </row>
    <row r="15" spans="1:7" x14ac:dyDescent="0.25">
      <c r="A15" s="95" t="s">
        <v>22</v>
      </c>
      <c r="B15" s="95" t="s">
        <v>584</v>
      </c>
      <c r="C15" s="95">
        <v>30</v>
      </c>
      <c r="D15" s="95">
        <v>1</v>
      </c>
      <c r="E15" s="95">
        <v>0</v>
      </c>
      <c r="F15" s="97">
        <v>639.30707362342753</v>
      </c>
      <c r="G15" s="96" t="s">
        <v>1127</v>
      </c>
    </row>
    <row r="16" spans="1:7" x14ac:dyDescent="0.25">
      <c r="A16" s="95" t="s">
        <v>20</v>
      </c>
      <c r="B16" s="95" t="s">
        <v>829</v>
      </c>
      <c r="C16" s="95">
        <v>74</v>
      </c>
      <c r="D16" s="95">
        <v>2</v>
      </c>
      <c r="E16" s="95">
        <v>0</v>
      </c>
      <c r="F16" s="97">
        <v>610.49080247409427</v>
      </c>
      <c r="G16" s="96" t="s">
        <v>1127</v>
      </c>
    </row>
    <row r="17" spans="1:7" x14ac:dyDescent="0.25">
      <c r="A17" s="95" t="s">
        <v>26</v>
      </c>
      <c r="B17" s="95" t="s">
        <v>188</v>
      </c>
      <c r="C17" s="95">
        <v>69</v>
      </c>
      <c r="D17" s="95">
        <v>0</v>
      </c>
      <c r="E17" s="95">
        <v>0</v>
      </c>
      <c r="F17" s="97">
        <v>603.19958038290065</v>
      </c>
      <c r="G17" s="96" t="s">
        <v>1127</v>
      </c>
    </row>
    <row r="18" spans="1:7" x14ac:dyDescent="0.25">
      <c r="A18" s="95" t="s">
        <v>53</v>
      </c>
      <c r="B18" s="95" t="s">
        <v>212</v>
      </c>
      <c r="C18" s="95">
        <v>91</v>
      </c>
      <c r="D18" s="95">
        <v>0</v>
      </c>
      <c r="E18" s="95">
        <v>0</v>
      </c>
      <c r="F18" s="97">
        <v>592.13951067152527</v>
      </c>
      <c r="G18" s="96" t="s">
        <v>1127</v>
      </c>
    </row>
    <row r="19" spans="1:7" x14ac:dyDescent="0.25">
      <c r="A19" s="95" t="s">
        <v>22</v>
      </c>
      <c r="B19" s="95" t="s">
        <v>279</v>
      </c>
      <c r="C19" s="95">
        <v>27</v>
      </c>
      <c r="D19" s="95">
        <v>0</v>
      </c>
      <c r="E19" s="95">
        <v>0</v>
      </c>
      <c r="F19" s="97">
        <v>541.73354735152486</v>
      </c>
      <c r="G19" s="96" t="s">
        <v>1127</v>
      </c>
    </row>
    <row r="20" spans="1:7" x14ac:dyDescent="0.25">
      <c r="A20" s="95" t="s">
        <v>30</v>
      </c>
      <c r="B20" s="95" t="s">
        <v>624</v>
      </c>
      <c r="C20" s="95">
        <v>64</v>
      </c>
      <c r="D20" s="95">
        <v>0</v>
      </c>
      <c r="E20" s="95">
        <v>1</v>
      </c>
      <c r="F20" s="97">
        <v>538.92712047093937</v>
      </c>
      <c r="G20" s="96" t="s">
        <v>1127</v>
      </c>
    </row>
    <row r="21" spans="1:7" x14ac:dyDescent="0.25">
      <c r="A21" s="95" t="s">
        <v>71</v>
      </c>
      <c r="B21" s="95" t="s">
        <v>816</v>
      </c>
      <c r="C21" s="95">
        <v>35</v>
      </c>
      <c r="D21" s="95">
        <v>0</v>
      </c>
      <c r="E21" s="95">
        <v>0</v>
      </c>
      <c r="F21" s="97">
        <v>535.25003823214558</v>
      </c>
      <c r="G21" s="96" t="s">
        <v>1127</v>
      </c>
    </row>
    <row r="22" spans="1:7" x14ac:dyDescent="0.25">
      <c r="A22" s="95" t="s">
        <v>24</v>
      </c>
      <c r="B22" s="95" t="s">
        <v>831</v>
      </c>
      <c r="C22" s="95">
        <v>23</v>
      </c>
      <c r="D22" s="95">
        <v>0</v>
      </c>
      <c r="E22" s="95">
        <v>0</v>
      </c>
      <c r="F22" s="97">
        <v>531.79190751445083</v>
      </c>
      <c r="G22" s="96" t="s">
        <v>1127</v>
      </c>
    </row>
    <row r="23" spans="1:7" x14ac:dyDescent="0.25">
      <c r="A23" s="95" t="s">
        <v>30</v>
      </c>
      <c r="B23" s="95" t="s">
        <v>490</v>
      </c>
      <c r="C23" s="95">
        <v>44</v>
      </c>
      <c r="D23" s="95">
        <v>0</v>
      </c>
      <c r="E23" s="95">
        <v>0</v>
      </c>
      <c r="F23" s="97">
        <v>516.06849636406287</v>
      </c>
      <c r="G23" s="96" t="s">
        <v>1127</v>
      </c>
    </row>
    <row r="24" spans="1:7" x14ac:dyDescent="0.25">
      <c r="A24" s="95" t="s">
        <v>26</v>
      </c>
      <c r="B24" s="95" t="s">
        <v>322</v>
      </c>
      <c r="C24" s="95">
        <v>346</v>
      </c>
      <c r="D24" s="95">
        <v>0</v>
      </c>
      <c r="E24" s="95">
        <v>0</v>
      </c>
      <c r="F24" s="97">
        <v>512.2890139176784</v>
      </c>
      <c r="G24" s="96" t="s">
        <v>1127</v>
      </c>
    </row>
    <row r="25" spans="1:7" x14ac:dyDescent="0.25">
      <c r="A25" s="95" t="s">
        <v>28</v>
      </c>
      <c r="B25" s="95" t="s">
        <v>185</v>
      </c>
      <c r="C25" s="95">
        <v>80</v>
      </c>
      <c r="D25" s="95">
        <v>17</v>
      </c>
      <c r="E25" s="95">
        <v>0</v>
      </c>
      <c r="F25" s="97">
        <v>510.33829641710946</v>
      </c>
      <c r="G25" s="96" t="s">
        <v>1127</v>
      </c>
    </row>
    <row r="26" spans="1:7" x14ac:dyDescent="0.25">
      <c r="A26" s="95" t="s">
        <v>62</v>
      </c>
      <c r="B26" s="95" t="s">
        <v>853</v>
      </c>
      <c r="C26" s="95">
        <v>212</v>
      </c>
      <c r="D26" s="95">
        <v>1</v>
      </c>
      <c r="E26" s="95">
        <v>0</v>
      </c>
      <c r="F26" s="97">
        <v>505.35006761726254</v>
      </c>
      <c r="G26" s="96" t="s">
        <v>1127</v>
      </c>
    </row>
    <row r="27" spans="1:7" x14ac:dyDescent="0.25">
      <c r="A27" s="95" t="s">
        <v>40</v>
      </c>
      <c r="B27" s="95" t="s">
        <v>40</v>
      </c>
      <c r="C27" s="95">
        <v>397</v>
      </c>
      <c r="D27" s="95">
        <v>0</v>
      </c>
      <c r="E27" s="95">
        <v>0</v>
      </c>
      <c r="F27" s="97">
        <v>499.4904442571181</v>
      </c>
      <c r="G27" s="96" t="s">
        <v>10</v>
      </c>
    </row>
    <row r="28" spans="1:7" x14ac:dyDescent="0.25">
      <c r="A28" s="95" t="s">
        <v>40</v>
      </c>
      <c r="B28" s="95" t="s">
        <v>574</v>
      </c>
      <c r="C28" s="95">
        <v>105</v>
      </c>
      <c r="D28" s="95">
        <v>0</v>
      </c>
      <c r="E28" s="95">
        <v>0</v>
      </c>
      <c r="F28" s="97">
        <v>490.24185264730602</v>
      </c>
      <c r="G28" s="96" t="s">
        <v>10</v>
      </c>
    </row>
    <row r="29" spans="1:7" x14ac:dyDescent="0.25">
      <c r="A29" s="95" t="s">
        <v>80</v>
      </c>
      <c r="B29" s="95" t="s">
        <v>284</v>
      </c>
      <c r="C29" s="95">
        <v>18</v>
      </c>
      <c r="D29" s="95">
        <v>0</v>
      </c>
      <c r="E29" s="95">
        <v>0</v>
      </c>
      <c r="F29" s="97">
        <v>486.61800486618006</v>
      </c>
      <c r="G29" s="96" t="s">
        <v>10</v>
      </c>
    </row>
    <row r="30" spans="1:7" x14ac:dyDescent="0.25">
      <c r="A30" s="95" t="s">
        <v>24</v>
      </c>
      <c r="B30" s="95" t="s">
        <v>405</v>
      </c>
      <c r="C30" s="95">
        <v>73</v>
      </c>
      <c r="D30" s="95">
        <v>0</v>
      </c>
      <c r="E30" s="95">
        <v>0</v>
      </c>
      <c r="F30" s="97">
        <v>483.37968480995892</v>
      </c>
      <c r="G30" s="96" t="s">
        <v>10</v>
      </c>
    </row>
    <row r="31" spans="1:7" x14ac:dyDescent="0.25">
      <c r="A31" s="95" t="s">
        <v>30</v>
      </c>
      <c r="B31" s="95" t="s">
        <v>404</v>
      </c>
      <c r="C31" s="95">
        <v>101</v>
      </c>
      <c r="D31" s="95">
        <v>0</v>
      </c>
      <c r="E31" s="95">
        <v>0</v>
      </c>
      <c r="F31" s="97">
        <v>478.76374668183541</v>
      </c>
      <c r="G31" s="96" t="s">
        <v>10</v>
      </c>
    </row>
    <row r="32" spans="1:7" x14ac:dyDescent="0.25">
      <c r="A32" s="95" t="s">
        <v>28</v>
      </c>
      <c r="B32" s="95" t="s">
        <v>29</v>
      </c>
      <c r="C32" s="95">
        <v>89</v>
      </c>
      <c r="D32" s="95">
        <v>0</v>
      </c>
      <c r="E32" s="95">
        <v>1</v>
      </c>
      <c r="F32" s="97">
        <v>469.58155066263174</v>
      </c>
      <c r="G32" s="96" t="s">
        <v>10</v>
      </c>
    </row>
    <row r="33" spans="1:7" x14ac:dyDescent="0.25">
      <c r="A33" s="95" t="s">
        <v>20</v>
      </c>
      <c r="B33" s="95" t="s">
        <v>255</v>
      </c>
      <c r="C33" s="95">
        <v>12</v>
      </c>
      <c r="D33" s="95">
        <v>1</v>
      </c>
      <c r="E33" s="95">
        <v>0</v>
      </c>
      <c r="F33" s="97">
        <v>461.97583511016347</v>
      </c>
      <c r="G33" s="96" t="s">
        <v>10</v>
      </c>
    </row>
    <row r="34" spans="1:7" x14ac:dyDescent="0.25">
      <c r="A34" s="95" t="s">
        <v>26</v>
      </c>
      <c r="B34" s="95" t="s">
        <v>713</v>
      </c>
      <c r="C34" s="95">
        <v>125</v>
      </c>
      <c r="D34" s="95">
        <v>0</v>
      </c>
      <c r="E34" s="95">
        <v>3</v>
      </c>
      <c r="F34" s="97">
        <v>456.2629215085193</v>
      </c>
      <c r="G34" s="96" t="s">
        <v>10</v>
      </c>
    </row>
    <row r="35" spans="1:7" x14ac:dyDescent="0.25">
      <c r="A35" s="95" t="s">
        <v>26</v>
      </c>
      <c r="B35" s="95" t="s">
        <v>572</v>
      </c>
      <c r="C35" s="95">
        <v>417</v>
      </c>
      <c r="D35" s="95">
        <v>0</v>
      </c>
      <c r="E35" s="95">
        <v>0</v>
      </c>
      <c r="F35" s="97">
        <v>447.90066701754012</v>
      </c>
      <c r="G35" s="96" t="s">
        <v>10</v>
      </c>
    </row>
    <row r="36" spans="1:7" x14ac:dyDescent="0.25">
      <c r="A36" s="95" t="s">
        <v>14</v>
      </c>
      <c r="B36" s="95" t="s">
        <v>49</v>
      </c>
      <c r="C36" s="95">
        <v>37</v>
      </c>
      <c r="D36" s="95">
        <v>0</v>
      </c>
      <c r="E36" s="95">
        <v>0</v>
      </c>
      <c r="F36" s="97">
        <v>444.01776071042843</v>
      </c>
      <c r="G36" s="96" t="s">
        <v>10</v>
      </c>
    </row>
    <row r="37" spans="1:7" x14ac:dyDescent="0.25">
      <c r="A37" s="95" t="s">
        <v>53</v>
      </c>
      <c r="B37" s="95" t="s">
        <v>785</v>
      </c>
      <c r="C37" s="95">
        <v>18</v>
      </c>
      <c r="D37" s="95">
        <v>0</v>
      </c>
      <c r="E37" s="95">
        <v>0</v>
      </c>
      <c r="F37" s="97">
        <v>427.65502494654316</v>
      </c>
      <c r="G37" s="96" t="s">
        <v>10</v>
      </c>
    </row>
    <row r="38" spans="1:7" x14ac:dyDescent="0.25">
      <c r="A38" s="95" t="s">
        <v>33</v>
      </c>
      <c r="B38" s="95" t="s">
        <v>649</v>
      </c>
      <c r="C38" s="95">
        <v>17</v>
      </c>
      <c r="D38" s="95">
        <v>0</v>
      </c>
      <c r="E38" s="95">
        <v>0</v>
      </c>
      <c r="F38" s="97">
        <v>422.99079372978355</v>
      </c>
      <c r="G38" s="96" t="s">
        <v>10</v>
      </c>
    </row>
    <row r="39" spans="1:7" x14ac:dyDescent="0.25">
      <c r="A39" s="95" t="s">
        <v>71</v>
      </c>
      <c r="B39" s="95" t="s">
        <v>191</v>
      </c>
      <c r="C39" s="95">
        <v>125</v>
      </c>
      <c r="D39" s="95">
        <v>1</v>
      </c>
      <c r="E39" s="95">
        <v>0</v>
      </c>
      <c r="F39" s="97">
        <v>415.51246537396122</v>
      </c>
      <c r="G39" s="96" t="s">
        <v>10</v>
      </c>
    </row>
    <row r="40" spans="1:7" x14ac:dyDescent="0.25">
      <c r="A40" s="95" t="s">
        <v>28</v>
      </c>
      <c r="B40" s="95" t="s">
        <v>257</v>
      </c>
      <c r="C40" s="95">
        <v>27</v>
      </c>
      <c r="D40" s="95">
        <v>0</v>
      </c>
      <c r="E40" s="95">
        <v>0</v>
      </c>
      <c r="F40" s="97">
        <v>406.25940415287391</v>
      </c>
      <c r="G40" s="96" t="s">
        <v>10</v>
      </c>
    </row>
    <row r="41" spans="1:7" x14ac:dyDescent="0.25">
      <c r="A41" s="95" t="s">
        <v>26</v>
      </c>
      <c r="B41" s="95" t="s">
        <v>567</v>
      </c>
      <c r="C41" s="95">
        <v>32</v>
      </c>
      <c r="D41" s="95">
        <v>1</v>
      </c>
      <c r="E41" s="95">
        <v>0</v>
      </c>
      <c r="F41" s="97">
        <v>399.03264812575571</v>
      </c>
      <c r="G41" s="96" t="s">
        <v>10</v>
      </c>
    </row>
    <row r="42" spans="1:7" x14ac:dyDescent="0.25">
      <c r="A42" s="95" t="s">
        <v>22</v>
      </c>
      <c r="B42" s="95" t="s">
        <v>644</v>
      </c>
      <c r="C42" s="95">
        <v>59</v>
      </c>
      <c r="D42" s="95">
        <v>9</v>
      </c>
      <c r="E42" s="95">
        <v>1</v>
      </c>
      <c r="F42" s="97">
        <v>396.59731003563633</v>
      </c>
      <c r="G42" s="96" t="s">
        <v>10</v>
      </c>
    </row>
    <row r="43" spans="1:7" x14ac:dyDescent="0.25">
      <c r="A43" s="95" t="s">
        <v>28</v>
      </c>
      <c r="B43" s="95" t="s">
        <v>564</v>
      </c>
      <c r="C43" s="95">
        <v>79</v>
      </c>
      <c r="D43" s="95">
        <v>0</v>
      </c>
      <c r="E43" s="95">
        <v>0</v>
      </c>
      <c r="F43" s="97">
        <v>393.97566327548373</v>
      </c>
      <c r="G43" s="96" t="s">
        <v>10</v>
      </c>
    </row>
    <row r="44" spans="1:7" x14ac:dyDescent="0.25">
      <c r="A44" s="95" t="s">
        <v>20</v>
      </c>
      <c r="B44" s="95" t="s">
        <v>133</v>
      </c>
      <c r="C44" s="95">
        <v>16</v>
      </c>
      <c r="D44" s="95">
        <v>0</v>
      </c>
      <c r="E44" s="95">
        <v>0</v>
      </c>
      <c r="F44" s="97">
        <v>392.73441335297002</v>
      </c>
      <c r="G44" s="96" t="s">
        <v>10</v>
      </c>
    </row>
    <row r="45" spans="1:7" x14ac:dyDescent="0.25">
      <c r="A45" s="95" t="s">
        <v>36</v>
      </c>
      <c r="B45" s="95" t="s">
        <v>231</v>
      </c>
      <c r="C45" s="95">
        <v>45</v>
      </c>
      <c r="D45" s="95">
        <v>0</v>
      </c>
      <c r="E45" s="95">
        <v>0</v>
      </c>
      <c r="F45" s="97">
        <v>390.45553145336225</v>
      </c>
      <c r="G45" s="96" t="s">
        <v>10</v>
      </c>
    </row>
    <row r="46" spans="1:7" x14ac:dyDescent="0.25">
      <c r="A46" s="95" t="s">
        <v>26</v>
      </c>
      <c r="B46" s="95" t="s">
        <v>770</v>
      </c>
      <c r="C46" s="95">
        <v>26</v>
      </c>
      <c r="D46" s="95">
        <v>0</v>
      </c>
      <c r="E46" s="95">
        <v>0</v>
      </c>
      <c r="F46" s="97">
        <v>388.98862956313582</v>
      </c>
      <c r="G46" s="96" t="s">
        <v>10</v>
      </c>
    </row>
    <row r="47" spans="1:7" x14ac:dyDescent="0.25">
      <c r="A47" s="95" t="s">
        <v>24</v>
      </c>
      <c r="B47" s="95" t="s">
        <v>611</v>
      </c>
      <c r="C47" s="95">
        <v>23</v>
      </c>
      <c r="D47" s="95">
        <v>0</v>
      </c>
      <c r="E47" s="95">
        <v>0</v>
      </c>
      <c r="F47" s="97">
        <v>380.54268696227666</v>
      </c>
      <c r="G47" s="96" t="s">
        <v>10</v>
      </c>
    </row>
    <row r="48" spans="1:7" x14ac:dyDescent="0.25">
      <c r="A48" s="95" t="s">
        <v>102</v>
      </c>
      <c r="B48" s="95" t="s">
        <v>625</v>
      </c>
      <c r="C48" s="95">
        <v>142</v>
      </c>
      <c r="D48" s="95">
        <v>1</v>
      </c>
      <c r="E48" s="95">
        <v>0</v>
      </c>
      <c r="F48" s="97">
        <v>376.81159420289856</v>
      </c>
      <c r="G48" s="96" t="s">
        <v>10</v>
      </c>
    </row>
    <row r="49" spans="1:7" x14ac:dyDescent="0.25">
      <c r="A49" s="95" t="s">
        <v>28</v>
      </c>
      <c r="B49" s="95" t="s">
        <v>28</v>
      </c>
      <c r="C49" s="95">
        <v>462</v>
      </c>
      <c r="D49" s="95">
        <v>51</v>
      </c>
      <c r="E49" s="95">
        <v>8</v>
      </c>
      <c r="F49" s="97">
        <v>371.51923556886658</v>
      </c>
      <c r="G49" s="96" t="s">
        <v>10</v>
      </c>
    </row>
    <row r="50" spans="1:7" x14ac:dyDescent="0.25">
      <c r="A50" s="95" t="s">
        <v>26</v>
      </c>
      <c r="B50" s="95" t="s">
        <v>598</v>
      </c>
      <c r="C50" s="95">
        <v>41</v>
      </c>
      <c r="D50" s="95">
        <v>0</v>
      </c>
      <c r="E50" s="95">
        <v>0</v>
      </c>
      <c r="F50" s="97">
        <v>364.47684238598987</v>
      </c>
      <c r="G50" s="96" t="s">
        <v>10</v>
      </c>
    </row>
    <row r="51" spans="1:7" x14ac:dyDescent="0.25">
      <c r="A51" s="95" t="s">
        <v>11</v>
      </c>
      <c r="B51" s="95" t="s">
        <v>172</v>
      </c>
      <c r="C51" s="95">
        <v>35</v>
      </c>
      <c r="D51" s="95">
        <v>0</v>
      </c>
      <c r="E51" s="95">
        <v>0</v>
      </c>
      <c r="F51" s="97">
        <v>361.60760409133178</v>
      </c>
      <c r="G51" s="96" t="s">
        <v>10</v>
      </c>
    </row>
    <row r="52" spans="1:7" x14ac:dyDescent="0.25">
      <c r="A52" s="95" t="s">
        <v>45</v>
      </c>
      <c r="B52" s="95" t="s">
        <v>176</v>
      </c>
      <c r="C52" s="95">
        <v>31</v>
      </c>
      <c r="D52" s="95">
        <v>0</v>
      </c>
      <c r="E52" s="95">
        <v>0</v>
      </c>
      <c r="F52" s="97">
        <v>360.42320660388327</v>
      </c>
      <c r="G52" s="96" t="s">
        <v>10</v>
      </c>
    </row>
    <row r="53" spans="1:7" x14ac:dyDescent="0.25">
      <c r="A53" s="95" t="s">
        <v>24</v>
      </c>
      <c r="B53" s="95" t="s">
        <v>465</v>
      </c>
      <c r="C53" s="95">
        <v>26</v>
      </c>
      <c r="D53" s="95">
        <v>0</v>
      </c>
      <c r="E53" s="95">
        <v>0</v>
      </c>
      <c r="F53" s="97">
        <v>347.5471193690683</v>
      </c>
      <c r="G53" s="96" t="s">
        <v>10</v>
      </c>
    </row>
    <row r="54" spans="1:7" x14ac:dyDescent="0.25">
      <c r="A54" s="95" t="s">
        <v>102</v>
      </c>
      <c r="B54" s="95" t="s">
        <v>673</v>
      </c>
      <c r="C54" s="95">
        <v>142</v>
      </c>
      <c r="D54" s="95">
        <v>0</v>
      </c>
      <c r="E54" s="95">
        <v>0</v>
      </c>
      <c r="F54" s="97">
        <v>343.41822051319258</v>
      </c>
      <c r="G54" s="96" t="s">
        <v>10</v>
      </c>
    </row>
    <row r="55" spans="1:7" x14ac:dyDescent="0.25">
      <c r="A55" s="95" t="s">
        <v>22</v>
      </c>
      <c r="B55" s="95" t="s">
        <v>531</v>
      </c>
      <c r="C55" s="95">
        <v>11</v>
      </c>
      <c r="D55" s="95">
        <v>0</v>
      </c>
      <c r="E55" s="95">
        <v>0</v>
      </c>
      <c r="F55" s="97">
        <v>341.72103137620383</v>
      </c>
      <c r="G55" s="96" t="s">
        <v>10</v>
      </c>
    </row>
    <row r="56" spans="1:7" x14ac:dyDescent="0.25">
      <c r="A56" s="95" t="s">
        <v>26</v>
      </c>
      <c r="B56" s="95" t="s">
        <v>73</v>
      </c>
      <c r="C56" s="95">
        <v>31</v>
      </c>
      <c r="D56" s="95">
        <v>0</v>
      </c>
      <c r="E56" s="95">
        <v>0</v>
      </c>
      <c r="F56" s="97">
        <v>339.0942900896959</v>
      </c>
      <c r="G56" s="96" t="s">
        <v>10</v>
      </c>
    </row>
    <row r="57" spans="1:7" x14ac:dyDescent="0.25">
      <c r="A57" s="95" t="s">
        <v>53</v>
      </c>
      <c r="B57" s="95" t="s">
        <v>849</v>
      </c>
      <c r="C57" s="95">
        <v>46</v>
      </c>
      <c r="D57" s="95">
        <v>0</v>
      </c>
      <c r="E57" s="95">
        <v>0</v>
      </c>
      <c r="F57" s="97">
        <v>334.20517291485032</v>
      </c>
      <c r="G57" s="96" t="s">
        <v>10</v>
      </c>
    </row>
    <row r="58" spans="1:7" x14ac:dyDescent="0.25">
      <c r="A58" s="95" t="s">
        <v>22</v>
      </c>
      <c r="B58" s="95" t="s">
        <v>208</v>
      </c>
      <c r="C58" s="95">
        <v>21</v>
      </c>
      <c r="D58" s="95">
        <v>0</v>
      </c>
      <c r="E58" s="95">
        <v>2</v>
      </c>
      <c r="F58" s="97">
        <v>327.77540259370102</v>
      </c>
      <c r="G58" s="96" t="s">
        <v>10</v>
      </c>
    </row>
    <row r="59" spans="1:7" x14ac:dyDescent="0.25">
      <c r="A59" s="95" t="s">
        <v>30</v>
      </c>
      <c r="B59" s="95" t="s">
        <v>316</v>
      </c>
      <c r="C59" s="95">
        <v>24</v>
      </c>
      <c r="D59" s="95">
        <v>0</v>
      </c>
      <c r="E59" s="95">
        <v>0</v>
      </c>
      <c r="F59" s="97">
        <v>323.93035497368066</v>
      </c>
      <c r="G59" s="96" t="s">
        <v>10</v>
      </c>
    </row>
    <row r="60" spans="1:7" x14ac:dyDescent="0.25">
      <c r="A60" s="95" t="s">
        <v>26</v>
      </c>
      <c r="B60" s="95" t="s">
        <v>556</v>
      </c>
      <c r="C60" s="95">
        <v>10</v>
      </c>
      <c r="D60" s="95">
        <v>0</v>
      </c>
      <c r="E60" s="95">
        <v>0</v>
      </c>
      <c r="F60" s="97">
        <v>318.06615776081424</v>
      </c>
      <c r="G60" s="96" t="s">
        <v>10</v>
      </c>
    </row>
    <row r="61" spans="1:7" x14ac:dyDescent="0.25">
      <c r="A61" s="95" t="s">
        <v>33</v>
      </c>
      <c r="B61" s="95" t="s">
        <v>85</v>
      </c>
      <c r="C61" s="95">
        <v>60</v>
      </c>
      <c r="D61" s="95">
        <v>0</v>
      </c>
      <c r="E61" s="95">
        <v>0</v>
      </c>
      <c r="F61" s="97">
        <v>314.23483816905832</v>
      </c>
      <c r="G61" s="96" t="s">
        <v>10</v>
      </c>
    </row>
    <row r="62" spans="1:7" x14ac:dyDescent="0.25">
      <c r="A62" s="95" t="s">
        <v>121</v>
      </c>
      <c r="B62" s="95" t="s">
        <v>446</v>
      </c>
      <c r="C62" s="95">
        <v>17</v>
      </c>
      <c r="D62" s="95">
        <v>1</v>
      </c>
      <c r="E62" s="95">
        <v>0</v>
      </c>
      <c r="F62" s="97">
        <v>313.97174254317116</v>
      </c>
      <c r="G62" s="96" t="s">
        <v>10</v>
      </c>
    </row>
    <row r="63" spans="1:7" x14ac:dyDescent="0.25">
      <c r="A63" s="95" t="s">
        <v>80</v>
      </c>
      <c r="B63" s="95" t="s">
        <v>80</v>
      </c>
      <c r="C63" s="95">
        <v>263</v>
      </c>
      <c r="D63" s="95">
        <v>0</v>
      </c>
      <c r="E63" s="95">
        <v>0</v>
      </c>
      <c r="F63" s="97">
        <v>313.81252386407027</v>
      </c>
      <c r="G63" s="96" t="s">
        <v>10</v>
      </c>
    </row>
    <row r="64" spans="1:7" x14ac:dyDescent="0.25">
      <c r="A64" s="95" t="s">
        <v>102</v>
      </c>
      <c r="B64" s="95" t="s">
        <v>565</v>
      </c>
      <c r="C64" s="95">
        <v>19</v>
      </c>
      <c r="D64" s="95">
        <v>0</v>
      </c>
      <c r="E64" s="95">
        <v>0</v>
      </c>
      <c r="F64" s="97">
        <v>312.29454306377386</v>
      </c>
      <c r="G64" s="96" t="s">
        <v>10</v>
      </c>
    </row>
    <row r="65" spans="1:7" x14ac:dyDescent="0.25">
      <c r="A65" s="95" t="s">
        <v>11</v>
      </c>
      <c r="B65" s="95" t="s">
        <v>317</v>
      </c>
      <c r="C65" s="95">
        <v>47</v>
      </c>
      <c r="D65" s="95">
        <v>0</v>
      </c>
      <c r="E65" s="95">
        <v>0</v>
      </c>
      <c r="F65" s="97">
        <v>308.50016409583196</v>
      </c>
      <c r="G65" s="96" t="s">
        <v>10</v>
      </c>
    </row>
    <row r="66" spans="1:7" x14ac:dyDescent="0.25">
      <c r="A66" s="95" t="s">
        <v>30</v>
      </c>
      <c r="B66" s="95" t="s">
        <v>439</v>
      </c>
      <c r="C66" s="95">
        <v>33</v>
      </c>
      <c r="D66" s="95">
        <v>0</v>
      </c>
      <c r="E66" s="95">
        <v>0</v>
      </c>
      <c r="F66" s="97">
        <v>306.12244897959181</v>
      </c>
      <c r="G66" s="96" t="s">
        <v>10</v>
      </c>
    </row>
    <row r="67" spans="1:7" x14ac:dyDescent="0.25">
      <c r="A67" s="95" t="s">
        <v>22</v>
      </c>
      <c r="B67" s="95" t="s">
        <v>280</v>
      </c>
      <c r="C67" s="95">
        <v>23</v>
      </c>
      <c r="D67" s="95">
        <v>0</v>
      </c>
      <c r="E67" s="95">
        <v>0</v>
      </c>
      <c r="F67" s="97">
        <v>305.56662681015013</v>
      </c>
      <c r="G67" s="96" t="s">
        <v>10</v>
      </c>
    </row>
    <row r="68" spans="1:7" x14ac:dyDescent="0.25">
      <c r="A68" s="95" t="s">
        <v>28</v>
      </c>
      <c r="B68" s="95" t="s">
        <v>562</v>
      </c>
      <c r="C68" s="95">
        <v>18</v>
      </c>
      <c r="D68" s="95">
        <v>0</v>
      </c>
      <c r="E68" s="95">
        <v>0</v>
      </c>
      <c r="F68" s="97">
        <v>302.3177695666779</v>
      </c>
      <c r="G68" s="96" t="s">
        <v>10</v>
      </c>
    </row>
    <row r="69" spans="1:7" x14ac:dyDescent="0.25">
      <c r="A69" s="95" t="s">
        <v>24</v>
      </c>
      <c r="B69" s="95" t="s">
        <v>336</v>
      </c>
      <c r="C69" s="95">
        <v>162</v>
      </c>
      <c r="D69" s="95">
        <v>3</v>
      </c>
      <c r="E69" s="95">
        <v>3</v>
      </c>
      <c r="F69" s="97">
        <v>284.92927648315862</v>
      </c>
      <c r="G69" s="96" t="s">
        <v>13</v>
      </c>
    </row>
    <row r="70" spans="1:7" x14ac:dyDescent="0.25">
      <c r="A70" s="95" t="s">
        <v>26</v>
      </c>
      <c r="B70" s="95" t="s">
        <v>703</v>
      </c>
      <c r="C70" s="95">
        <v>13</v>
      </c>
      <c r="D70" s="95">
        <v>0</v>
      </c>
      <c r="E70" s="95">
        <v>0</v>
      </c>
      <c r="F70" s="97">
        <v>270.43894320782192</v>
      </c>
      <c r="G70" s="96" t="s">
        <v>13</v>
      </c>
    </row>
    <row r="71" spans="1:7" x14ac:dyDescent="0.25">
      <c r="A71" s="95" t="s">
        <v>38</v>
      </c>
      <c r="B71" s="95" t="s">
        <v>201</v>
      </c>
      <c r="C71" s="95">
        <v>197</v>
      </c>
      <c r="D71" s="95">
        <v>3</v>
      </c>
      <c r="E71" s="95">
        <v>0</v>
      </c>
      <c r="F71" s="97">
        <v>267.76987856636009</v>
      </c>
      <c r="G71" s="96" t="s">
        <v>13</v>
      </c>
    </row>
    <row r="72" spans="1:7" x14ac:dyDescent="0.25">
      <c r="A72" s="95" t="s">
        <v>45</v>
      </c>
      <c r="B72" s="95" t="s">
        <v>862</v>
      </c>
      <c r="C72" s="95">
        <v>88</v>
      </c>
      <c r="D72" s="95">
        <v>3</v>
      </c>
      <c r="E72" s="95">
        <v>0</v>
      </c>
      <c r="F72" s="97">
        <v>264.10494543765964</v>
      </c>
      <c r="G72" s="96" t="s">
        <v>13</v>
      </c>
    </row>
    <row r="73" spans="1:7" x14ac:dyDescent="0.25">
      <c r="A73" s="95" t="s">
        <v>24</v>
      </c>
      <c r="B73" s="95" t="s">
        <v>160</v>
      </c>
      <c r="C73" s="95">
        <v>18</v>
      </c>
      <c r="D73" s="95">
        <v>1</v>
      </c>
      <c r="E73" s="95">
        <v>2</v>
      </c>
      <c r="F73" s="97">
        <v>261.55187445510029</v>
      </c>
      <c r="G73" s="96" t="s">
        <v>13</v>
      </c>
    </row>
    <row r="74" spans="1:7" x14ac:dyDescent="0.25">
      <c r="A74" s="95" t="s">
        <v>28</v>
      </c>
      <c r="B74" s="95" t="s">
        <v>755</v>
      </c>
      <c r="C74" s="95">
        <v>10</v>
      </c>
      <c r="D74" s="95">
        <v>0</v>
      </c>
      <c r="E74" s="95">
        <v>0</v>
      </c>
      <c r="F74" s="97">
        <v>258.73221216041401</v>
      </c>
      <c r="G74" s="96" t="s">
        <v>13</v>
      </c>
    </row>
    <row r="75" spans="1:7" x14ac:dyDescent="0.25">
      <c r="A75" s="95" t="s">
        <v>22</v>
      </c>
      <c r="B75" s="95" t="s">
        <v>743</v>
      </c>
      <c r="C75" s="95">
        <v>15</v>
      </c>
      <c r="D75" s="95">
        <v>0</v>
      </c>
      <c r="E75" s="95">
        <v>0</v>
      </c>
      <c r="F75" s="97">
        <v>258.70989996550537</v>
      </c>
      <c r="G75" s="96" t="s">
        <v>13</v>
      </c>
    </row>
    <row r="76" spans="1:7" x14ac:dyDescent="0.25">
      <c r="A76" s="95" t="s">
        <v>20</v>
      </c>
      <c r="B76" s="95" t="s">
        <v>182</v>
      </c>
      <c r="C76" s="95">
        <v>234</v>
      </c>
      <c r="D76" s="95">
        <v>0</v>
      </c>
      <c r="E76" s="95">
        <v>1</v>
      </c>
      <c r="F76" s="97">
        <v>256.82218069352916</v>
      </c>
      <c r="G76" s="96" t="s">
        <v>13</v>
      </c>
    </row>
    <row r="77" spans="1:7" x14ac:dyDescent="0.25">
      <c r="A77" s="95" t="s">
        <v>38</v>
      </c>
      <c r="B77" s="95" t="s">
        <v>82</v>
      </c>
      <c r="C77" s="95">
        <v>36</v>
      </c>
      <c r="D77" s="95">
        <v>0</v>
      </c>
      <c r="E77" s="95">
        <v>0</v>
      </c>
      <c r="F77" s="97">
        <v>255.59105431309905</v>
      </c>
      <c r="G77" s="96" t="s">
        <v>13</v>
      </c>
    </row>
    <row r="78" spans="1:7" x14ac:dyDescent="0.25">
      <c r="A78" s="95" t="s">
        <v>20</v>
      </c>
      <c r="B78" s="95" t="s">
        <v>116</v>
      </c>
      <c r="C78" s="95">
        <v>36</v>
      </c>
      <c r="D78" s="95">
        <v>1</v>
      </c>
      <c r="E78" s="95">
        <v>0</v>
      </c>
      <c r="F78" s="97">
        <v>246.5023317788141</v>
      </c>
      <c r="G78" s="96" t="s">
        <v>13</v>
      </c>
    </row>
    <row r="79" spans="1:7" x14ac:dyDescent="0.25">
      <c r="A79" s="95" t="s">
        <v>33</v>
      </c>
      <c r="B79" s="95" t="s">
        <v>375</v>
      </c>
      <c r="C79" s="95">
        <v>30</v>
      </c>
      <c r="D79" s="95">
        <v>0</v>
      </c>
      <c r="E79" s="95">
        <v>0</v>
      </c>
      <c r="F79" s="97">
        <v>243.84296513045601</v>
      </c>
      <c r="G79" s="96" t="s">
        <v>13</v>
      </c>
    </row>
    <row r="80" spans="1:7" x14ac:dyDescent="0.25">
      <c r="A80" s="95" t="s">
        <v>53</v>
      </c>
      <c r="B80" s="95" t="s">
        <v>249</v>
      </c>
      <c r="C80" s="95">
        <v>22</v>
      </c>
      <c r="D80" s="95">
        <v>0</v>
      </c>
      <c r="E80" s="95">
        <v>0</v>
      </c>
      <c r="F80" s="97">
        <v>238.40485478977027</v>
      </c>
      <c r="G80" s="96" t="s">
        <v>13</v>
      </c>
    </row>
    <row r="81" spans="1:7" x14ac:dyDescent="0.25">
      <c r="A81" s="95" t="s">
        <v>28</v>
      </c>
      <c r="B81" s="95" t="s">
        <v>330</v>
      </c>
      <c r="C81" s="95">
        <v>14</v>
      </c>
      <c r="D81" s="95">
        <v>0</v>
      </c>
      <c r="E81" s="95">
        <v>0</v>
      </c>
      <c r="F81" s="97">
        <v>237.65065353929722</v>
      </c>
      <c r="G81" s="96" t="s">
        <v>13</v>
      </c>
    </row>
    <row r="82" spans="1:7" x14ac:dyDescent="0.25">
      <c r="A82" s="95" t="s">
        <v>30</v>
      </c>
      <c r="B82" s="95" t="s">
        <v>412</v>
      </c>
      <c r="C82" s="95">
        <v>35</v>
      </c>
      <c r="D82" s="95">
        <v>0</v>
      </c>
      <c r="E82" s="95">
        <v>0</v>
      </c>
      <c r="F82" s="97">
        <v>234.01979138807167</v>
      </c>
      <c r="G82" s="96" t="s">
        <v>13</v>
      </c>
    </row>
    <row r="83" spans="1:7" x14ac:dyDescent="0.25">
      <c r="A83" s="95" t="s">
        <v>20</v>
      </c>
      <c r="B83" s="95" t="s">
        <v>21</v>
      </c>
      <c r="C83" s="95">
        <v>22</v>
      </c>
      <c r="D83" s="95">
        <v>0</v>
      </c>
      <c r="E83" s="95">
        <v>0</v>
      </c>
      <c r="F83" s="97">
        <v>229.76501305483026</v>
      </c>
      <c r="G83" s="96" t="s">
        <v>13</v>
      </c>
    </row>
    <row r="84" spans="1:7" x14ac:dyDescent="0.25">
      <c r="A84" s="95" t="s">
        <v>24</v>
      </c>
      <c r="B84" s="95" t="s">
        <v>415</v>
      </c>
      <c r="C84" s="95">
        <v>89</v>
      </c>
      <c r="D84" s="95">
        <v>0</v>
      </c>
      <c r="E84" s="95">
        <v>0</v>
      </c>
      <c r="F84" s="97">
        <v>229.25145536036268</v>
      </c>
      <c r="G84" s="96" t="s">
        <v>13</v>
      </c>
    </row>
    <row r="85" spans="1:7" x14ac:dyDescent="0.25">
      <c r="A85" s="95" t="s">
        <v>22</v>
      </c>
      <c r="B85" s="95" t="s">
        <v>824</v>
      </c>
      <c r="C85" s="95">
        <v>15</v>
      </c>
      <c r="D85" s="95">
        <v>0</v>
      </c>
      <c r="E85" s="95">
        <v>0</v>
      </c>
      <c r="F85" s="97">
        <v>223.94744699910422</v>
      </c>
      <c r="G85" s="96" t="s">
        <v>13</v>
      </c>
    </row>
    <row r="86" spans="1:7" x14ac:dyDescent="0.25">
      <c r="A86" s="95" t="s">
        <v>80</v>
      </c>
      <c r="B86" s="95" t="s">
        <v>213</v>
      </c>
      <c r="C86" s="95">
        <v>30</v>
      </c>
      <c r="D86" s="95">
        <v>0</v>
      </c>
      <c r="E86" s="95">
        <v>0</v>
      </c>
      <c r="F86" s="97">
        <v>223.93073076061805</v>
      </c>
      <c r="G86" s="96" t="s">
        <v>13</v>
      </c>
    </row>
    <row r="87" spans="1:7" x14ac:dyDescent="0.25">
      <c r="A87" s="95" t="s">
        <v>53</v>
      </c>
      <c r="B87" s="95" t="s">
        <v>826</v>
      </c>
      <c r="C87" s="95">
        <v>43</v>
      </c>
      <c r="D87" s="95">
        <v>0</v>
      </c>
      <c r="E87" s="95">
        <v>1</v>
      </c>
      <c r="F87" s="97">
        <v>222.25589735818556</v>
      </c>
      <c r="G87" s="96" t="s">
        <v>13</v>
      </c>
    </row>
    <row r="88" spans="1:7" x14ac:dyDescent="0.25">
      <c r="A88" s="95" t="s">
        <v>36</v>
      </c>
      <c r="B88" s="95" t="s">
        <v>395</v>
      </c>
      <c r="C88" s="95">
        <v>213</v>
      </c>
      <c r="D88" s="95">
        <v>0</v>
      </c>
      <c r="E88" s="95">
        <v>0</v>
      </c>
      <c r="F88" s="97">
        <v>220.97957235784165</v>
      </c>
      <c r="G88" s="96" t="s">
        <v>13</v>
      </c>
    </row>
    <row r="89" spans="1:7" x14ac:dyDescent="0.25">
      <c r="A89" s="95" t="s">
        <v>26</v>
      </c>
      <c r="B89" s="95" t="s">
        <v>461</v>
      </c>
      <c r="C89" s="95">
        <v>7</v>
      </c>
      <c r="D89" s="95">
        <v>0</v>
      </c>
      <c r="E89" s="95">
        <v>0</v>
      </c>
      <c r="F89" s="97">
        <v>216.51716671821836</v>
      </c>
      <c r="G89" s="96" t="s">
        <v>13</v>
      </c>
    </row>
    <row r="90" spans="1:7" x14ac:dyDescent="0.25">
      <c r="A90" s="95" t="s">
        <v>71</v>
      </c>
      <c r="B90" s="95" t="s">
        <v>838</v>
      </c>
      <c r="C90" s="95">
        <v>15</v>
      </c>
      <c r="D90" s="95">
        <v>0</v>
      </c>
      <c r="E90" s="95">
        <v>0</v>
      </c>
      <c r="F90" s="97">
        <v>212.13406873143828</v>
      </c>
      <c r="G90" s="96" t="s">
        <v>13</v>
      </c>
    </row>
    <row r="91" spans="1:7" x14ac:dyDescent="0.25">
      <c r="A91" s="95" t="s">
        <v>45</v>
      </c>
      <c r="B91" s="95" t="s">
        <v>631</v>
      </c>
      <c r="C91" s="95">
        <v>18</v>
      </c>
      <c r="D91" s="95">
        <v>0</v>
      </c>
      <c r="E91" s="95">
        <v>0</v>
      </c>
      <c r="F91" s="97">
        <v>208.28511918537376</v>
      </c>
      <c r="G91" s="96" t="s">
        <v>13</v>
      </c>
    </row>
    <row r="92" spans="1:7" x14ac:dyDescent="0.25">
      <c r="A92" s="95" t="s">
        <v>45</v>
      </c>
      <c r="B92" s="95" t="s">
        <v>45</v>
      </c>
      <c r="C92" s="95">
        <v>237</v>
      </c>
      <c r="D92" s="95">
        <v>0</v>
      </c>
      <c r="E92" s="95">
        <v>0</v>
      </c>
      <c r="F92" s="97">
        <v>207.89838418217863</v>
      </c>
      <c r="G92" s="96" t="s">
        <v>13</v>
      </c>
    </row>
    <row r="93" spans="1:7" x14ac:dyDescent="0.25">
      <c r="A93" s="95" t="s">
        <v>11</v>
      </c>
      <c r="B93" s="95" t="s">
        <v>597</v>
      </c>
      <c r="C93" s="95">
        <v>9</v>
      </c>
      <c r="D93" s="95">
        <v>0</v>
      </c>
      <c r="E93" s="95">
        <v>0</v>
      </c>
      <c r="F93" s="97">
        <v>205.52637588490524</v>
      </c>
      <c r="G93" s="96" t="s">
        <v>13</v>
      </c>
    </row>
    <row r="94" spans="1:7" x14ac:dyDescent="0.25">
      <c r="A94" s="95" t="s">
        <v>20</v>
      </c>
      <c r="B94" s="95" t="s">
        <v>533</v>
      </c>
      <c r="C94" s="95">
        <v>14</v>
      </c>
      <c r="D94" s="95">
        <v>0</v>
      </c>
      <c r="E94" s="95">
        <v>0</v>
      </c>
      <c r="F94" s="97">
        <v>201.75817841187492</v>
      </c>
      <c r="G94" s="96" t="s">
        <v>13</v>
      </c>
    </row>
    <row r="95" spans="1:7" x14ac:dyDescent="0.25">
      <c r="A95" s="95" t="s">
        <v>22</v>
      </c>
      <c r="B95" s="95" t="s">
        <v>167</v>
      </c>
      <c r="C95" s="95">
        <v>9</v>
      </c>
      <c r="D95" s="95">
        <v>0</v>
      </c>
      <c r="E95" s="95">
        <v>0</v>
      </c>
      <c r="F95" s="97">
        <v>200.08892841262787</v>
      </c>
      <c r="G95" s="96" t="s">
        <v>13</v>
      </c>
    </row>
    <row r="96" spans="1:7" x14ac:dyDescent="0.25">
      <c r="A96" s="95" t="s">
        <v>24</v>
      </c>
      <c r="B96" s="95" t="s">
        <v>25</v>
      </c>
      <c r="C96" s="95">
        <v>4</v>
      </c>
      <c r="D96" s="95">
        <v>0</v>
      </c>
      <c r="E96" s="95">
        <v>0</v>
      </c>
      <c r="F96" s="97">
        <v>199.501246882793</v>
      </c>
      <c r="G96" s="96" t="s">
        <v>13</v>
      </c>
    </row>
    <row r="97" spans="1:7" x14ac:dyDescent="0.25">
      <c r="A97" s="95" t="s">
        <v>94</v>
      </c>
      <c r="B97" s="95" t="s">
        <v>679</v>
      </c>
      <c r="C97" s="95">
        <v>17</v>
      </c>
      <c r="D97" s="95">
        <v>0</v>
      </c>
      <c r="E97" s="95">
        <v>0</v>
      </c>
      <c r="F97" s="97">
        <v>199.03992506732234</v>
      </c>
      <c r="G97" s="96" t="s">
        <v>13</v>
      </c>
    </row>
    <row r="98" spans="1:7" x14ac:dyDescent="0.25">
      <c r="A98" s="95" t="s">
        <v>30</v>
      </c>
      <c r="B98" s="95" t="s">
        <v>432</v>
      </c>
      <c r="C98" s="95">
        <v>50</v>
      </c>
      <c r="D98" s="95">
        <v>0</v>
      </c>
      <c r="E98" s="95">
        <v>0</v>
      </c>
      <c r="F98" s="97">
        <v>197.58940920766645</v>
      </c>
      <c r="G98" s="96" t="s">
        <v>13</v>
      </c>
    </row>
    <row r="99" spans="1:7" x14ac:dyDescent="0.25">
      <c r="A99" s="95" t="s">
        <v>26</v>
      </c>
      <c r="B99" s="95" t="s">
        <v>546</v>
      </c>
      <c r="C99" s="95">
        <v>196</v>
      </c>
      <c r="D99" s="95">
        <v>0</v>
      </c>
      <c r="E99" s="95">
        <v>1</v>
      </c>
      <c r="F99" s="97">
        <v>197.45414453242455</v>
      </c>
      <c r="G99" s="96" t="s">
        <v>13</v>
      </c>
    </row>
    <row r="100" spans="1:7" x14ac:dyDescent="0.25">
      <c r="A100" s="95" t="s">
        <v>45</v>
      </c>
      <c r="B100" s="95" t="s">
        <v>293</v>
      </c>
      <c r="C100" s="95">
        <v>3</v>
      </c>
      <c r="D100" s="95">
        <v>0</v>
      </c>
      <c r="E100" s="95">
        <v>0</v>
      </c>
      <c r="F100" s="97">
        <v>197.23865877712032</v>
      </c>
      <c r="G100" s="96" t="s">
        <v>13</v>
      </c>
    </row>
    <row r="101" spans="1:7" x14ac:dyDescent="0.25">
      <c r="A101" s="95" t="s">
        <v>20</v>
      </c>
      <c r="B101" s="95" t="s">
        <v>676</v>
      </c>
      <c r="C101" s="95">
        <v>16</v>
      </c>
      <c r="D101" s="95">
        <v>0</v>
      </c>
      <c r="E101" s="95">
        <v>0</v>
      </c>
      <c r="F101" s="97">
        <v>197.21434734376928</v>
      </c>
      <c r="G101" s="96" t="s">
        <v>13</v>
      </c>
    </row>
    <row r="102" spans="1:7" x14ac:dyDescent="0.25">
      <c r="A102" s="95" t="s">
        <v>28</v>
      </c>
      <c r="B102" s="95" t="s">
        <v>394</v>
      </c>
      <c r="C102" s="95">
        <v>25</v>
      </c>
      <c r="D102" s="95">
        <v>0</v>
      </c>
      <c r="E102" s="95">
        <v>0</v>
      </c>
      <c r="F102" s="97">
        <v>197.14533554136111</v>
      </c>
      <c r="G102" s="96" t="s">
        <v>13</v>
      </c>
    </row>
    <row r="103" spans="1:7" x14ac:dyDescent="0.25">
      <c r="A103" s="95" t="s">
        <v>40</v>
      </c>
      <c r="B103" s="95" t="s">
        <v>355</v>
      </c>
      <c r="C103" s="95">
        <v>101</v>
      </c>
      <c r="D103" s="95">
        <v>0</v>
      </c>
      <c r="E103" s="95">
        <v>0</v>
      </c>
      <c r="F103" s="97">
        <v>195.16908212560386</v>
      </c>
      <c r="G103" s="96" t="s">
        <v>13</v>
      </c>
    </row>
    <row r="104" spans="1:7" x14ac:dyDescent="0.25">
      <c r="A104" s="95" t="s">
        <v>24</v>
      </c>
      <c r="B104" s="95" t="s">
        <v>194</v>
      </c>
      <c r="C104" s="95">
        <v>19</v>
      </c>
      <c r="D104" s="95">
        <v>0</v>
      </c>
      <c r="E104" s="95">
        <v>0</v>
      </c>
      <c r="F104" s="97">
        <v>190.26637292209094</v>
      </c>
      <c r="G104" s="96" t="s">
        <v>13</v>
      </c>
    </row>
    <row r="105" spans="1:7" x14ac:dyDescent="0.25">
      <c r="A105" s="95" t="s">
        <v>40</v>
      </c>
      <c r="B105" s="95" t="s">
        <v>75</v>
      </c>
      <c r="C105" s="95">
        <v>20</v>
      </c>
      <c r="D105" s="95">
        <v>0</v>
      </c>
      <c r="E105" s="95">
        <v>0</v>
      </c>
      <c r="F105" s="97">
        <v>187.67007600638078</v>
      </c>
      <c r="G105" s="96" t="s">
        <v>13</v>
      </c>
    </row>
    <row r="106" spans="1:7" x14ac:dyDescent="0.25">
      <c r="A106" s="95" t="s">
        <v>53</v>
      </c>
      <c r="B106" s="95" t="s">
        <v>428</v>
      </c>
      <c r="C106" s="95">
        <v>14</v>
      </c>
      <c r="D106" s="95">
        <v>0</v>
      </c>
      <c r="E106" s="95">
        <v>0</v>
      </c>
      <c r="F106" s="97">
        <v>183.12622629169394</v>
      </c>
      <c r="G106" s="96" t="s">
        <v>13</v>
      </c>
    </row>
    <row r="107" spans="1:7" x14ac:dyDescent="0.25">
      <c r="A107" s="95" t="s">
        <v>26</v>
      </c>
      <c r="B107" s="95" t="s">
        <v>229</v>
      </c>
      <c r="C107" s="95">
        <v>10</v>
      </c>
      <c r="D107" s="95">
        <v>0</v>
      </c>
      <c r="E107" s="95">
        <v>0</v>
      </c>
      <c r="F107" s="97">
        <v>182.48175182481751</v>
      </c>
      <c r="G107" s="96" t="s">
        <v>13</v>
      </c>
    </row>
    <row r="108" spans="1:7" x14ac:dyDescent="0.25">
      <c r="A108" s="95" t="s">
        <v>26</v>
      </c>
      <c r="B108" s="95" t="s">
        <v>112</v>
      </c>
      <c r="C108" s="95">
        <v>91</v>
      </c>
      <c r="D108" s="95">
        <v>0</v>
      </c>
      <c r="E108" s="95">
        <v>0</v>
      </c>
      <c r="F108" s="97">
        <v>181.39775943866363</v>
      </c>
      <c r="G108" s="96" t="s">
        <v>13</v>
      </c>
    </row>
    <row r="109" spans="1:7" x14ac:dyDescent="0.25">
      <c r="A109" s="95" t="s">
        <v>14</v>
      </c>
      <c r="B109" s="95" t="s">
        <v>385</v>
      </c>
      <c r="C109" s="95">
        <v>35</v>
      </c>
      <c r="D109" s="95">
        <v>0</v>
      </c>
      <c r="E109" s="95">
        <v>0</v>
      </c>
      <c r="F109" s="97">
        <v>177.51179185474464</v>
      </c>
      <c r="G109" s="96" t="s">
        <v>13</v>
      </c>
    </row>
    <row r="110" spans="1:7" x14ac:dyDescent="0.25">
      <c r="A110" s="95" t="s">
        <v>80</v>
      </c>
      <c r="B110" s="95" t="s">
        <v>137</v>
      </c>
      <c r="C110" s="95">
        <v>12</v>
      </c>
      <c r="D110" s="95">
        <v>0</v>
      </c>
      <c r="E110" s="95">
        <v>0</v>
      </c>
      <c r="F110" s="97">
        <v>173.68649587494573</v>
      </c>
      <c r="G110" s="96" t="s">
        <v>13</v>
      </c>
    </row>
    <row r="111" spans="1:7" x14ac:dyDescent="0.25">
      <c r="A111" s="95" t="s">
        <v>28</v>
      </c>
      <c r="B111" s="95" t="s">
        <v>794</v>
      </c>
      <c r="C111" s="95">
        <v>14</v>
      </c>
      <c r="D111" s="95">
        <v>1</v>
      </c>
      <c r="E111" s="95">
        <v>0</v>
      </c>
      <c r="F111" s="97">
        <v>172.71157167530222</v>
      </c>
      <c r="G111" s="96" t="s">
        <v>13</v>
      </c>
    </row>
    <row r="112" spans="1:7" x14ac:dyDescent="0.25">
      <c r="A112" s="95" t="s">
        <v>11</v>
      </c>
      <c r="B112" s="95" t="s">
        <v>638</v>
      </c>
      <c r="C112" s="95">
        <v>6</v>
      </c>
      <c r="D112" s="95">
        <v>0</v>
      </c>
      <c r="E112" s="95">
        <v>0</v>
      </c>
      <c r="F112" s="97">
        <v>169.39582156973464</v>
      </c>
      <c r="G112" s="96" t="s">
        <v>13</v>
      </c>
    </row>
    <row r="113" spans="1:7" x14ac:dyDescent="0.25">
      <c r="A113" s="95" t="s">
        <v>98</v>
      </c>
      <c r="B113" s="95" t="s">
        <v>145</v>
      </c>
      <c r="C113" s="95">
        <v>75</v>
      </c>
      <c r="D113" s="95">
        <v>0</v>
      </c>
      <c r="E113" s="95">
        <v>0</v>
      </c>
      <c r="F113" s="97">
        <v>169.00646731414923</v>
      </c>
      <c r="G113" s="96" t="s">
        <v>13</v>
      </c>
    </row>
    <row r="114" spans="1:7" x14ac:dyDescent="0.25">
      <c r="A114" s="95" t="s">
        <v>11</v>
      </c>
      <c r="B114" s="95" t="s">
        <v>700</v>
      </c>
      <c r="C114" s="95">
        <v>13</v>
      </c>
      <c r="D114" s="95">
        <v>0</v>
      </c>
      <c r="E114" s="95">
        <v>0</v>
      </c>
      <c r="F114" s="97">
        <v>168.91891891891893</v>
      </c>
      <c r="G114" s="96" t="s">
        <v>13</v>
      </c>
    </row>
    <row r="115" spans="1:7" x14ac:dyDescent="0.25">
      <c r="A115" s="95" t="s">
        <v>20</v>
      </c>
      <c r="B115" s="95" t="s">
        <v>299</v>
      </c>
      <c r="C115" s="95">
        <v>9</v>
      </c>
      <c r="D115" s="95">
        <v>0</v>
      </c>
      <c r="E115" s="95">
        <v>0</v>
      </c>
      <c r="F115" s="97">
        <v>167.84781797836627</v>
      </c>
      <c r="G115" s="96" t="s">
        <v>13</v>
      </c>
    </row>
    <row r="116" spans="1:7" x14ac:dyDescent="0.25">
      <c r="A116" s="95" t="s">
        <v>22</v>
      </c>
      <c r="B116" s="95" t="s">
        <v>812</v>
      </c>
      <c r="C116" s="95">
        <v>24</v>
      </c>
      <c r="D116" s="95">
        <v>0</v>
      </c>
      <c r="E116" s="95">
        <v>0</v>
      </c>
      <c r="F116" s="97">
        <v>167.24738675958187</v>
      </c>
      <c r="G116" s="96" t="s">
        <v>13</v>
      </c>
    </row>
    <row r="117" spans="1:7" x14ac:dyDescent="0.25">
      <c r="A117" s="95" t="s">
        <v>33</v>
      </c>
      <c r="B117" s="95" t="s">
        <v>109</v>
      </c>
      <c r="C117" s="95">
        <v>66</v>
      </c>
      <c r="D117" s="95">
        <v>0</v>
      </c>
      <c r="E117" s="95">
        <v>0</v>
      </c>
      <c r="F117" s="97">
        <v>164.87222402637957</v>
      </c>
      <c r="G117" s="96" t="s">
        <v>13</v>
      </c>
    </row>
    <row r="118" spans="1:7" x14ac:dyDescent="0.25">
      <c r="A118" s="95" t="s">
        <v>90</v>
      </c>
      <c r="B118" s="95" t="s">
        <v>540</v>
      </c>
      <c r="C118" s="95">
        <v>29</v>
      </c>
      <c r="D118" s="95">
        <v>0</v>
      </c>
      <c r="E118" s="95">
        <v>0</v>
      </c>
      <c r="F118" s="97">
        <v>164.70721871982735</v>
      </c>
      <c r="G118" s="96" t="s">
        <v>13</v>
      </c>
    </row>
    <row r="119" spans="1:7" x14ac:dyDescent="0.25">
      <c r="A119" s="95" t="s">
        <v>33</v>
      </c>
      <c r="B119" s="95" t="s">
        <v>805</v>
      </c>
      <c r="C119" s="95">
        <v>10</v>
      </c>
      <c r="D119" s="95">
        <v>0</v>
      </c>
      <c r="E119" s="95">
        <v>0</v>
      </c>
      <c r="F119" s="97">
        <v>163.61256544502618</v>
      </c>
      <c r="G119" s="96" t="s">
        <v>13</v>
      </c>
    </row>
    <row r="120" spans="1:7" x14ac:dyDescent="0.25">
      <c r="A120" s="95" t="s">
        <v>26</v>
      </c>
      <c r="B120" s="95" t="s">
        <v>373</v>
      </c>
      <c r="C120" s="95">
        <v>13</v>
      </c>
      <c r="D120" s="95">
        <v>0</v>
      </c>
      <c r="E120" s="95">
        <v>0</v>
      </c>
      <c r="F120" s="97">
        <v>163.09120562037384</v>
      </c>
      <c r="G120" s="96" t="s">
        <v>13</v>
      </c>
    </row>
    <row r="121" spans="1:7" x14ac:dyDescent="0.25">
      <c r="A121" s="95" t="s">
        <v>142</v>
      </c>
      <c r="B121" s="95" t="s">
        <v>142</v>
      </c>
      <c r="C121" s="95">
        <v>159</v>
      </c>
      <c r="D121" s="95">
        <v>1</v>
      </c>
      <c r="E121" s="95">
        <v>8</v>
      </c>
      <c r="F121" s="97">
        <v>161.43446049179855</v>
      </c>
      <c r="G121" s="96" t="s">
        <v>13</v>
      </c>
    </row>
    <row r="122" spans="1:7" x14ac:dyDescent="0.25">
      <c r="A122" s="95" t="s">
        <v>8</v>
      </c>
      <c r="B122" s="95" t="s">
        <v>379</v>
      </c>
      <c r="C122" s="95">
        <v>11</v>
      </c>
      <c r="D122" s="95">
        <v>0</v>
      </c>
      <c r="E122" s="95">
        <v>0</v>
      </c>
      <c r="F122" s="97">
        <v>161.07775662615316</v>
      </c>
      <c r="G122" s="96" t="s">
        <v>13</v>
      </c>
    </row>
    <row r="123" spans="1:7" x14ac:dyDescent="0.25">
      <c r="A123" s="95" t="s">
        <v>22</v>
      </c>
      <c r="B123" s="95" t="s">
        <v>22</v>
      </c>
      <c r="C123" s="95">
        <v>350</v>
      </c>
      <c r="D123" s="95">
        <v>92</v>
      </c>
      <c r="E123" s="95">
        <v>6</v>
      </c>
      <c r="F123" s="97">
        <v>160.75497425408614</v>
      </c>
      <c r="G123" s="96" t="s">
        <v>13</v>
      </c>
    </row>
    <row r="124" spans="1:7" x14ac:dyDescent="0.25">
      <c r="A124" s="95" t="s">
        <v>40</v>
      </c>
      <c r="B124" s="95" t="s">
        <v>77</v>
      </c>
      <c r="C124" s="95">
        <v>24</v>
      </c>
      <c r="D124" s="95">
        <v>0</v>
      </c>
      <c r="E124" s="95">
        <v>0</v>
      </c>
      <c r="F124" s="97">
        <v>160.48144433299899</v>
      </c>
      <c r="G124" s="96" t="s">
        <v>13</v>
      </c>
    </row>
    <row r="125" spans="1:7" x14ac:dyDescent="0.25">
      <c r="A125" s="95" t="s">
        <v>121</v>
      </c>
      <c r="B125" s="95" t="s">
        <v>370</v>
      </c>
      <c r="C125" s="95">
        <v>19</v>
      </c>
      <c r="D125" s="95">
        <v>0</v>
      </c>
      <c r="E125" s="95">
        <v>0</v>
      </c>
      <c r="F125" s="97">
        <v>159.94612341106154</v>
      </c>
      <c r="G125" s="96" t="s">
        <v>13</v>
      </c>
    </row>
    <row r="126" spans="1:7" x14ac:dyDescent="0.25">
      <c r="A126" s="95" t="s">
        <v>22</v>
      </c>
      <c r="B126" s="95" t="s">
        <v>247</v>
      </c>
      <c r="C126" s="95">
        <v>16</v>
      </c>
      <c r="D126" s="95">
        <v>0</v>
      </c>
      <c r="E126" s="95">
        <v>0</v>
      </c>
      <c r="F126" s="97">
        <v>159.36254980079681</v>
      </c>
      <c r="G126" s="96" t="s">
        <v>13</v>
      </c>
    </row>
    <row r="127" spans="1:7" x14ac:dyDescent="0.25">
      <c r="A127" s="95" t="s">
        <v>11</v>
      </c>
      <c r="B127" s="95" t="s">
        <v>524</v>
      </c>
      <c r="C127" s="95">
        <v>14</v>
      </c>
      <c r="D127" s="95">
        <v>0</v>
      </c>
      <c r="E127" s="95">
        <v>0</v>
      </c>
      <c r="F127" s="97">
        <v>158.82019285309133</v>
      </c>
      <c r="G127" s="96" t="s">
        <v>13</v>
      </c>
    </row>
    <row r="128" spans="1:7" x14ac:dyDescent="0.25">
      <c r="A128" s="95" t="s">
        <v>26</v>
      </c>
      <c r="B128" s="95" t="s">
        <v>27</v>
      </c>
      <c r="C128" s="95">
        <v>7</v>
      </c>
      <c r="D128" s="95">
        <v>0</v>
      </c>
      <c r="E128" s="95">
        <v>0</v>
      </c>
      <c r="F128" s="97">
        <v>157.37410071942446</v>
      </c>
      <c r="G128" s="96" t="s">
        <v>13</v>
      </c>
    </row>
    <row r="129" spans="1:7" x14ac:dyDescent="0.25">
      <c r="A129" s="95" t="s">
        <v>62</v>
      </c>
      <c r="B129" s="95" t="s">
        <v>660</v>
      </c>
      <c r="C129" s="95">
        <v>27</v>
      </c>
      <c r="D129" s="95">
        <v>1</v>
      </c>
      <c r="E129" s="95">
        <v>0</v>
      </c>
      <c r="F129" s="97">
        <v>156.79247396124987</v>
      </c>
      <c r="G129" s="96" t="s">
        <v>13</v>
      </c>
    </row>
    <row r="130" spans="1:7" x14ac:dyDescent="0.25">
      <c r="A130" s="95" t="s">
        <v>22</v>
      </c>
      <c r="B130" s="95" t="s">
        <v>493</v>
      </c>
      <c r="C130" s="95">
        <v>0</v>
      </c>
      <c r="D130" s="95">
        <v>4</v>
      </c>
      <c r="E130" s="95">
        <v>1</v>
      </c>
      <c r="F130" s="97">
        <v>154.94267121165169</v>
      </c>
      <c r="G130" s="96" t="s">
        <v>13</v>
      </c>
    </row>
    <row r="131" spans="1:7" x14ac:dyDescent="0.25">
      <c r="A131" s="95" t="s">
        <v>22</v>
      </c>
      <c r="B131" s="95" t="s">
        <v>239</v>
      </c>
      <c r="C131" s="95">
        <v>35</v>
      </c>
      <c r="D131" s="95">
        <v>0</v>
      </c>
      <c r="E131" s="95">
        <v>0</v>
      </c>
      <c r="F131" s="97">
        <v>152.89183994408529</v>
      </c>
      <c r="G131" s="96" t="s">
        <v>13</v>
      </c>
    </row>
    <row r="132" spans="1:7" x14ac:dyDescent="0.25">
      <c r="A132" s="95" t="s">
        <v>98</v>
      </c>
      <c r="B132" s="95" t="s">
        <v>686</v>
      </c>
      <c r="C132" s="95">
        <v>332</v>
      </c>
      <c r="D132" s="95">
        <v>0</v>
      </c>
      <c r="E132" s="95">
        <v>1</v>
      </c>
      <c r="F132" s="97">
        <v>152.64936029374687</v>
      </c>
      <c r="G132" s="96" t="s">
        <v>13</v>
      </c>
    </row>
    <row r="133" spans="1:7" x14ac:dyDescent="0.25">
      <c r="A133" s="95" t="s">
        <v>71</v>
      </c>
      <c r="B133" s="95" t="s">
        <v>71</v>
      </c>
      <c r="C133" s="95">
        <v>229</v>
      </c>
      <c r="D133" s="95">
        <v>0</v>
      </c>
      <c r="E133" s="95">
        <v>0</v>
      </c>
      <c r="F133" s="97">
        <v>151.82353994152473</v>
      </c>
      <c r="G133" s="96" t="s">
        <v>13</v>
      </c>
    </row>
    <row r="134" spans="1:7" x14ac:dyDescent="0.25">
      <c r="A134" s="95" t="s">
        <v>80</v>
      </c>
      <c r="B134" s="95" t="s">
        <v>534</v>
      </c>
      <c r="C134" s="95">
        <v>5</v>
      </c>
      <c r="D134" s="95">
        <v>0</v>
      </c>
      <c r="E134" s="95">
        <v>0</v>
      </c>
      <c r="F134" s="97">
        <v>150.8750754375377</v>
      </c>
      <c r="G134" s="96" t="s">
        <v>13</v>
      </c>
    </row>
    <row r="135" spans="1:7" x14ac:dyDescent="0.25">
      <c r="A135" s="95" t="s">
        <v>11</v>
      </c>
      <c r="B135" s="95" t="s">
        <v>144</v>
      </c>
      <c r="C135" s="95">
        <v>17</v>
      </c>
      <c r="D135" s="95">
        <v>0</v>
      </c>
      <c r="E135" s="95">
        <v>0</v>
      </c>
      <c r="F135" s="97">
        <v>147.89038712483688</v>
      </c>
      <c r="G135" s="96" t="s">
        <v>13</v>
      </c>
    </row>
    <row r="136" spans="1:7" x14ac:dyDescent="0.25">
      <c r="A136" s="95" t="s">
        <v>17</v>
      </c>
      <c r="B136" s="95" t="s">
        <v>55</v>
      </c>
      <c r="C136" s="95">
        <v>7</v>
      </c>
      <c r="D136" s="95">
        <v>0</v>
      </c>
      <c r="E136" s="95">
        <v>0</v>
      </c>
      <c r="F136" s="97">
        <v>147.33740265207325</v>
      </c>
      <c r="G136" s="96" t="s">
        <v>13</v>
      </c>
    </row>
    <row r="137" spans="1:7" x14ac:dyDescent="0.25">
      <c r="A137" s="95" t="s">
        <v>40</v>
      </c>
      <c r="B137" s="95" t="s">
        <v>351</v>
      </c>
      <c r="C137" s="95">
        <v>28</v>
      </c>
      <c r="D137" s="95">
        <v>0</v>
      </c>
      <c r="E137" s="95">
        <v>0</v>
      </c>
      <c r="F137" s="97">
        <v>147.17477003942182</v>
      </c>
      <c r="G137" s="96" t="s">
        <v>13</v>
      </c>
    </row>
    <row r="138" spans="1:7" x14ac:dyDescent="0.25">
      <c r="A138" s="95" t="s">
        <v>28</v>
      </c>
      <c r="B138" s="95" t="s">
        <v>329</v>
      </c>
      <c r="C138" s="95">
        <v>7</v>
      </c>
      <c r="D138" s="95">
        <v>1</v>
      </c>
      <c r="E138" s="95">
        <v>0</v>
      </c>
      <c r="F138" s="97">
        <v>146.89680499449136</v>
      </c>
      <c r="G138" s="96" t="s">
        <v>13</v>
      </c>
    </row>
    <row r="139" spans="1:7" x14ac:dyDescent="0.25">
      <c r="A139" s="95" t="s">
        <v>26</v>
      </c>
      <c r="B139" s="95" t="s">
        <v>158</v>
      </c>
      <c r="C139" s="95">
        <v>79</v>
      </c>
      <c r="D139" s="95">
        <v>0</v>
      </c>
      <c r="E139" s="95">
        <v>0</v>
      </c>
      <c r="F139" s="97">
        <v>146.66023094345226</v>
      </c>
      <c r="G139" s="96" t="s">
        <v>13</v>
      </c>
    </row>
    <row r="140" spans="1:7" x14ac:dyDescent="0.25">
      <c r="A140" s="95" t="s">
        <v>11</v>
      </c>
      <c r="B140" s="95" t="s">
        <v>622</v>
      </c>
      <c r="C140" s="95">
        <v>46</v>
      </c>
      <c r="D140" s="95">
        <v>0</v>
      </c>
      <c r="E140" s="95">
        <v>0</v>
      </c>
      <c r="F140" s="97">
        <v>145.64797517651903</v>
      </c>
      <c r="G140" s="96" t="s">
        <v>13</v>
      </c>
    </row>
    <row r="141" spans="1:7" x14ac:dyDescent="0.25">
      <c r="A141" s="95" t="s">
        <v>20</v>
      </c>
      <c r="B141" s="95" t="s">
        <v>129</v>
      </c>
      <c r="C141" s="95">
        <v>7</v>
      </c>
      <c r="D141" s="95">
        <v>0</v>
      </c>
      <c r="E141" s="95">
        <v>0</v>
      </c>
      <c r="F141" s="97">
        <v>144.77766287487074</v>
      </c>
      <c r="G141" s="96" t="s">
        <v>13</v>
      </c>
    </row>
    <row r="142" spans="1:7" x14ac:dyDescent="0.25">
      <c r="A142" s="95" t="s">
        <v>57</v>
      </c>
      <c r="B142" s="95" t="s">
        <v>603</v>
      </c>
      <c r="C142" s="95">
        <v>4</v>
      </c>
      <c r="D142" s="95">
        <v>0</v>
      </c>
      <c r="E142" s="95">
        <v>0</v>
      </c>
      <c r="F142" s="97">
        <v>144.77017734346725</v>
      </c>
      <c r="G142" s="96" t="s">
        <v>13</v>
      </c>
    </row>
    <row r="143" spans="1:7" x14ac:dyDescent="0.25">
      <c r="A143" s="95" t="s">
        <v>40</v>
      </c>
      <c r="B143" s="95" t="s">
        <v>518</v>
      </c>
      <c r="C143" s="95">
        <v>19</v>
      </c>
      <c r="D143" s="95">
        <v>0</v>
      </c>
      <c r="E143" s="95">
        <v>0</v>
      </c>
      <c r="F143" s="97">
        <v>144.15781487101671</v>
      </c>
      <c r="G143" s="96" t="s">
        <v>13</v>
      </c>
    </row>
    <row r="144" spans="1:7" x14ac:dyDescent="0.25">
      <c r="A144" s="95" t="s">
        <v>14</v>
      </c>
      <c r="B144" s="95" t="s">
        <v>758</v>
      </c>
      <c r="C144" s="95">
        <v>4</v>
      </c>
      <c r="D144" s="95">
        <v>0</v>
      </c>
      <c r="E144" s="95">
        <v>0</v>
      </c>
      <c r="F144" s="97">
        <v>144.14414414414415</v>
      </c>
      <c r="G144" s="96" t="s">
        <v>13</v>
      </c>
    </row>
    <row r="145" spans="1:7" x14ac:dyDescent="0.25">
      <c r="A145" s="95" t="s">
        <v>26</v>
      </c>
      <c r="B145" s="95" t="s">
        <v>166</v>
      </c>
      <c r="C145" s="95">
        <v>21</v>
      </c>
      <c r="D145" s="95">
        <v>0</v>
      </c>
      <c r="E145" s="95">
        <v>0</v>
      </c>
      <c r="F145" s="97">
        <v>141.10058455956462</v>
      </c>
      <c r="G145" s="96" t="s">
        <v>13</v>
      </c>
    </row>
    <row r="146" spans="1:7" x14ac:dyDescent="0.25">
      <c r="A146" s="95" t="s">
        <v>33</v>
      </c>
      <c r="B146" s="95" t="s">
        <v>600</v>
      </c>
      <c r="C146" s="95">
        <v>30</v>
      </c>
      <c r="D146" s="95">
        <v>0</v>
      </c>
      <c r="E146" s="95">
        <v>0</v>
      </c>
      <c r="F146" s="97">
        <v>140.90460758066789</v>
      </c>
      <c r="G146" s="96" t="s">
        <v>13</v>
      </c>
    </row>
    <row r="147" spans="1:7" x14ac:dyDescent="0.25">
      <c r="A147" s="95" t="s">
        <v>14</v>
      </c>
      <c r="B147" s="95" t="s">
        <v>455</v>
      </c>
      <c r="C147" s="95">
        <v>28</v>
      </c>
      <c r="D147" s="95">
        <v>0</v>
      </c>
      <c r="E147" s="95">
        <v>0</v>
      </c>
      <c r="F147" s="97">
        <v>140.50582095543959</v>
      </c>
      <c r="G147" s="96" t="s">
        <v>13</v>
      </c>
    </row>
    <row r="148" spans="1:7" x14ac:dyDescent="0.25">
      <c r="A148" s="95" t="s">
        <v>62</v>
      </c>
      <c r="B148" s="95" t="s">
        <v>62</v>
      </c>
      <c r="C148" s="95">
        <v>150</v>
      </c>
      <c r="D148" s="95">
        <v>4</v>
      </c>
      <c r="E148" s="95">
        <v>6</v>
      </c>
      <c r="F148" s="97">
        <v>140.0253796000525</v>
      </c>
      <c r="G148" s="96" t="s">
        <v>13</v>
      </c>
    </row>
    <row r="149" spans="1:7" x14ac:dyDescent="0.25">
      <c r="A149" s="95" t="s">
        <v>121</v>
      </c>
      <c r="B149" s="95" t="s">
        <v>515</v>
      </c>
      <c r="C149" s="95">
        <v>21</v>
      </c>
      <c r="D149" s="95">
        <v>0</v>
      </c>
      <c r="E149" s="95">
        <v>0</v>
      </c>
      <c r="F149" s="97">
        <v>139.88808952837729</v>
      </c>
      <c r="G149" s="96" t="s">
        <v>13</v>
      </c>
    </row>
    <row r="150" spans="1:7" x14ac:dyDescent="0.25">
      <c r="A150" s="95" t="s">
        <v>71</v>
      </c>
      <c r="B150" s="95" t="s">
        <v>453</v>
      </c>
      <c r="C150" s="95">
        <v>12</v>
      </c>
      <c r="D150" s="95">
        <v>1</v>
      </c>
      <c r="E150" s="95">
        <v>0</v>
      </c>
      <c r="F150" s="97">
        <v>137.50793314998941</v>
      </c>
      <c r="G150" s="96" t="s">
        <v>13</v>
      </c>
    </row>
    <row r="151" spans="1:7" x14ac:dyDescent="0.25">
      <c r="A151" s="95" t="s">
        <v>24</v>
      </c>
      <c r="B151" s="95" t="s">
        <v>618</v>
      </c>
      <c r="C151" s="95">
        <v>16</v>
      </c>
      <c r="D151" s="95">
        <v>0</v>
      </c>
      <c r="E151" s="95">
        <v>0</v>
      </c>
      <c r="F151" s="97">
        <v>133.68983957219251</v>
      </c>
      <c r="G151" s="96" t="s">
        <v>13</v>
      </c>
    </row>
    <row r="152" spans="1:7" x14ac:dyDescent="0.25">
      <c r="A152" s="95" t="s">
        <v>33</v>
      </c>
      <c r="B152" s="95" t="s">
        <v>206</v>
      </c>
      <c r="C152" s="95">
        <v>27</v>
      </c>
      <c r="D152" s="95">
        <v>0</v>
      </c>
      <c r="E152" s="95">
        <v>2</v>
      </c>
      <c r="F152" s="97">
        <v>133.62207989678848</v>
      </c>
      <c r="G152" s="96" t="s">
        <v>13</v>
      </c>
    </row>
    <row r="153" spans="1:7" x14ac:dyDescent="0.25">
      <c r="A153" s="95" t="s">
        <v>20</v>
      </c>
      <c r="B153" s="95" t="s">
        <v>381</v>
      </c>
      <c r="C153" s="95">
        <v>32</v>
      </c>
      <c r="D153" s="95">
        <v>0</v>
      </c>
      <c r="E153" s="95">
        <v>0</v>
      </c>
      <c r="F153" s="97">
        <v>132.20955214014214</v>
      </c>
      <c r="G153" s="96" t="s">
        <v>13</v>
      </c>
    </row>
    <row r="154" spans="1:7" x14ac:dyDescent="0.25">
      <c r="A154" s="95" t="s">
        <v>57</v>
      </c>
      <c r="B154" s="95" t="s">
        <v>58</v>
      </c>
      <c r="C154" s="95">
        <v>16</v>
      </c>
      <c r="D154" s="95">
        <v>0</v>
      </c>
      <c r="E154" s="95">
        <v>0</v>
      </c>
      <c r="F154" s="97">
        <v>130.69759843162882</v>
      </c>
      <c r="G154" s="96" t="s">
        <v>13</v>
      </c>
    </row>
    <row r="155" spans="1:7" x14ac:dyDescent="0.25">
      <c r="A155" s="95" t="s">
        <v>28</v>
      </c>
      <c r="B155" s="95" t="s">
        <v>549</v>
      </c>
      <c r="C155" s="95">
        <v>14</v>
      </c>
      <c r="D155" s="95">
        <v>0</v>
      </c>
      <c r="E155" s="95">
        <v>0</v>
      </c>
      <c r="F155" s="97">
        <v>130.4631441617743</v>
      </c>
      <c r="G155" s="96" t="s">
        <v>13</v>
      </c>
    </row>
    <row r="156" spans="1:7" x14ac:dyDescent="0.25">
      <c r="A156" s="95" t="s">
        <v>24</v>
      </c>
      <c r="B156" s="95" t="s">
        <v>221</v>
      </c>
      <c r="C156" s="95">
        <v>4</v>
      </c>
      <c r="D156" s="95">
        <v>0</v>
      </c>
      <c r="E156" s="95">
        <v>0</v>
      </c>
      <c r="F156" s="97">
        <v>128.90750886239124</v>
      </c>
      <c r="G156" s="96" t="s">
        <v>13</v>
      </c>
    </row>
    <row r="157" spans="1:7" x14ac:dyDescent="0.25">
      <c r="A157" s="95" t="s">
        <v>142</v>
      </c>
      <c r="B157" s="95" t="s">
        <v>697</v>
      </c>
      <c r="C157" s="95">
        <v>22</v>
      </c>
      <c r="D157" s="95">
        <v>0</v>
      </c>
      <c r="E157" s="95">
        <v>3</v>
      </c>
      <c r="F157" s="97">
        <v>127.49898000815993</v>
      </c>
      <c r="G157" s="96" t="s">
        <v>13</v>
      </c>
    </row>
    <row r="158" spans="1:7" x14ac:dyDescent="0.25">
      <c r="A158" s="95" t="s">
        <v>90</v>
      </c>
      <c r="B158" s="95" t="s">
        <v>91</v>
      </c>
      <c r="C158" s="95">
        <v>41</v>
      </c>
      <c r="D158" s="95">
        <v>0</v>
      </c>
      <c r="E158" s="95">
        <v>0</v>
      </c>
      <c r="F158" s="97">
        <v>126.86036077848944</v>
      </c>
      <c r="G158" s="96" t="s">
        <v>13</v>
      </c>
    </row>
    <row r="159" spans="1:7" x14ac:dyDescent="0.25">
      <c r="A159" s="95" t="s">
        <v>20</v>
      </c>
      <c r="B159" s="95" t="s">
        <v>814</v>
      </c>
      <c r="C159" s="95">
        <v>102</v>
      </c>
      <c r="D159" s="95">
        <v>6</v>
      </c>
      <c r="E159" s="95">
        <v>5</v>
      </c>
      <c r="F159" s="97">
        <v>126.83802895947919</v>
      </c>
      <c r="G159" s="96" t="s">
        <v>13</v>
      </c>
    </row>
    <row r="160" spans="1:7" x14ac:dyDescent="0.25">
      <c r="A160" s="95" t="s">
        <v>102</v>
      </c>
      <c r="B160" s="95" t="s">
        <v>442</v>
      </c>
      <c r="C160" s="95">
        <v>6</v>
      </c>
      <c r="D160" s="95">
        <v>0</v>
      </c>
      <c r="E160" s="95">
        <v>0</v>
      </c>
      <c r="F160" s="97">
        <v>123.86457473162675</v>
      </c>
      <c r="G160" s="96" t="s">
        <v>13</v>
      </c>
    </row>
    <row r="161" spans="1:7" x14ac:dyDescent="0.25">
      <c r="A161" s="95" t="s">
        <v>20</v>
      </c>
      <c r="B161" s="95" t="s">
        <v>504</v>
      </c>
      <c r="C161" s="95">
        <v>7</v>
      </c>
      <c r="D161" s="95">
        <v>0</v>
      </c>
      <c r="E161" s="95">
        <v>0</v>
      </c>
      <c r="F161" s="97">
        <v>123.54394634662901</v>
      </c>
      <c r="G161" s="96" t="s">
        <v>13</v>
      </c>
    </row>
    <row r="162" spans="1:7" x14ac:dyDescent="0.25">
      <c r="A162" s="95" t="s">
        <v>80</v>
      </c>
      <c r="B162" s="95" t="s">
        <v>646</v>
      </c>
      <c r="C162" s="95">
        <v>10</v>
      </c>
      <c r="D162" s="95">
        <v>0</v>
      </c>
      <c r="E162" s="95">
        <v>0</v>
      </c>
      <c r="F162" s="97">
        <v>122.8803145736053</v>
      </c>
      <c r="G162" s="96" t="s">
        <v>13</v>
      </c>
    </row>
    <row r="163" spans="1:7" x14ac:dyDescent="0.25">
      <c r="A163" s="95" t="s">
        <v>71</v>
      </c>
      <c r="B163" s="95" t="s">
        <v>657</v>
      </c>
      <c r="C163" s="95">
        <v>14</v>
      </c>
      <c r="D163" s="95">
        <v>1</v>
      </c>
      <c r="E163" s="95">
        <v>0</v>
      </c>
      <c r="F163" s="97">
        <v>122.040517451794</v>
      </c>
      <c r="G163" s="96" t="s">
        <v>13</v>
      </c>
    </row>
    <row r="164" spans="1:7" x14ac:dyDescent="0.25">
      <c r="A164" s="95" t="s">
        <v>20</v>
      </c>
      <c r="B164" s="95" t="s">
        <v>20</v>
      </c>
      <c r="C164" s="95">
        <v>111</v>
      </c>
      <c r="D164" s="95">
        <v>22</v>
      </c>
      <c r="E164" s="95">
        <v>0</v>
      </c>
      <c r="F164" s="97">
        <v>121.56665600292492</v>
      </c>
      <c r="G164" s="96" t="s">
        <v>13</v>
      </c>
    </row>
    <row r="165" spans="1:7" x14ac:dyDescent="0.25">
      <c r="A165" s="95" t="s">
        <v>24</v>
      </c>
      <c r="B165" s="95" t="s">
        <v>24</v>
      </c>
      <c r="C165" s="95">
        <v>389</v>
      </c>
      <c r="D165" s="95">
        <v>1</v>
      </c>
      <c r="E165" s="95">
        <v>8</v>
      </c>
      <c r="F165" s="97">
        <v>120.47426905718291</v>
      </c>
      <c r="G165" s="96" t="s">
        <v>13</v>
      </c>
    </row>
    <row r="166" spans="1:7" x14ac:dyDescent="0.25">
      <c r="A166" s="95" t="s">
        <v>98</v>
      </c>
      <c r="B166" s="95" t="s">
        <v>706</v>
      </c>
      <c r="C166" s="95">
        <v>5</v>
      </c>
      <c r="D166" s="95">
        <v>0</v>
      </c>
      <c r="E166" s="95">
        <v>0</v>
      </c>
      <c r="F166" s="97">
        <v>116.98642957416941</v>
      </c>
      <c r="G166" s="96" t="s">
        <v>13</v>
      </c>
    </row>
    <row r="167" spans="1:7" x14ac:dyDescent="0.25">
      <c r="A167" s="95" t="s">
        <v>24</v>
      </c>
      <c r="B167" s="95" t="s">
        <v>672</v>
      </c>
      <c r="C167" s="95">
        <v>29</v>
      </c>
      <c r="D167" s="95">
        <v>1</v>
      </c>
      <c r="E167" s="95">
        <v>0</v>
      </c>
      <c r="F167" s="97">
        <v>115.43345261456771</v>
      </c>
      <c r="G167" s="96" t="s">
        <v>13</v>
      </c>
    </row>
    <row r="168" spans="1:7" x14ac:dyDescent="0.25">
      <c r="A168" s="95" t="s">
        <v>11</v>
      </c>
      <c r="B168" s="95" t="s">
        <v>431</v>
      </c>
      <c r="C168" s="95">
        <v>6</v>
      </c>
      <c r="D168" s="95">
        <v>0</v>
      </c>
      <c r="E168" s="95">
        <v>0</v>
      </c>
      <c r="F168" s="97">
        <v>115.05273250239692</v>
      </c>
      <c r="G168" s="96" t="s">
        <v>13</v>
      </c>
    </row>
    <row r="169" spans="1:7" x14ac:dyDescent="0.25">
      <c r="A169" s="95" t="s">
        <v>28</v>
      </c>
      <c r="B169" s="95" t="s">
        <v>830</v>
      </c>
      <c r="C169" s="95">
        <v>3</v>
      </c>
      <c r="D169" s="95">
        <v>0</v>
      </c>
      <c r="E169" s="95">
        <v>0</v>
      </c>
      <c r="F169" s="97">
        <v>114.24219345011426</v>
      </c>
      <c r="G169" s="96" t="s">
        <v>13</v>
      </c>
    </row>
    <row r="170" spans="1:7" x14ac:dyDescent="0.25">
      <c r="A170" s="95" t="s">
        <v>17</v>
      </c>
      <c r="B170" s="95" t="s">
        <v>640</v>
      </c>
      <c r="C170" s="95">
        <v>27</v>
      </c>
      <c r="D170" s="95">
        <v>0</v>
      </c>
      <c r="E170" s="95">
        <v>0</v>
      </c>
      <c r="F170" s="97">
        <v>113.37868480725623</v>
      </c>
      <c r="G170" s="96" t="s">
        <v>13</v>
      </c>
    </row>
    <row r="171" spans="1:7" x14ac:dyDescent="0.25">
      <c r="A171" s="95" t="s">
        <v>80</v>
      </c>
      <c r="B171" s="95" t="s">
        <v>81</v>
      </c>
      <c r="C171" s="95">
        <v>20</v>
      </c>
      <c r="D171" s="95">
        <v>0</v>
      </c>
      <c r="E171" s="95">
        <v>0</v>
      </c>
      <c r="F171" s="97">
        <v>111.80679785330948</v>
      </c>
      <c r="G171" s="96" t="s">
        <v>13</v>
      </c>
    </row>
    <row r="172" spans="1:7" x14ac:dyDescent="0.25">
      <c r="A172" s="95" t="s">
        <v>98</v>
      </c>
      <c r="B172" s="95" t="s">
        <v>751</v>
      </c>
      <c r="C172" s="95">
        <v>26</v>
      </c>
      <c r="D172" s="95">
        <v>0</v>
      </c>
      <c r="E172" s="95">
        <v>0</v>
      </c>
      <c r="F172" s="97">
        <v>111.18238186871925</v>
      </c>
      <c r="G172" s="96" t="s">
        <v>13</v>
      </c>
    </row>
    <row r="173" spans="1:7" x14ac:dyDescent="0.25">
      <c r="A173" s="95" t="s">
        <v>26</v>
      </c>
      <c r="B173" s="95" t="s">
        <v>449</v>
      </c>
      <c r="C173" s="95">
        <v>57</v>
      </c>
      <c r="D173" s="95">
        <v>0</v>
      </c>
      <c r="E173" s="95">
        <v>0</v>
      </c>
      <c r="F173" s="97">
        <v>110.46297552373015</v>
      </c>
      <c r="G173" s="96" t="s">
        <v>13</v>
      </c>
    </row>
    <row r="174" spans="1:7" x14ac:dyDescent="0.25">
      <c r="A174" s="95" t="s">
        <v>33</v>
      </c>
      <c r="B174" s="95" t="s">
        <v>401</v>
      </c>
      <c r="C174" s="95">
        <v>17</v>
      </c>
      <c r="D174" s="95">
        <v>0</v>
      </c>
      <c r="E174" s="95">
        <v>0</v>
      </c>
      <c r="F174" s="97">
        <v>110.10362694300517</v>
      </c>
      <c r="G174" s="96" t="s">
        <v>13</v>
      </c>
    </row>
    <row r="175" spans="1:7" x14ac:dyDescent="0.25">
      <c r="A175" s="95" t="s">
        <v>53</v>
      </c>
      <c r="B175" s="95" t="s">
        <v>505</v>
      </c>
      <c r="C175" s="95">
        <v>34</v>
      </c>
      <c r="D175" s="95">
        <v>0</v>
      </c>
      <c r="E175" s="95">
        <v>0</v>
      </c>
      <c r="F175" s="97">
        <v>108.03596962282738</v>
      </c>
      <c r="G175" s="96" t="s">
        <v>13</v>
      </c>
    </row>
    <row r="176" spans="1:7" x14ac:dyDescent="0.25">
      <c r="A176" s="95" t="s">
        <v>14</v>
      </c>
      <c r="B176" s="95" t="s">
        <v>529</v>
      </c>
      <c r="C176" s="95">
        <v>29</v>
      </c>
      <c r="D176" s="95">
        <v>0</v>
      </c>
      <c r="E176" s="95">
        <v>0</v>
      </c>
      <c r="F176" s="97">
        <v>107.41934288995073</v>
      </c>
      <c r="G176" s="96" t="s">
        <v>13</v>
      </c>
    </row>
    <row r="177" spans="1:7" x14ac:dyDescent="0.25">
      <c r="A177" s="95" t="s">
        <v>38</v>
      </c>
      <c r="B177" s="95" t="s">
        <v>641</v>
      </c>
      <c r="C177" s="95">
        <v>8</v>
      </c>
      <c r="D177" s="95">
        <v>3</v>
      </c>
      <c r="E177" s="95">
        <v>0</v>
      </c>
      <c r="F177" s="97">
        <v>104.62240821761461</v>
      </c>
      <c r="G177" s="96" t="s">
        <v>13</v>
      </c>
    </row>
    <row r="178" spans="1:7" x14ac:dyDescent="0.25">
      <c r="A178" s="95" t="s">
        <v>11</v>
      </c>
      <c r="B178" s="95" t="s">
        <v>11</v>
      </c>
      <c r="C178" s="95">
        <v>246</v>
      </c>
      <c r="D178" s="95">
        <v>1</v>
      </c>
      <c r="E178" s="95">
        <v>1</v>
      </c>
      <c r="F178" s="97">
        <v>104.51522635132288</v>
      </c>
      <c r="G178" s="96" t="s">
        <v>13</v>
      </c>
    </row>
    <row r="179" spans="1:7" x14ac:dyDescent="0.25">
      <c r="A179" s="95" t="s">
        <v>8</v>
      </c>
      <c r="B179" s="95" t="s">
        <v>248</v>
      </c>
      <c r="C179" s="95">
        <v>29</v>
      </c>
      <c r="D179" s="95">
        <v>0</v>
      </c>
      <c r="E179" s="95">
        <v>0</v>
      </c>
      <c r="F179" s="97">
        <v>103.63805303409335</v>
      </c>
      <c r="G179" s="96" t="s">
        <v>13</v>
      </c>
    </row>
    <row r="180" spans="1:7" x14ac:dyDescent="0.25">
      <c r="A180" s="95" t="s">
        <v>53</v>
      </c>
      <c r="B180" s="95" t="s">
        <v>462</v>
      </c>
      <c r="C180" s="95">
        <v>5</v>
      </c>
      <c r="D180" s="95">
        <v>0</v>
      </c>
      <c r="E180" s="95">
        <v>0</v>
      </c>
      <c r="F180" s="97">
        <v>101.7293997965412</v>
      </c>
      <c r="G180" s="96" t="s">
        <v>13</v>
      </c>
    </row>
    <row r="181" spans="1:7" x14ac:dyDescent="0.25">
      <c r="A181" s="95" t="s">
        <v>24</v>
      </c>
      <c r="B181" s="95" t="s">
        <v>237</v>
      </c>
      <c r="C181" s="95">
        <v>7</v>
      </c>
      <c r="D181" s="95">
        <v>0</v>
      </c>
      <c r="E181" s="95">
        <v>0</v>
      </c>
      <c r="F181" s="97">
        <v>101.3317892298784</v>
      </c>
      <c r="G181" s="96" t="s">
        <v>13</v>
      </c>
    </row>
    <row r="182" spans="1:7" x14ac:dyDescent="0.25">
      <c r="A182" s="95" t="s">
        <v>22</v>
      </c>
      <c r="B182" s="95" t="s">
        <v>51</v>
      </c>
      <c r="C182" s="95">
        <v>4</v>
      </c>
      <c r="D182" s="95">
        <v>0</v>
      </c>
      <c r="E182" s="95">
        <v>0</v>
      </c>
      <c r="F182" s="97">
        <v>100.67958721369243</v>
      </c>
      <c r="G182" s="96" t="s">
        <v>13</v>
      </c>
    </row>
    <row r="183" spans="1:7" x14ac:dyDescent="0.25">
      <c r="A183" s="95" t="s">
        <v>71</v>
      </c>
      <c r="B183" s="95" t="s">
        <v>452</v>
      </c>
      <c r="C183" s="95">
        <v>18</v>
      </c>
      <c r="D183" s="95">
        <v>0</v>
      </c>
      <c r="E183" s="95">
        <v>0</v>
      </c>
      <c r="F183" s="97">
        <v>100.05002501250624</v>
      </c>
      <c r="G183" s="96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Inc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2020-05-25T17:25:57Z</dcterms:modified>
</cp:coreProperties>
</file>