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cuments\Boletim Epidemiologicv\Abril\22-04-2020\"/>
    </mc:Choice>
  </mc:AlternateContent>
  <xr:revisionPtr revIDLastSave="0" documentId="13_ncr:1_{54E80291-DF37-41CC-8BF9-34CF35DD8C45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1" sheetId="23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8" i="3" l="1"/>
  <c r="G858" i="3"/>
  <c r="H858" i="3"/>
  <c r="I858" i="3"/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<sst xmlns="http://schemas.openxmlformats.org/spreadsheetml/2006/main" count="15643" uniqueCount="1133">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</sst>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9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2" xfId="0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15" borderId="26" xfId="0" applyFont="1" applyFill="1" applyBorder="1"/>
    <xf numFmtId="0" fontId="19" fillId="15" borderId="7" xfId="0" applyFont="1" applyFill="1" applyBorder="1"/>
    <xf numFmtId="0" fontId="19" fillId="15" borderId="19" xfId="0" applyFont="1" applyFill="1" applyBorder="1"/>
    <xf numFmtId="0" fontId="19" fillId="19" borderId="22" xfId="0" applyFont="1" applyFill="1" applyBorder="1"/>
    <xf numFmtId="0" fontId="19" fillId="19" borderId="21" xfId="0" applyFont="1" applyFill="1" applyBorder="1"/>
    <xf numFmtId="0" fontId="19" fillId="19" borderId="21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9" fillId="16" borderId="26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9" fillId="19" borderId="23" xfId="0" applyFont="1" applyFill="1" applyBorder="1"/>
    <xf numFmtId="0" fontId="19" fillId="19" borderId="8" xfId="0" applyFont="1" applyFill="1" applyBorder="1"/>
    <xf numFmtId="0" fontId="19" fillId="19" borderId="8" xfId="0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16" fillId="13" borderId="0" xfId="0" applyFont="1" applyFill="1"/>
    <xf numFmtId="0" fontId="16" fillId="17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8" fillId="18" borderId="25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165" fontId="18" fillId="18" borderId="21" xfId="0" applyNumberFormat="1" applyFont="1" applyFill="1" applyBorder="1" applyAlignment="1">
      <alignment horizontal="center" vertical="center" wrapText="1"/>
    </xf>
    <xf numFmtId="165" fontId="18" fillId="18" borderId="8" xfId="0" applyNumberFormat="1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6" fillId="0" borderId="23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19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G10" sqref="G10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24" t="s">
        <v>1131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4" ht="19.5" thickBot="1" x14ac:dyDescent="0.3">
      <c r="A3" s="125" t="s">
        <v>1132</v>
      </c>
      <c r="B3" s="125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12</v>
      </c>
      <c r="G4" s="50">
        <v>13</v>
      </c>
      <c r="H4" s="50">
        <v>14</v>
      </c>
      <c r="I4" s="50">
        <v>15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7">
        <f t="shared" ref="J5:J68" si="0">SUM(F5:I5)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>IF(M5=0,"Silencioso",IF(AND(M5&gt;0,M5&lt;100),"Baixa",IF(AND(M5&gt;Q27=100,M5&lt;300),"Média",IF(AND(M5&gt;=300,M5&lt;500),"Alta",IF(M5&gt;=500,"Muito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18</v>
      </c>
      <c r="Q5" s="71">
        <f>P5/P$10*100</f>
        <v>2.1101992966002343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8</v>
      </c>
      <c r="G6" s="7">
        <v>8</v>
      </c>
      <c r="H6" s="7">
        <v>5</v>
      </c>
      <c r="I6" s="7">
        <v>0</v>
      </c>
      <c r="J6" s="7">
        <f t="shared" si="0"/>
        <v>21</v>
      </c>
      <c r="K6" s="11">
        <v>23223</v>
      </c>
      <c r="L6" s="58" t="s">
        <v>1121</v>
      </c>
      <c r="M6" s="8">
        <f t="shared" si="1"/>
        <v>90.42759333419454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30</v>
      </c>
      <c r="Q6" s="71">
        <f>P6/P$10*100</f>
        <v>3.5169988276670576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1</v>
      </c>
      <c r="H7" s="7">
        <v>0</v>
      </c>
      <c r="I7" s="7">
        <v>0</v>
      </c>
      <c r="J7" s="7">
        <f t="shared" si="0"/>
        <v>1</v>
      </c>
      <c r="K7" s="11">
        <v>13465</v>
      </c>
      <c r="L7" s="58" t="s">
        <v>1121</v>
      </c>
      <c r="M7" s="8">
        <f t="shared" si="1"/>
        <v>7.4266617155588568</v>
      </c>
      <c r="N7" s="7" t="str">
        <f t="shared" si="2"/>
        <v>Baixa</v>
      </c>
      <c r="O7" s="6" t="s">
        <v>13</v>
      </c>
      <c r="P7" s="76">
        <f>COUNTIF(N$5:N$857,"Média")</f>
        <v>111</v>
      </c>
      <c r="Q7" s="71">
        <f>P7/P$10*100</f>
        <v>13.012895662368113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5</v>
      </c>
      <c r="G8" s="7">
        <v>0</v>
      </c>
      <c r="H8" s="7">
        <v>0</v>
      </c>
      <c r="I8" s="7">
        <v>8</v>
      </c>
      <c r="J8" s="7">
        <f t="shared" si="0"/>
        <v>13</v>
      </c>
      <c r="K8" s="11">
        <v>3994</v>
      </c>
      <c r="L8" s="58" t="s">
        <v>1121</v>
      </c>
      <c r="M8" s="8">
        <f t="shared" si="1"/>
        <v>325.48823234852279</v>
      </c>
      <c r="N8" s="7" t="str">
        <f t="shared" si="2"/>
        <v>Alta</v>
      </c>
      <c r="O8" s="6" t="s">
        <v>16</v>
      </c>
      <c r="P8" s="76">
        <f>COUNTIF(N$5:N$857,"Baixa")</f>
        <v>341</v>
      </c>
      <c r="Q8" s="71">
        <f>P8/P$10*100</f>
        <v>39.976553341148886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9</v>
      </c>
      <c r="G9" s="7">
        <v>3</v>
      </c>
      <c r="H9" s="7">
        <v>3</v>
      </c>
      <c r="I9" s="7">
        <v>11</v>
      </c>
      <c r="J9" s="7">
        <f t="shared" si="0"/>
        <v>26</v>
      </c>
      <c r="K9" s="11">
        <v>9575</v>
      </c>
      <c r="L9" s="58" t="s">
        <v>1121</v>
      </c>
      <c r="M9" s="8">
        <f t="shared" si="1"/>
        <v>271.54046997389031</v>
      </c>
      <c r="N9" s="7" t="str">
        <f t="shared" si="2"/>
        <v>Média</v>
      </c>
      <c r="O9" s="6" t="s">
        <v>19</v>
      </c>
      <c r="P9" s="76">
        <f>COUNTIF(N$5:N$857,"Silencioso")</f>
        <v>353</v>
      </c>
      <c r="Q9" s="71">
        <f>P9/P$10*100</f>
        <v>41.38335287221571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3</v>
      </c>
      <c r="I10" s="7">
        <v>1</v>
      </c>
      <c r="J10" s="7">
        <f t="shared" si="0"/>
        <v>4</v>
      </c>
      <c r="K10" s="11">
        <v>13600</v>
      </c>
      <c r="L10" s="58" t="s">
        <v>1121</v>
      </c>
      <c r="M10" s="8">
        <f t="shared" si="1"/>
        <v>29.411764705882351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3</v>
      </c>
      <c r="G11" s="7">
        <v>1</v>
      </c>
      <c r="H11" s="7">
        <v>2</v>
      </c>
      <c r="I11" s="7">
        <v>1</v>
      </c>
      <c r="J11" s="7">
        <f t="shared" si="0"/>
        <v>7</v>
      </c>
      <c r="K11" s="11">
        <v>2005</v>
      </c>
      <c r="L11" s="58" t="s">
        <v>1121</v>
      </c>
      <c r="M11" s="8">
        <f t="shared" si="1"/>
        <v>349.12718204488777</v>
      </c>
      <c r="N11" s="7" t="str">
        <f t="shared" si="2"/>
        <v>Alta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1</v>
      </c>
      <c r="G12" s="7">
        <v>1</v>
      </c>
      <c r="H12" s="7">
        <v>4</v>
      </c>
      <c r="I12" s="7">
        <v>5</v>
      </c>
      <c r="J12" s="7">
        <f t="shared" si="0"/>
        <v>11</v>
      </c>
      <c r="K12" s="11">
        <v>4448</v>
      </c>
      <c r="L12" s="58" t="s">
        <v>1121</v>
      </c>
      <c r="M12" s="8">
        <f t="shared" si="1"/>
        <v>247.30215827338128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4</v>
      </c>
      <c r="G13" s="7">
        <v>2</v>
      </c>
      <c r="H13" s="7">
        <v>5</v>
      </c>
      <c r="I13" s="7">
        <v>5</v>
      </c>
      <c r="J13" s="7">
        <f t="shared" si="0"/>
        <v>16</v>
      </c>
      <c r="K13" s="11">
        <v>19166</v>
      </c>
      <c r="L13" s="58" t="s">
        <v>1121</v>
      </c>
      <c r="M13" s="8">
        <f t="shared" si="1"/>
        <v>83.481164562245638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8</v>
      </c>
      <c r="G15" s="7">
        <v>3</v>
      </c>
      <c r="H15" s="7">
        <v>4</v>
      </c>
      <c r="I15" s="7">
        <v>1</v>
      </c>
      <c r="J15" s="7">
        <f t="shared" si="0"/>
        <v>16</v>
      </c>
      <c r="K15" s="11">
        <v>25193</v>
      </c>
      <c r="L15" s="58" t="s">
        <v>1122</v>
      </c>
      <c r="M15" s="8">
        <f t="shared" si="1"/>
        <v>63.509705076807045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1</v>
      </c>
      <c r="I19" s="7">
        <v>0</v>
      </c>
      <c r="J19" s="7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49</v>
      </c>
      <c r="G20" s="7">
        <v>95</v>
      </c>
      <c r="H20" s="7">
        <v>93</v>
      </c>
      <c r="I20" s="7">
        <v>88</v>
      </c>
      <c r="J20" s="7">
        <f t="shared" si="0"/>
        <v>325</v>
      </c>
      <c r="K20" s="11">
        <v>79481</v>
      </c>
      <c r="L20" s="58" t="s">
        <v>1123</v>
      </c>
      <c r="M20" s="8">
        <f t="shared" si="1"/>
        <v>408.90275663366089</v>
      </c>
      <c r="N20" s="7" t="str">
        <f t="shared" si="2"/>
        <v>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0</v>
      </c>
      <c r="G22" s="7">
        <v>2</v>
      </c>
      <c r="H22" s="7">
        <v>0</v>
      </c>
      <c r="I22" s="7">
        <v>1</v>
      </c>
      <c r="J22" s="7">
        <f t="shared" si="0"/>
        <v>3</v>
      </c>
      <c r="K22" s="11">
        <v>41642</v>
      </c>
      <c r="L22" s="58" t="s">
        <v>1122</v>
      </c>
      <c r="M22" s="8">
        <f t="shared" si="1"/>
        <v>7.2042649248355026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1</v>
      </c>
      <c r="H23" s="7">
        <v>2</v>
      </c>
      <c r="I23" s="7">
        <v>0</v>
      </c>
      <c r="J23" s="7">
        <f t="shared" si="0"/>
        <v>3</v>
      </c>
      <c r="K23" s="11">
        <v>7411</v>
      </c>
      <c r="L23" s="58" t="s">
        <v>1121</v>
      </c>
      <c r="M23" s="8">
        <f t="shared" si="1"/>
        <v>40.480367021994333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1</v>
      </c>
      <c r="G24" s="7">
        <v>0</v>
      </c>
      <c r="H24" s="7">
        <v>0</v>
      </c>
      <c r="I24" s="7">
        <v>2</v>
      </c>
      <c r="J24" s="7">
        <f t="shared" si="0"/>
        <v>3</v>
      </c>
      <c r="K24" s="11">
        <v>19745</v>
      </c>
      <c r="L24" s="58" t="s">
        <v>1121</v>
      </c>
      <c r="M24" s="8">
        <f t="shared" si="1"/>
        <v>15.193719929095973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1</v>
      </c>
      <c r="G25" s="7">
        <v>2</v>
      </c>
      <c r="H25" s="7">
        <v>0</v>
      </c>
      <c r="I25" s="7">
        <v>0</v>
      </c>
      <c r="J25" s="7">
        <f t="shared" si="0"/>
        <v>3</v>
      </c>
      <c r="K25" s="11">
        <v>14414</v>
      </c>
      <c r="L25" s="58" t="s">
        <v>1121</v>
      </c>
      <c r="M25" s="8">
        <f t="shared" si="1"/>
        <v>20.813098376578328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16</v>
      </c>
      <c r="G27" s="7">
        <v>22</v>
      </c>
      <c r="H27" s="7">
        <v>27</v>
      </c>
      <c r="I27" s="7">
        <v>36</v>
      </c>
      <c r="J27" s="7">
        <f t="shared" si="0"/>
        <v>101</v>
      </c>
      <c r="K27" s="11">
        <v>8333</v>
      </c>
      <c r="L27" s="58" t="s">
        <v>1121</v>
      </c>
      <c r="M27" s="8">
        <f t="shared" si="1"/>
        <v>1212.0484819392775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2</v>
      </c>
      <c r="G29" s="7">
        <v>2</v>
      </c>
      <c r="H29" s="7">
        <v>1</v>
      </c>
      <c r="I29" s="7">
        <v>0</v>
      </c>
      <c r="J29" s="7">
        <f t="shared" si="0"/>
        <v>5</v>
      </c>
      <c r="K29" s="11">
        <v>3973</v>
      </c>
      <c r="L29" s="58" t="s">
        <v>1121</v>
      </c>
      <c r="M29" s="8">
        <f t="shared" si="1"/>
        <v>125.84948401711553</v>
      </c>
      <c r="N29" s="7" t="str">
        <f t="shared" si="2"/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1</v>
      </c>
      <c r="G30" s="7">
        <v>0</v>
      </c>
      <c r="H30" s="7">
        <v>2</v>
      </c>
      <c r="I30" s="7">
        <v>1</v>
      </c>
      <c r="J30" s="7">
        <f t="shared" si="0"/>
        <v>4</v>
      </c>
      <c r="K30" s="11">
        <v>15239</v>
      </c>
      <c r="L30" s="58" t="s">
        <v>1121</v>
      </c>
      <c r="M30" s="8">
        <f t="shared" si="1"/>
        <v>26.248441498786011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3</v>
      </c>
      <c r="I31" s="7">
        <v>2</v>
      </c>
      <c r="J31" s="7">
        <f t="shared" si="0"/>
        <v>5</v>
      </c>
      <c r="K31" s="11">
        <v>3606</v>
      </c>
      <c r="L31" s="58" t="s">
        <v>1121</v>
      </c>
      <c r="M31" s="8">
        <f t="shared" si="1"/>
        <v>138.65779256794232</v>
      </c>
      <c r="N31" s="7" t="str">
        <f t="shared" si="2"/>
        <v>Média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2</v>
      </c>
      <c r="J32" s="7">
        <f t="shared" si="0"/>
        <v>2</v>
      </c>
      <c r="K32" s="11">
        <v>4751</v>
      </c>
      <c r="L32" s="58" t="s">
        <v>1121</v>
      </c>
      <c r="M32" s="8">
        <f t="shared" si="1"/>
        <v>42.096400757735211</v>
      </c>
      <c r="N32" s="7" t="str">
        <f t="shared" si="2"/>
        <v>Baixa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2</v>
      </c>
      <c r="G33" s="7">
        <v>4</v>
      </c>
      <c r="H33" s="7">
        <v>1</v>
      </c>
      <c r="I33" s="7">
        <v>4</v>
      </c>
      <c r="J33" s="7">
        <f t="shared" si="0"/>
        <v>11</v>
      </c>
      <c r="K33" s="11">
        <v>40747</v>
      </c>
      <c r="L33" s="58" t="s">
        <v>1122</v>
      </c>
      <c r="M33" s="8">
        <f t="shared" si="1"/>
        <v>26.995852455395489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1</v>
      </c>
      <c r="H34" s="7">
        <v>2</v>
      </c>
      <c r="I34" s="7">
        <v>9</v>
      </c>
      <c r="J34" s="7">
        <f t="shared" si="0"/>
        <v>12</v>
      </c>
      <c r="K34" s="11">
        <v>12242</v>
      </c>
      <c r="L34" s="58" t="s">
        <v>1121</v>
      </c>
      <c r="M34" s="8">
        <f t="shared" si="1"/>
        <v>98.0231988237216</v>
      </c>
      <c r="N34" s="7" t="str">
        <f t="shared" si="2"/>
        <v>Baixa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1</v>
      </c>
      <c r="G35" s="7">
        <v>0</v>
      </c>
      <c r="H35" s="7">
        <v>0</v>
      </c>
      <c r="I35" s="7">
        <v>0</v>
      </c>
      <c r="J35" s="7">
        <f t="shared" si="0"/>
        <v>1</v>
      </c>
      <c r="K35" s="11">
        <v>8481</v>
      </c>
      <c r="L35" s="58" t="s">
        <v>1121</v>
      </c>
      <c r="M35" s="8">
        <f t="shared" si="1"/>
        <v>11.791062374719962</v>
      </c>
      <c r="N35" s="7" t="str">
        <f t="shared" si="2"/>
        <v>Baixa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2</v>
      </c>
      <c r="H37" s="7">
        <v>2</v>
      </c>
      <c r="I37" s="7">
        <v>2</v>
      </c>
      <c r="J37" s="7">
        <f t="shared" si="0"/>
        <v>6</v>
      </c>
      <c r="K37" s="11">
        <v>9363</v>
      </c>
      <c r="L37" s="58" t="s">
        <v>1121</v>
      </c>
      <c r="M37" s="8">
        <f t="shared" si="1"/>
        <v>64.082024991989741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1</v>
      </c>
      <c r="I39" s="7">
        <v>0</v>
      </c>
      <c r="J39" s="7">
        <f t="shared" si="0"/>
        <v>1</v>
      </c>
      <c r="K39" s="11">
        <v>2341</v>
      </c>
      <c r="L39" s="58" t="s">
        <v>1121</v>
      </c>
      <c r="M39" s="8">
        <f t="shared" si="1"/>
        <v>42.716787697565145</v>
      </c>
      <c r="N39" s="7" t="str">
        <f t="shared" si="2"/>
        <v>Baixa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23</v>
      </c>
      <c r="G41" s="7">
        <v>9</v>
      </c>
      <c r="H41" s="7">
        <v>20</v>
      </c>
      <c r="I41" s="7">
        <v>30</v>
      </c>
      <c r="J41" s="7">
        <f t="shared" si="0"/>
        <v>82</v>
      </c>
      <c r="K41" s="11">
        <v>36705</v>
      </c>
      <c r="L41" s="58" t="s">
        <v>1122</v>
      </c>
      <c r="M41" s="8">
        <f t="shared" si="1"/>
        <v>223.40280615719931</v>
      </c>
      <c r="N41" s="7" t="str">
        <f t="shared" si="2"/>
        <v>Média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9</v>
      </c>
      <c r="G42" s="7">
        <v>9</v>
      </c>
      <c r="H42" s="7">
        <v>17</v>
      </c>
      <c r="I42" s="7">
        <v>12</v>
      </c>
      <c r="J42" s="7">
        <f t="shared" si="0"/>
        <v>47</v>
      </c>
      <c r="K42" s="11">
        <v>116691</v>
      </c>
      <c r="L42" s="58" t="s">
        <v>1124</v>
      </c>
      <c r="M42" s="8">
        <f t="shared" si="1"/>
        <v>40.277313588880034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2</v>
      </c>
      <c r="G47" s="7">
        <v>4</v>
      </c>
      <c r="H47" s="7">
        <v>4</v>
      </c>
      <c r="I47" s="7">
        <v>7</v>
      </c>
      <c r="J47" s="7">
        <f t="shared" si="0"/>
        <v>17</v>
      </c>
      <c r="K47" s="11">
        <v>9142</v>
      </c>
      <c r="L47" s="58" t="s">
        <v>1121</v>
      </c>
      <c r="M47" s="8">
        <f t="shared" si="1"/>
        <v>185.95493327499452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4</v>
      </c>
      <c r="G48" s="7">
        <v>6</v>
      </c>
      <c r="H48" s="7">
        <v>4</v>
      </c>
      <c r="I48" s="7">
        <v>4</v>
      </c>
      <c r="J48" s="7">
        <f t="shared" si="0"/>
        <v>18</v>
      </c>
      <c r="K48" s="11">
        <v>105083</v>
      </c>
      <c r="L48" s="58" t="s">
        <v>1124</v>
      </c>
      <c r="M48" s="8">
        <f t="shared" si="1"/>
        <v>17.129316825747267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12</v>
      </c>
      <c r="G49" s="7">
        <v>9</v>
      </c>
      <c r="H49" s="7">
        <v>10</v>
      </c>
      <c r="I49" s="7">
        <v>1</v>
      </c>
      <c r="J49" s="7">
        <f t="shared" si="0"/>
        <v>32</v>
      </c>
      <c r="K49" s="11">
        <v>10657</v>
      </c>
      <c r="L49" s="58" t="s">
        <v>1121</v>
      </c>
      <c r="M49" s="8">
        <f t="shared" si="1"/>
        <v>300.27212161020924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1</v>
      </c>
      <c r="J50" s="7">
        <f t="shared" si="0"/>
        <v>1</v>
      </c>
      <c r="K50" s="11">
        <v>39793</v>
      </c>
      <c r="L50" s="58" t="s">
        <v>1122</v>
      </c>
      <c r="M50" s="8">
        <f t="shared" si="1"/>
        <v>2.5130047998391678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5</v>
      </c>
      <c r="G51" s="7">
        <v>6</v>
      </c>
      <c r="H51" s="7">
        <v>12</v>
      </c>
      <c r="I51" s="7">
        <v>4</v>
      </c>
      <c r="J51" s="7">
        <f t="shared" si="0"/>
        <v>27</v>
      </c>
      <c r="K51" s="11">
        <v>14955</v>
      </c>
      <c r="L51" s="58" t="s">
        <v>1121</v>
      </c>
      <c r="M51" s="8">
        <f t="shared" si="1"/>
        <v>180.54162487462386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7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12</v>
      </c>
      <c r="G55" s="7">
        <v>13</v>
      </c>
      <c r="H55" s="7">
        <v>10</v>
      </c>
      <c r="I55" s="7">
        <v>12</v>
      </c>
      <c r="J55" s="7">
        <f t="shared" si="0"/>
        <v>47</v>
      </c>
      <c r="K55" s="11">
        <v>14085</v>
      </c>
      <c r="L55" s="58" t="s">
        <v>1121</v>
      </c>
      <c r="M55" s="8">
        <f t="shared" si="1"/>
        <v>333.68832090876816</v>
      </c>
      <c r="N55" s="7" t="str">
        <f t="shared" si="2"/>
        <v>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2</v>
      </c>
      <c r="H56" s="7">
        <v>0</v>
      </c>
      <c r="I56" s="7">
        <v>1</v>
      </c>
      <c r="J56" s="7">
        <f t="shared" si="0"/>
        <v>3</v>
      </c>
      <c r="K56" s="11">
        <v>13064</v>
      </c>
      <c r="L56" s="58" t="s">
        <v>1121</v>
      </c>
      <c r="M56" s="8">
        <f t="shared" si="1"/>
        <v>22.963870177587264</v>
      </c>
      <c r="N56" s="7" t="str">
        <f t="shared" si="2"/>
        <v>Baixa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10</v>
      </c>
      <c r="G58" s="7">
        <v>14</v>
      </c>
      <c r="H58" s="7">
        <v>18</v>
      </c>
      <c r="I58" s="7">
        <v>15</v>
      </c>
      <c r="J58" s="7">
        <f t="shared" si="0"/>
        <v>57</v>
      </c>
      <c r="K58" s="11">
        <v>19094</v>
      </c>
      <c r="L58" s="58" t="s">
        <v>1121</v>
      </c>
      <c r="M58" s="8">
        <f t="shared" si="1"/>
        <v>298.52309626060543</v>
      </c>
      <c r="N58" s="7" t="str">
        <f t="shared" si="2"/>
        <v>Média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1</v>
      </c>
      <c r="G60" s="7">
        <v>2</v>
      </c>
      <c r="H60" s="7">
        <v>3</v>
      </c>
      <c r="I60" s="7">
        <v>2</v>
      </c>
      <c r="J60" s="7">
        <f t="shared" si="0"/>
        <v>8</v>
      </c>
      <c r="K60" s="11">
        <v>23757</v>
      </c>
      <c r="L60" s="58" t="s">
        <v>1121</v>
      </c>
      <c r="M60" s="8">
        <f t="shared" si="1"/>
        <v>33.674285473755106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4</v>
      </c>
      <c r="G63" s="7">
        <v>4</v>
      </c>
      <c r="H63" s="7">
        <v>0</v>
      </c>
      <c r="I63" s="7">
        <v>0</v>
      </c>
      <c r="J63" s="7">
        <f t="shared" si="0"/>
        <v>8</v>
      </c>
      <c r="K63" s="11">
        <v>32319</v>
      </c>
      <c r="L63" s="58" t="s">
        <v>1122</v>
      </c>
      <c r="M63" s="8">
        <f t="shared" si="1"/>
        <v>24.753241127510133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1</v>
      </c>
      <c r="H65" s="7">
        <v>0</v>
      </c>
      <c r="I65" s="7">
        <v>0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2</v>
      </c>
      <c r="G67" s="7">
        <v>2</v>
      </c>
      <c r="H67" s="7">
        <v>0</v>
      </c>
      <c r="I67" s="7">
        <v>3</v>
      </c>
      <c r="J67" s="7">
        <f t="shared" si="0"/>
        <v>7</v>
      </c>
      <c r="K67" s="11">
        <v>20720</v>
      </c>
      <c r="L67" s="58" t="s">
        <v>1121</v>
      </c>
      <c r="M67" s="8">
        <f t="shared" si="1"/>
        <v>33.783783783783782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3</v>
      </c>
      <c r="J68" s="7">
        <f t="shared" si="0"/>
        <v>3</v>
      </c>
      <c r="K68" s="11">
        <v>10248</v>
      </c>
      <c r="L68" s="58" t="s">
        <v>1121</v>
      </c>
      <c r="M68" s="8">
        <f t="shared" si="1"/>
        <v>29.274004683840751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798</v>
      </c>
      <c r="G70" s="7">
        <v>452</v>
      </c>
      <c r="H70" s="7">
        <v>433</v>
      </c>
      <c r="I70" s="7">
        <v>379</v>
      </c>
      <c r="J70" s="7">
        <f t="shared" si="3"/>
        <v>2062</v>
      </c>
      <c r="K70" s="11">
        <v>2501576</v>
      </c>
      <c r="L70" s="58" t="s">
        <v>1125</v>
      </c>
      <c r="M70" s="8">
        <f t="shared" si="4"/>
        <v>82.428037365244947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8</v>
      </c>
      <c r="G71" s="7">
        <v>3</v>
      </c>
      <c r="H71" s="7">
        <v>5</v>
      </c>
      <c r="I71" s="7">
        <v>1</v>
      </c>
      <c r="J71" s="7">
        <f t="shared" si="3"/>
        <v>17</v>
      </c>
      <c r="K71" s="11">
        <v>26396</v>
      </c>
      <c r="L71" s="58" t="s">
        <v>1122</v>
      </c>
      <c r="M71" s="8">
        <f t="shared" si="4"/>
        <v>64.403697529928777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1</v>
      </c>
      <c r="I72" s="7">
        <v>1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4</v>
      </c>
      <c r="G73" s="7">
        <v>4</v>
      </c>
      <c r="H73" s="7">
        <v>2</v>
      </c>
      <c r="I73" s="7">
        <v>1</v>
      </c>
      <c r="J73" s="7">
        <f t="shared" si="3"/>
        <v>11</v>
      </c>
      <c r="K73" s="11">
        <v>11995</v>
      </c>
      <c r="L73" s="58" t="s">
        <v>1121</v>
      </c>
      <c r="M73" s="8">
        <f t="shared" si="4"/>
        <v>91.704877032096718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25</v>
      </c>
      <c r="G76" s="7">
        <v>13</v>
      </c>
      <c r="H76" s="7">
        <v>2</v>
      </c>
      <c r="I76" s="7">
        <v>4</v>
      </c>
      <c r="J76" s="7">
        <f t="shared" si="3"/>
        <v>44</v>
      </c>
      <c r="K76" s="11">
        <v>432575</v>
      </c>
      <c r="L76" s="58" t="s">
        <v>1125</v>
      </c>
      <c r="M76" s="8">
        <f t="shared" si="4"/>
        <v>10.171646535282898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2</v>
      </c>
      <c r="G78" s="7">
        <v>0</v>
      </c>
      <c r="H78" s="7">
        <v>0</v>
      </c>
      <c r="I78" s="7">
        <v>1</v>
      </c>
      <c r="J78" s="7">
        <f t="shared" si="3"/>
        <v>3</v>
      </c>
      <c r="K78" s="11">
        <v>14431</v>
      </c>
      <c r="L78" s="58" t="s">
        <v>1121</v>
      </c>
      <c r="M78" s="8">
        <f t="shared" si="4"/>
        <v>20.788580139976439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2</v>
      </c>
      <c r="G80" s="7">
        <v>4</v>
      </c>
      <c r="H80" s="7">
        <v>14</v>
      </c>
      <c r="I80" s="7">
        <v>11</v>
      </c>
      <c r="J80" s="7">
        <f t="shared" si="3"/>
        <v>31</v>
      </c>
      <c r="K80" s="11">
        <v>40031</v>
      </c>
      <c r="L80" s="58" t="s">
        <v>1122</v>
      </c>
      <c r="M80" s="8">
        <f t="shared" si="4"/>
        <v>77.439984012390397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7</v>
      </c>
      <c r="G82" s="7">
        <v>9</v>
      </c>
      <c r="H82" s="7">
        <v>6</v>
      </c>
      <c r="I82" s="7">
        <v>7</v>
      </c>
      <c r="J82" s="7">
        <f t="shared" si="3"/>
        <v>29</v>
      </c>
      <c r="K82" s="11">
        <v>49942</v>
      </c>
      <c r="L82" s="58" t="s">
        <v>1122</v>
      </c>
      <c r="M82" s="8">
        <f t="shared" si="4"/>
        <v>58.067358135437111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68</v>
      </c>
      <c r="G83" s="7">
        <v>54</v>
      </c>
      <c r="H83" s="7">
        <v>40</v>
      </c>
      <c r="I83" s="7">
        <v>64</v>
      </c>
      <c r="J83" s="7">
        <f t="shared" si="3"/>
        <v>226</v>
      </c>
      <c r="K83" s="11">
        <v>50166</v>
      </c>
      <c r="L83" s="58" t="s">
        <v>1122</v>
      </c>
      <c r="M83" s="8">
        <f t="shared" si="4"/>
        <v>450.50432563887887</v>
      </c>
      <c r="N83" s="7" t="str">
        <f t="shared" si="5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7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3</v>
      </c>
      <c r="G86" s="7">
        <v>5</v>
      </c>
      <c r="H86" s="7">
        <v>0</v>
      </c>
      <c r="I86" s="7">
        <v>0</v>
      </c>
      <c r="J86" s="7">
        <f t="shared" si="3"/>
        <v>8</v>
      </c>
      <c r="K86" s="11">
        <v>6031</v>
      </c>
      <c r="L86" s="58" t="s">
        <v>1121</v>
      </c>
      <c r="M86" s="8">
        <f t="shared" si="4"/>
        <v>132.64798540872161</v>
      </c>
      <c r="N86" s="7" t="str">
        <f t="shared" si="5"/>
        <v>Média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1</v>
      </c>
      <c r="I87" s="7">
        <v>0</v>
      </c>
      <c r="J87" s="7">
        <f t="shared" si="3"/>
        <v>1</v>
      </c>
      <c r="K87" s="11">
        <v>15010</v>
      </c>
      <c r="L87" s="58" t="s">
        <v>1121</v>
      </c>
      <c r="M87" s="8">
        <f t="shared" si="4"/>
        <v>6.6622251832111923</v>
      </c>
      <c r="N87" s="7" t="str">
        <f t="shared" si="5"/>
        <v>Baixa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7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2</v>
      </c>
      <c r="G91" s="7">
        <v>0</v>
      </c>
      <c r="H91" s="7">
        <v>1</v>
      </c>
      <c r="I91" s="7">
        <v>0</v>
      </c>
      <c r="J91" s="7">
        <f t="shared" si="3"/>
        <v>3</v>
      </c>
      <c r="K91" s="11">
        <v>5544</v>
      </c>
      <c r="L91" s="58" t="s">
        <v>1121</v>
      </c>
      <c r="M91" s="8">
        <f t="shared" si="4"/>
        <v>54.112554112554115</v>
      </c>
      <c r="N91" s="7" t="str">
        <f t="shared" si="5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7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1</v>
      </c>
      <c r="H100" s="7">
        <v>2</v>
      </c>
      <c r="I100" s="7">
        <v>0</v>
      </c>
      <c r="J100" s="7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12</v>
      </c>
      <c r="G101" s="7">
        <v>9</v>
      </c>
      <c r="H101" s="7">
        <v>4</v>
      </c>
      <c r="I101" s="7">
        <v>0</v>
      </c>
      <c r="J101" s="7">
        <f t="shared" si="3"/>
        <v>25</v>
      </c>
      <c r="K101" s="11">
        <v>39520</v>
      </c>
      <c r="L101" s="58" t="s">
        <v>1122</v>
      </c>
      <c r="M101" s="8">
        <f t="shared" si="4"/>
        <v>63.259109311740893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1</v>
      </c>
      <c r="G104" s="7">
        <v>1</v>
      </c>
      <c r="H104" s="7">
        <v>0</v>
      </c>
      <c r="I104" s="7">
        <v>0</v>
      </c>
      <c r="J104" s="7">
        <f t="shared" si="3"/>
        <v>2</v>
      </c>
      <c r="K104" s="11">
        <v>4074</v>
      </c>
      <c r="L104" s="58" t="s">
        <v>1121</v>
      </c>
      <c r="M104" s="8">
        <f t="shared" si="4"/>
        <v>49.091801669121253</v>
      </c>
      <c r="N104" s="7" t="str">
        <f t="shared" si="5"/>
        <v>Baixa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6</v>
      </c>
      <c r="G105" s="7">
        <v>1</v>
      </c>
      <c r="H105" s="7">
        <v>6</v>
      </c>
      <c r="I105" s="7">
        <v>4</v>
      </c>
      <c r="J105" s="7">
        <f t="shared" si="3"/>
        <v>17</v>
      </c>
      <c r="K105" s="11">
        <v>24663</v>
      </c>
      <c r="L105" s="58" t="s">
        <v>1121</v>
      </c>
      <c r="M105" s="8">
        <f t="shared" si="4"/>
        <v>68.929165146170376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1</v>
      </c>
      <c r="H106" s="7">
        <v>1</v>
      </c>
      <c r="I106" s="7">
        <v>0</v>
      </c>
      <c r="J106" s="7">
        <f t="shared" si="3"/>
        <v>2</v>
      </c>
      <c r="K106" s="11">
        <v>27988</v>
      </c>
      <c r="L106" s="58" t="s">
        <v>1122</v>
      </c>
      <c r="M106" s="8">
        <f t="shared" si="4"/>
        <v>7.1459196798627982</v>
      </c>
      <c r="N106" s="7" t="str">
        <f t="shared" si="5"/>
        <v>Baixa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1</v>
      </c>
      <c r="G107" s="7">
        <v>0</v>
      </c>
      <c r="H107" s="7">
        <v>3</v>
      </c>
      <c r="I107" s="7">
        <v>1</v>
      </c>
      <c r="J107" s="7">
        <f t="shared" si="3"/>
        <v>5</v>
      </c>
      <c r="K107" s="11">
        <v>6909</v>
      </c>
      <c r="L107" s="58" t="s">
        <v>1121</v>
      </c>
      <c r="M107" s="8">
        <f t="shared" si="4"/>
        <v>72.369373281227382</v>
      </c>
      <c r="N107" s="7" t="str">
        <f t="shared" si="5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4</v>
      </c>
      <c r="G109" s="7">
        <v>4</v>
      </c>
      <c r="H109" s="7">
        <v>3</v>
      </c>
      <c r="I109" s="7">
        <v>1</v>
      </c>
      <c r="J109" s="7">
        <f t="shared" si="3"/>
        <v>12</v>
      </c>
      <c r="K109" s="11">
        <v>3616</v>
      </c>
      <c r="L109" s="58" t="s">
        <v>1121</v>
      </c>
      <c r="M109" s="8">
        <f t="shared" si="4"/>
        <v>331.85840707964599</v>
      </c>
      <c r="N109" s="7" t="str">
        <f t="shared" si="5"/>
        <v>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1</v>
      </c>
      <c r="H111" s="7">
        <v>1</v>
      </c>
      <c r="I111" s="7">
        <v>1</v>
      </c>
      <c r="J111" s="7">
        <f t="shared" si="3"/>
        <v>3</v>
      </c>
      <c r="K111" s="11">
        <v>9382</v>
      </c>
      <c r="L111" s="58" t="s">
        <v>1121</v>
      </c>
      <c r="M111" s="8">
        <f t="shared" si="4"/>
        <v>31.97612449371136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1</v>
      </c>
      <c r="G112" s="7">
        <v>1</v>
      </c>
      <c r="H112" s="7">
        <v>1</v>
      </c>
      <c r="I112" s="7">
        <v>0</v>
      </c>
      <c r="J112" s="7">
        <f t="shared" si="3"/>
        <v>3</v>
      </c>
      <c r="K112" s="11">
        <v>2677</v>
      </c>
      <c r="L112" s="58" t="s">
        <v>1121</v>
      </c>
      <c r="M112" s="8">
        <f t="shared" si="4"/>
        <v>112.06574523720583</v>
      </c>
      <c r="N112" s="7" t="str">
        <f t="shared" si="5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2</v>
      </c>
      <c r="G113" s="7">
        <v>4</v>
      </c>
      <c r="H113" s="7">
        <v>9</v>
      </c>
      <c r="I113" s="7">
        <v>0</v>
      </c>
      <c r="J113" s="7">
        <f t="shared" si="3"/>
        <v>15</v>
      </c>
      <c r="K113" s="11">
        <v>11495</v>
      </c>
      <c r="L113" s="58" t="s">
        <v>1121</v>
      </c>
      <c r="M113" s="8">
        <f t="shared" si="4"/>
        <v>130.49151805132666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9</v>
      </c>
      <c r="G114" s="7">
        <v>13</v>
      </c>
      <c r="H114" s="7">
        <v>23</v>
      </c>
      <c r="I114" s="7">
        <v>16</v>
      </c>
      <c r="J114" s="7">
        <f t="shared" si="3"/>
        <v>61</v>
      </c>
      <c r="K114" s="11">
        <v>44377</v>
      </c>
      <c r="L114" s="58" t="s">
        <v>1122</v>
      </c>
      <c r="M114" s="8">
        <f t="shared" si="4"/>
        <v>137.45859341550803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2</v>
      </c>
      <c r="G122" s="7">
        <v>2</v>
      </c>
      <c r="H122" s="7">
        <v>0</v>
      </c>
      <c r="I122" s="7">
        <v>1</v>
      </c>
      <c r="J122" s="7">
        <f t="shared" si="3"/>
        <v>5</v>
      </c>
      <c r="K122" s="11">
        <v>3711</v>
      </c>
      <c r="L122" s="58" t="s">
        <v>1121</v>
      </c>
      <c r="M122" s="8">
        <f t="shared" si="4"/>
        <v>134.73457289140393</v>
      </c>
      <c r="N122" s="7" t="str">
        <f t="shared" si="5"/>
        <v>Média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1</v>
      </c>
      <c r="I123" s="7">
        <v>1</v>
      </c>
      <c r="J123" s="7">
        <f t="shared" si="3"/>
        <v>2</v>
      </c>
      <c r="K123" s="11">
        <v>16565</v>
      </c>
      <c r="L123" s="58" t="s">
        <v>1121</v>
      </c>
      <c r="M123" s="8">
        <f t="shared" si="4"/>
        <v>12.073649260488983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1</v>
      </c>
      <c r="H124" s="7">
        <v>0</v>
      </c>
      <c r="I124" s="7">
        <v>0</v>
      </c>
      <c r="J124" s="7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2</v>
      </c>
      <c r="G125" s="7">
        <v>0</v>
      </c>
      <c r="H125" s="7">
        <v>1</v>
      </c>
      <c r="I125" s="7">
        <v>1</v>
      </c>
      <c r="J125" s="7">
        <f t="shared" si="3"/>
        <v>4</v>
      </c>
      <c r="K125" s="11">
        <v>19738</v>
      </c>
      <c r="L125" s="58" t="s">
        <v>1121</v>
      </c>
      <c r="M125" s="8">
        <f t="shared" si="4"/>
        <v>20.265477758638159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11</v>
      </c>
      <c r="G126" s="7">
        <v>5</v>
      </c>
      <c r="H126" s="7">
        <v>6</v>
      </c>
      <c r="I126" s="7">
        <v>3</v>
      </c>
      <c r="J126" s="7">
        <f t="shared" si="3"/>
        <v>25</v>
      </c>
      <c r="K126" s="11">
        <v>3810</v>
      </c>
      <c r="L126" s="58" t="s">
        <v>1121</v>
      </c>
      <c r="M126" s="8">
        <f t="shared" si="4"/>
        <v>656.16797900262463</v>
      </c>
      <c r="N126" s="7" t="str">
        <f t="shared" si="5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52</v>
      </c>
      <c r="G127" s="7">
        <v>45</v>
      </c>
      <c r="H127" s="7">
        <v>25</v>
      </c>
      <c r="I127" s="7">
        <v>18</v>
      </c>
      <c r="J127" s="7">
        <f t="shared" si="3"/>
        <v>140</v>
      </c>
      <c r="K127" s="11">
        <v>53866</v>
      </c>
      <c r="L127" s="58" t="s">
        <v>1122</v>
      </c>
      <c r="M127" s="8">
        <f t="shared" si="4"/>
        <v>259.90420673523187</v>
      </c>
      <c r="N127" s="7" t="str">
        <f t="shared" si="5"/>
        <v>Média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4</v>
      </c>
      <c r="G129" s="7">
        <v>2</v>
      </c>
      <c r="H129" s="7">
        <v>2</v>
      </c>
      <c r="I129" s="7">
        <v>0</v>
      </c>
      <c r="J129" s="7">
        <f t="shared" si="3"/>
        <v>8</v>
      </c>
      <c r="K129" s="11">
        <v>8029</v>
      </c>
      <c r="L129" s="58" t="s">
        <v>1121</v>
      </c>
      <c r="M129" s="8">
        <f t="shared" si="4"/>
        <v>99.638809316228659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1</v>
      </c>
      <c r="G130" s="7">
        <v>0</v>
      </c>
      <c r="H130" s="7">
        <v>1</v>
      </c>
      <c r="I130" s="7">
        <v>0</v>
      </c>
      <c r="J130" s="7">
        <f t="shared" si="3"/>
        <v>2</v>
      </c>
      <c r="K130" s="11">
        <v>15356</v>
      </c>
      <c r="L130" s="58" t="s">
        <v>1121</v>
      </c>
      <c r="M130" s="8">
        <f t="shared" si="4"/>
        <v>13.024225058609012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1</v>
      </c>
      <c r="G131" s="7">
        <v>0</v>
      </c>
      <c r="H131" s="7">
        <v>0</v>
      </c>
      <c r="I131" s="7">
        <v>0</v>
      </c>
      <c r="J131" s="7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3</v>
      </c>
      <c r="H132" s="7">
        <v>6</v>
      </c>
      <c r="I132" s="7">
        <v>6</v>
      </c>
      <c r="J132" s="7">
        <f t="shared" si="3"/>
        <v>15</v>
      </c>
      <c r="K132" s="11">
        <v>5612</v>
      </c>
      <c r="L132" s="58" t="s">
        <v>1121</v>
      </c>
      <c r="M132" s="8">
        <f t="shared" si="4"/>
        <v>267.28439059158944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2</v>
      </c>
      <c r="G134" s="7">
        <v>5</v>
      </c>
      <c r="H134" s="7">
        <v>5</v>
      </c>
      <c r="I134" s="7">
        <v>0</v>
      </c>
      <c r="J134" s="7">
        <f t="shared" si="6"/>
        <v>12</v>
      </c>
      <c r="K134" s="11">
        <v>12025</v>
      </c>
      <c r="L134" s="58" t="s">
        <v>1121</v>
      </c>
      <c r="M134" s="8">
        <f t="shared" si="7"/>
        <v>99.792099792099805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5</v>
      </c>
      <c r="G135" s="7">
        <v>0</v>
      </c>
      <c r="H135" s="7">
        <v>3</v>
      </c>
      <c r="I135" s="7">
        <v>0</v>
      </c>
      <c r="J135" s="7">
        <f t="shared" si="6"/>
        <v>8</v>
      </c>
      <c r="K135" s="11">
        <v>14883</v>
      </c>
      <c r="L135" s="58" t="s">
        <v>1121</v>
      </c>
      <c r="M135" s="8">
        <f t="shared" si="7"/>
        <v>53.752603641738894</v>
      </c>
      <c r="N135" s="7" t="str">
        <f t="shared" si="8"/>
        <v>Baixa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4</v>
      </c>
      <c r="G136" s="7">
        <v>2</v>
      </c>
      <c r="H136" s="7">
        <v>1</v>
      </c>
      <c r="I136" s="7">
        <v>4</v>
      </c>
      <c r="J136" s="7">
        <f t="shared" si="6"/>
        <v>11</v>
      </c>
      <c r="K136" s="11">
        <v>4498</v>
      </c>
      <c r="L136" s="58" t="s">
        <v>1121</v>
      </c>
      <c r="M136" s="8">
        <f t="shared" si="7"/>
        <v>244.55313472654512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2</v>
      </c>
      <c r="G139" s="7">
        <v>0</v>
      </c>
      <c r="H139" s="7">
        <v>2</v>
      </c>
      <c r="I139" s="7">
        <v>0</v>
      </c>
      <c r="J139" s="7">
        <f t="shared" si="6"/>
        <v>4</v>
      </c>
      <c r="K139" s="11">
        <v>37856</v>
      </c>
      <c r="L139" s="58" t="s">
        <v>1122</v>
      </c>
      <c r="M139" s="8">
        <f t="shared" si="7"/>
        <v>10.566356720202874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2</v>
      </c>
      <c r="G140" s="7">
        <v>2</v>
      </c>
      <c r="H140" s="7">
        <v>0</v>
      </c>
      <c r="I140" s="7">
        <v>1</v>
      </c>
      <c r="J140" s="7">
        <f t="shared" si="6"/>
        <v>5</v>
      </c>
      <c r="K140" s="11">
        <v>6952</v>
      </c>
      <c r="L140" s="58" t="s">
        <v>1121</v>
      </c>
      <c r="M140" s="8">
        <f t="shared" si="7"/>
        <v>71.921749136939013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18</v>
      </c>
      <c r="G141" s="7">
        <v>11</v>
      </c>
      <c r="H141" s="7">
        <v>9</v>
      </c>
      <c r="I141" s="7">
        <v>19</v>
      </c>
      <c r="J141" s="7">
        <f t="shared" si="6"/>
        <v>57</v>
      </c>
      <c r="K141" s="11">
        <v>9679</v>
      </c>
      <c r="L141" s="58" t="s">
        <v>1121</v>
      </c>
      <c r="M141" s="8">
        <f t="shared" si="7"/>
        <v>588.90381237731174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7</v>
      </c>
      <c r="G142" s="7">
        <v>1</v>
      </c>
      <c r="H142" s="7">
        <v>8</v>
      </c>
      <c r="I142" s="7">
        <v>7</v>
      </c>
      <c r="J142" s="7">
        <f t="shared" si="6"/>
        <v>23</v>
      </c>
      <c r="K142" s="11">
        <v>16109</v>
      </c>
      <c r="L142" s="58" t="s">
        <v>1121</v>
      </c>
      <c r="M142" s="8">
        <f t="shared" si="7"/>
        <v>142.77732944316841</v>
      </c>
      <c r="N142" s="7" t="str">
        <f t="shared" si="8"/>
        <v>Média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1</v>
      </c>
      <c r="I143" s="7">
        <v>0</v>
      </c>
      <c r="J143" s="7">
        <f t="shared" si="6"/>
        <v>1</v>
      </c>
      <c r="K143" s="11">
        <v>5420</v>
      </c>
      <c r="L143" s="58" t="s">
        <v>1121</v>
      </c>
      <c r="M143" s="8">
        <f t="shared" si="7"/>
        <v>18.450184501845019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7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5</v>
      </c>
      <c r="H145" s="7">
        <v>4</v>
      </c>
      <c r="I145" s="7">
        <v>2</v>
      </c>
      <c r="J145" s="7">
        <f t="shared" si="6"/>
        <v>12</v>
      </c>
      <c r="K145" s="11">
        <v>8601</v>
      </c>
      <c r="L145" s="58" t="s">
        <v>1121</v>
      </c>
      <c r="M145" s="8">
        <f t="shared" si="7"/>
        <v>139.51866062085804</v>
      </c>
      <c r="N145" s="7" t="str">
        <f t="shared" si="8"/>
        <v>Média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1</v>
      </c>
      <c r="H147" s="7">
        <v>2</v>
      </c>
      <c r="I147" s="7">
        <v>0</v>
      </c>
      <c r="J147" s="7">
        <f t="shared" si="6"/>
        <v>3</v>
      </c>
      <c r="K147" s="11">
        <v>23586</v>
      </c>
      <c r="L147" s="58" t="s">
        <v>1121</v>
      </c>
      <c r="M147" s="8">
        <f t="shared" si="7"/>
        <v>12.719409819384381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1</v>
      </c>
      <c r="G150" s="7">
        <v>0</v>
      </c>
      <c r="H150" s="7">
        <v>0</v>
      </c>
      <c r="I150" s="7">
        <v>0</v>
      </c>
      <c r="J150" s="7">
        <f t="shared" si="6"/>
        <v>1</v>
      </c>
      <c r="K150" s="11">
        <v>32988</v>
      </c>
      <c r="L150" s="58" t="s">
        <v>1122</v>
      </c>
      <c r="M150" s="8">
        <f t="shared" si="7"/>
        <v>3.0314053595246757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8</v>
      </c>
      <c r="G151" s="7">
        <v>18</v>
      </c>
      <c r="H151" s="7">
        <v>8</v>
      </c>
      <c r="I151" s="7">
        <v>1</v>
      </c>
      <c r="J151" s="7">
        <f t="shared" si="6"/>
        <v>35</v>
      </c>
      <c r="K151" s="11">
        <v>91503</v>
      </c>
      <c r="L151" s="58" t="s">
        <v>1123</v>
      </c>
      <c r="M151" s="8">
        <f t="shared" si="7"/>
        <v>38.250112018185199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7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1</v>
      </c>
      <c r="G153" s="7">
        <v>0</v>
      </c>
      <c r="H153" s="7">
        <v>0</v>
      </c>
      <c r="I153" s="7">
        <v>0</v>
      </c>
      <c r="J153" s="7">
        <f t="shared" si="6"/>
        <v>1</v>
      </c>
      <c r="K153" s="11">
        <v>6721</v>
      </c>
      <c r="L153" s="58" t="s">
        <v>1121</v>
      </c>
      <c r="M153" s="8">
        <f t="shared" si="7"/>
        <v>14.878738282993602</v>
      </c>
      <c r="N153" s="7" t="str">
        <f t="shared" si="8"/>
        <v>Baixa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6</v>
      </c>
      <c r="G154" s="7">
        <v>14</v>
      </c>
      <c r="H154" s="7">
        <v>17</v>
      </c>
      <c r="I154" s="7">
        <v>16</v>
      </c>
      <c r="J154" s="7">
        <f t="shared" si="6"/>
        <v>53</v>
      </c>
      <c r="K154" s="11">
        <v>19007</v>
      </c>
      <c r="L154" s="58" t="s">
        <v>1121</v>
      </c>
      <c r="M154" s="8">
        <f t="shared" si="7"/>
        <v>278.84463618666808</v>
      </c>
      <c r="N154" s="7" t="str">
        <f t="shared" si="8"/>
        <v>Média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9</v>
      </c>
      <c r="G157" s="7">
        <v>7</v>
      </c>
      <c r="H157" s="7">
        <v>22</v>
      </c>
      <c r="I157" s="7">
        <v>23</v>
      </c>
      <c r="J157" s="7">
        <f t="shared" si="6"/>
        <v>61</v>
      </c>
      <c r="K157" s="11">
        <v>11439</v>
      </c>
      <c r="L157" s="58" t="s">
        <v>1121</v>
      </c>
      <c r="M157" s="8">
        <f t="shared" si="7"/>
        <v>533.26339715010056</v>
      </c>
      <c r="N157" s="7" t="str">
        <f t="shared" si="8"/>
        <v>Muito 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3</v>
      </c>
      <c r="G159" s="7">
        <v>2</v>
      </c>
      <c r="H159" s="7">
        <v>4</v>
      </c>
      <c r="I159" s="7">
        <v>1</v>
      </c>
      <c r="J159" s="7">
        <f t="shared" si="6"/>
        <v>10</v>
      </c>
      <c r="K159" s="11">
        <v>22257</v>
      </c>
      <c r="L159" s="58" t="s">
        <v>1121</v>
      </c>
      <c r="M159" s="8">
        <f t="shared" si="7"/>
        <v>44.929685042907849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7</v>
      </c>
      <c r="G160" s="7">
        <v>26</v>
      </c>
      <c r="H160" s="7">
        <v>29</v>
      </c>
      <c r="I160" s="7">
        <v>37</v>
      </c>
      <c r="J160" s="7">
        <f t="shared" si="6"/>
        <v>99</v>
      </c>
      <c r="K160" s="11">
        <v>30324</v>
      </c>
      <c r="L160" s="58" t="s">
        <v>1122</v>
      </c>
      <c r="M160" s="8">
        <f t="shared" si="7"/>
        <v>326.47407993668384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1</v>
      </c>
      <c r="I161" s="7">
        <v>0</v>
      </c>
      <c r="J161" s="7">
        <f t="shared" si="6"/>
        <v>1</v>
      </c>
      <c r="K161" s="11">
        <v>21180</v>
      </c>
      <c r="L161" s="58" t="s">
        <v>1121</v>
      </c>
      <c r="M161" s="8">
        <f t="shared" si="7"/>
        <v>4.7214353163361658</v>
      </c>
      <c r="N161" s="7" t="str">
        <f t="shared" si="8"/>
        <v>Baixa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3</v>
      </c>
      <c r="G162" s="7">
        <v>1</v>
      </c>
      <c r="H162" s="7">
        <v>3</v>
      </c>
      <c r="I162" s="7">
        <v>3</v>
      </c>
      <c r="J162" s="7">
        <f t="shared" si="6"/>
        <v>10</v>
      </c>
      <c r="K162" s="11">
        <v>19144</v>
      </c>
      <c r="L162" s="58" t="s">
        <v>1121</v>
      </c>
      <c r="M162" s="8">
        <f t="shared" si="7"/>
        <v>52.235687421646467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1</v>
      </c>
      <c r="G163" s="7">
        <v>0</v>
      </c>
      <c r="H163" s="7">
        <v>2</v>
      </c>
      <c r="I163" s="7">
        <v>1</v>
      </c>
      <c r="J163" s="7">
        <f t="shared" si="6"/>
        <v>4</v>
      </c>
      <c r="K163" s="11">
        <v>9986</v>
      </c>
      <c r="L163" s="58" t="s">
        <v>1121</v>
      </c>
      <c r="M163" s="8">
        <f t="shared" si="7"/>
        <v>40.056078509913881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20</v>
      </c>
      <c r="G169" s="7">
        <v>38</v>
      </c>
      <c r="H169" s="7">
        <v>39</v>
      </c>
      <c r="I169" s="7">
        <v>34</v>
      </c>
      <c r="J169" s="7">
        <f t="shared" si="6"/>
        <v>131</v>
      </c>
      <c r="K169" s="11">
        <v>17739</v>
      </c>
      <c r="L169" s="58" t="s">
        <v>1121</v>
      </c>
      <c r="M169" s="8">
        <f t="shared" si="7"/>
        <v>738.48582219967307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6</v>
      </c>
      <c r="G170" s="7">
        <v>25</v>
      </c>
      <c r="H170" s="7">
        <v>13</v>
      </c>
      <c r="I170" s="7">
        <v>26</v>
      </c>
      <c r="J170" s="7">
        <f t="shared" si="6"/>
        <v>70</v>
      </c>
      <c r="K170" s="11">
        <v>74691</v>
      </c>
      <c r="L170" s="58" t="s">
        <v>1123</v>
      </c>
      <c r="M170" s="8">
        <f t="shared" si="7"/>
        <v>93.719457498226035</v>
      </c>
      <c r="N170" s="7" t="str">
        <f t="shared" si="8"/>
        <v>Baixa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1</v>
      </c>
      <c r="I171" s="7">
        <v>0</v>
      </c>
      <c r="J171" s="7">
        <f t="shared" si="6"/>
        <v>1</v>
      </c>
      <c r="K171" s="11">
        <v>5330</v>
      </c>
      <c r="L171" s="58" t="s">
        <v>1121</v>
      </c>
      <c r="M171" s="8">
        <f t="shared" si="7"/>
        <v>18.761726078799249</v>
      </c>
      <c r="N171" s="7" t="str">
        <f t="shared" si="8"/>
        <v>Baixa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7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5</v>
      </c>
      <c r="H173" s="7">
        <v>1</v>
      </c>
      <c r="I173" s="7">
        <v>1</v>
      </c>
      <c r="J173" s="7">
        <f t="shared" si="6"/>
        <v>7</v>
      </c>
      <c r="K173" s="11">
        <v>6366</v>
      </c>
      <c r="L173" s="58" t="s">
        <v>1121</v>
      </c>
      <c r="M173" s="8">
        <f t="shared" si="7"/>
        <v>109.95915802701855</v>
      </c>
      <c r="N173" s="7" t="str">
        <f t="shared" si="8"/>
        <v>Média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8</v>
      </c>
      <c r="G175" s="7">
        <v>5</v>
      </c>
      <c r="H175" s="7">
        <v>1</v>
      </c>
      <c r="I175" s="7">
        <v>5</v>
      </c>
      <c r="J175" s="7">
        <f t="shared" si="6"/>
        <v>19</v>
      </c>
      <c r="K175" s="11">
        <v>21703</v>
      </c>
      <c r="L175" s="58" t="s">
        <v>1121</v>
      </c>
      <c r="M175" s="8">
        <f t="shared" si="7"/>
        <v>87.545500622033813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5</v>
      </c>
      <c r="G177" s="7">
        <v>11</v>
      </c>
      <c r="H177" s="7">
        <v>7</v>
      </c>
      <c r="I177" s="7">
        <v>12</v>
      </c>
      <c r="J177" s="7">
        <f t="shared" si="6"/>
        <v>35</v>
      </c>
      <c r="K177" s="11">
        <v>7017</v>
      </c>
      <c r="L177" s="58" t="s">
        <v>1121</v>
      </c>
      <c r="M177" s="8">
        <f t="shared" si="7"/>
        <v>498.78865612084934</v>
      </c>
      <c r="N177" s="7" t="str">
        <f t="shared" si="8"/>
        <v>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9</v>
      </c>
      <c r="G178" s="7">
        <v>14</v>
      </c>
      <c r="H178" s="7">
        <v>11</v>
      </c>
      <c r="I178" s="7">
        <v>15</v>
      </c>
      <c r="J178" s="7">
        <f t="shared" si="6"/>
        <v>49</v>
      </c>
      <c r="K178" s="11">
        <v>10425</v>
      </c>
      <c r="L178" s="58" t="s">
        <v>1121</v>
      </c>
      <c r="M178" s="8">
        <f t="shared" si="7"/>
        <v>470.02398081534773</v>
      </c>
      <c r="N178" s="7" t="str">
        <f t="shared" si="8"/>
        <v>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14</v>
      </c>
      <c r="G181" s="7">
        <v>20</v>
      </c>
      <c r="H181" s="7">
        <v>7</v>
      </c>
      <c r="I181" s="7">
        <v>14</v>
      </c>
      <c r="J181" s="7">
        <f t="shared" si="6"/>
        <v>55</v>
      </c>
      <c r="K181" s="11">
        <v>15368</v>
      </c>
      <c r="L181" s="58" t="s">
        <v>1121</v>
      </c>
      <c r="M181" s="8">
        <f t="shared" si="7"/>
        <v>357.88651743883395</v>
      </c>
      <c r="N181" s="7" t="str">
        <f t="shared" si="8"/>
        <v>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9</v>
      </c>
      <c r="G182" s="7">
        <v>13</v>
      </c>
      <c r="H182" s="7">
        <v>8</v>
      </c>
      <c r="I182" s="7">
        <v>13</v>
      </c>
      <c r="J182" s="7">
        <f t="shared" si="6"/>
        <v>43</v>
      </c>
      <c r="K182" s="11">
        <v>13397</v>
      </c>
      <c r="L182" s="58" t="s">
        <v>1121</v>
      </c>
      <c r="M182" s="8">
        <f t="shared" si="7"/>
        <v>320.96738075688586</v>
      </c>
      <c r="N182" s="7" t="str">
        <f t="shared" si="8"/>
        <v>Alta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2</v>
      </c>
      <c r="H185" s="7">
        <v>0</v>
      </c>
      <c r="I185" s="7">
        <v>0</v>
      </c>
      <c r="J185" s="7">
        <f t="shared" si="6"/>
        <v>2</v>
      </c>
      <c r="K185" s="11">
        <v>4810</v>
      </c>
      <c r="L185" s="58" t="s">
        <v>1121</v>
      </c>
      <c r="M185" s="8">
        <f t="shared" si="7"/>
        <v>41.580041580041581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4</v>
      </c>
      <c r="G186" s="7">
        <v>1</v>
      </c>
      <c r="H186" s="7">
        <v>1</v>
      </c>
      <c r="I186" s="7">
        <v>1</v>
      </c>
      <c r="J186" s="7">
        <f t="shared" si="6"/>
        <v>7</v>
      </c>
      <c r="K186" s="11">
        <v>7590</v>
      </c>
      <c r="L186" s="58" t="s">
        <v>1121</v>
      </c>
      <c r="M186" s="8">
        <f t="shared" si="7"/>
        <v>92.226613965744392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1</v>
      </c>
      <c r="G187" s="7">
        <v>2</v>
      </c>
      <c r="H187" s="7">
        <v>0</v>
      </c>
      <c r="I187" s="7">
        <v>2</v>
      </c>
      <c r="J187" s="7">
        <f t="shared" si="6"/>
        <v>5</v>
      </c>
      <c r="K187" s="11">
        <v>28366</v>
      </c>
      <c r="L187" s="58" t="s">
        <v>1122</v>
      </c>
      <c r="M187" s="8">
        <f t="shared" si="7"/>
        <v>17.626736233519001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1</v>
      </c>
      <c r="J188" s="7">
        <f t="shared" si="6"/>
        <v>1</v>
      </c>
      <c r="K188" s="11">
        <v>7517</v>
      </c>
      <c r="L188" s="58" t="s">
        <v>1121</v>
      </c>
      <c r="M188" s="8">
        <f t="shared" si="7"/>
        <v>13.303179459890915</v>
      </c>
      <c r="N188" s="7" t="str">
        <f t="shared" si="8"/>
        <v>Baixa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1</v>
      </c>
      <c r="G190" s="7">
        <v>0</v>
      </c>
      <c r="H190" s="7">
        <v>0</v>
      </c>
      <c r="I190" s="7">
        <v>0</v>
      </c>
      <c r="J190" s="7">
        <f t="shared" si="6"/>
        <v>1</v>
      </c>
      <c r="K190" s="11">
        <v>3103</v>
      </c>
      <c r="L190" s="58" t="s">
        <v>1121</v>
      </c>
      <c r="M190" s="8">
        <f t="shared" si="7"/>
        <v>32.22687721559781</v>
      </c>
      <c r="N190" s="7" t="str">
        <f t="shared" si="8"/>
        <v>Baixa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1</v>
      </c>
      <c r="I192" s="7">
        <v>0</v>
      </c>
      <c r="J192" s="7">
        <f t="shared" si="6"/>
        <v>1</v>
      </c>
      <c r="K192" s="11">
        <v>10261</v>
      </c>
      <c r="L192" s="58" t="s">
        <v>1121</v>
      </c>
      <c r="M192" s="8">
        <f t="shared" si="7"/>
        <v>9.7456388266250844</v>
      </c>
      <c r="N192" s="7" t="str">
        <f t="shared" si="8"/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3</v>
      </c>
      <c r="G194" s="7">
        <v>0</v>
      </c>
      <c r="H194" s="7">
        <v>2</v>
      </c>
      <c r="I194" s="7">
        <v>0</v>
      </c>
      <c r="J194" s="7">
        <f t="shared" si="6"/>
        <v>5</v>
      </c>
      <c r="K194" s="11">
        <v>27425</v>
      </c>
      <c r="L194" s="58" t="s">
        <v>1122</v>
      </c>
      <c r="M194" s="8">
        <f t="shared" si="7"/>
        <v>18.23154056517776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1</v>
      </c>
      <c r="G197" s="7">
        <v>1</v>
      </c>
      <c r="H197" s="7">
        <v>1</v>
      </c>
      <c r="I197" s="7">
        <v>0</v>
      </c>
      <c r="J197" s="7">
        <f t="shared" ref="J197:J260" si="9">SUM(F197:I197)</f>
        <v>3</v>
      </c>
      <c r="K197" s="11">
        <v>17641</v>
      </c>
      <c r="L197" s="58" t="s">
        <v>1121</v>
      </c>
      <c r="M197" s="8">
        <f t="shared" ref="M197:M260" si="10">(J197/K197)*100000</f>
        <v>17.005838671277136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1</v>
      </c>
      <c r="H198" s="7">
        <v>1</v>
      </c>
      <c r="I198" s="7">
        <v>3</v>
      </c>
      <c r="J198" s="7">
        <f t="shared" si="9"/>
        <v>6</v>
      </c>
      <c r="K198" s="11">
        <v>5480</v>
      </c>
      <c r="L198" s="58" t="s">
        <v>1121</v>
      </c>
      <c r="M198" s="8">
        <f t="shared" si="10"/>
        <v>109.48905109489053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2</v>
      </c>
      <c r="H200" s="7">
        <v>5</v>
      </c>
      <c r="I200" s="7">
        <v>13</v>
      </c>
      <c r="J200" s="7">
        <f t="shared" si="9"/>
        <v>20</v>
      </c>
      <c r="K200" s="11">
        <v>11525</v>
      </c>
      <c r="L200" s="58" t="s">
        <v>1121</v>
      </c>
      <c r="M200" s="8">
        <f t="shared" si="10"/>
        <v>173.53579175704988</v>
      </c>
      <c r="N200" s="7" t="str">
        <f t="shared" si="11"/>
        <v>Média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1</v>
      </c>
      <c r="H201" s="7">
        <v>0</v>
      </c>
      <c r="I201" s="7">
        <v>0</v>
      </c>
      <c r="J201" s="7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1</v>
      </c>
      <c r="G202" s="7">
        <v>0</v>
      </c>
      <c r="H202" s="7">
        <v>1</v>
      </c>
      <c r="I202" s="7">
        <v>0</v>
      </c>
      <c r="J202" s="7">
        <f t="shared" si="9"/>
        <v>2</v>
      </c>
      <c r="K202" s="11">
        <v>6657</v>
      </c>
      <c r="L202" s="58" t="s">
        <v>1121</v>
      </c>
      <c r="M202" s="8">
        <f t="shared" si="10"/>
        <v>30.043563166591557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7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0</v>
      </c>
      <c r="I204" s="7">
        <v>2</v>
      </c>
      <c r="J204" s="7">
        <f t="shared" si="9"/>
        <v>4</v>
      </c>
      <c r="K204" s="11">
        <v>54196</v>
      </c>
      <c r="L204" s="58" t="s">
        <v>1122</v>
      </c>
      <c r="M204" s="8">
        <f t="shared" si="10"/>
        <v>7.3806184958299506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3</v>
      </c>
      <c r="G206" s="7">
        <v>4</v>
      </c>
      <c r="H206" s="7">
        <v>1</v>
      </c>
      <c r="I206" s="7">
        <v>2</v>
      </c>
      <c r="J206" s="7">
        <f t="shared" si="9"/>
        <v>10</v>
      </c>
      <c r="K206" s="11">
        <v>6908</v>
      </c>
      <c r="L206" s="58" t="s">
        <v>1121</v>
      </c>
      <c r="M206" s="8">
        <f t="shared" si="10"/>
        <v>144.75969889982628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1</v>
      </c>
      <c r="G207" s="7">
        <v>1</v>
      </c>
      <c r="H207" s="7">
        <v>0</v>
      </c>
      <c r="I207" s="7">
        <v>0</v>
      </c>
      <c r="J207" s="7">
        <f t="shared" si="9"/>
        <v>2</v>
      </c>
      <c r="K207" s="11">
        <v>127539</v>
      </c>
      <c r="L207" s="58" t="s">
        <v>1124</v>
      </c>
      <c r="M207" s="8">
        <f t="shared" si="10"/>
        <v>1.5681477822469991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14</v>
      </c>
      <c r="G208" s="7">
        <v>9</v>
      </c>
      <c r="H208" s="7">
        <v>11</v>
      </c>
      <c r="I208" s="7">
        <v>8</v>
      </c>
      <c r="J208" s="7">
        <f t="shared" si="9"/>
        <v>42</v>
      </c>
      <c r="K208" s="11">
        <v>22892</v>
      </c>
      <c r="L208" s="58" t="s">
        <v>1121</v>
      </c>
      <c r="M208" s="8">
        <f t="shared" si="10"/>
        <v>183.47020793290233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119</v>
      </c>
      <c r="G210" s="7">
        <v>74</v>
      </c>
      <c r="H210" s="7">
        <v>43</v>
      </c>
      <c r="I210" s="7">
        <v>33</v>
      </c>
      <c r="J210" s="7">
        <f t="shared" si="9"/>
        <v>269</v>
      </c>
      <c r="K210" s="11">
        <v>659070</v>
      </c>
      <c r="L210" s="58" t="s">
        <v>1125</v>
      </c>
      <c r="M210" s="8">
        <f t="shared" si="10"/>
        <v>40.815087926927333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0</v>
      </c>
      <c r="G213" s="7">
        <v>8</v>
      </c>
      <c r="H213" s="7">
        <v>3</v>
      </c>
      <c r="I213" s="7">
        <v>0</v>
      </c>
      <c r="J213" s="7">
        <f t="shared" si="9"/>
        <v>11</v>
      </c>
      <c r="K213" s="11">
        <v>8883</v>
      </c>
      <c r="L213" s="58" t="s">
        <v>1121</v>
      </c>
      <c r="M213" s="8">
        <f t="shared" si="10"/>
        <v>123.83203872565575</v>
      </c>
      <c r="N213" s="7" t="str">
        <f t="shared" si="11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1</v>
      </c>
      <c r="H214" s="7">
        <v>0</v>
      </c>
      <c r="I214" s="7">
        <v>1</v>
      </c>
      <c r="J214" s="7">
        <f t="shared" si="9"/>
        <v>2</v>
      </c>
      <c r="K214" s="11">
        <v>3534</v>
      </c>
      <c r="L214" s="58" t="s">
        <v>1121</v>
      </c>
      <c r="M214" s="8">
        <f t="shared" si="10"/>
        <v>56.59309564233164</v>
      </c>
      <c r="N214" s="7" t="str">
        <f t="shared" si="11"/>
        <v>Baixa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3</v>
      </c>
      <c r="G215" s="7">
        <v>3</v>
      </c>
      <c r="H215" s="7">
        <v>0</v>
      </c>
      <c r="I215" s="7">
        <v>0</v>
      </c>
      <c r="J215" s="7">
        <f t="shared" si="9"/>
        <v>6</v>
      </c>
      <c r="K215" s="11">
        <v>23797</v>
      </c>
      <c r="L215" s="58" t="s">
        <v>1121</v>
      </c>
      <c r="M215" s="8">
        <f t="shared" si="10"/>
        <v>25.213262175904525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22</v>
      </c>
      <c r="G216" s="7">
        <v>10</v>
      </c>
      <c r="H216" s="7">
        <v>14</v>
      </c>
      <c r="I216" s="7">
        <v>7</v>
      </c>
      <c r="J216" s="7">
        <f t="shared" si="9"/>
        <v>53</v>
      </c>
      <c r="K216" s="11">
        <v>10040</v>
      </c>
      <c r="L216" s="58" t="s">
        <v>1121</v>
      </c>
      <c r="M216" s="8">
        <f t="shared" si="10"/>
        <v>527.88844621513942</v>
      </c>
      <c r="N216" s="7" t="str">
        <f t="shared" si="11"/>
        <v>Muito 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10</v>
      </c>
      <c r="G217" s="7">
        <v>8</v>
      </c>
      <c r="H217" s="7">
        <v>4</v>
      </c>
      <c r="I217" s="7">
        <v>5</v>
      </c>
      <c r="J217" s="7">
        <f t="shared" si="9"/>
        <v>27</v>
      </c>
      <c r="K217" s="11">
        <v>27982</v>
      </c>
      <c r="L217" s="58" t="s">
        <v>1122</v>
      </c>
      <c r="M217" s="8">
        <f t="shared" si="10"/>
        <v>96.490601100707593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45</v>
      </c>
      <c r="G218" s="7">
        <v>25</v>
      </c>
      <c r="H218" s="7">
        <v>32</v>
      </c>
      <c r="I218" s="7">
        <v>14</v>
      </c>
      <c r="J218" s="7">
        <f t="shared" si="9"/>
        <v>116</v>
      </c>
      <c r="K218" s="11">
        <v>109405</v>
      </c>
      <c r="L218" s="58" t="s">
        <v>1124</v>
      </c>
      <c r="M218" s="8">
        <f t="shared" si="10"/>
        <v>106.02806087473149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1</v>
      </c>
      <c r="I219" s="7">
        <v>1</v>
      </c>
      <c r="J219" s="7">
        <f t="shared" si="9"/>
        <v>2</v>
      </c>
      <c r="K219" s="11">
        <v>9228</v>
      </c>
      <c r="L219" s="58" t="s">
        <v>1121</v>
      </c>
      <c r="M219" s="8">
        <f t="shared" si="10"/>
        <v>21.673168617251843</v>
      </c>
      <c r="N219" s="7" t="str">
        <f t="shared" si="11"/>
        <v>Baixa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1</v>
      </c>
      <c r="G220" s="7">
        <v>0</v>
      </c>
      <c r="H220" s="7">
        <v>1</v>
      </c>
      <c r="I220" s="7">
        <v>0</v>
      </c>
      <c r="J220" s="7">
        <f t="shared" si="9"/>
        <v>2</v>
      </c>
      <c r="K220" s="11">
        <v>3080</v>
      </c>
      <c r="L220" s="58" t="s">
        <v>1121</v>
      </c>
      <c r="M220" s="8">
        <f t="shared" si="10"/>
        <v>64.935064935064929</v>
      </c>
      <c r="N220" s="7" t="str">
        <f t="shared" si="11"/>
        <v>Baixa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2</v>
      </c>
      <c r="H224" s="7">
        <v>2</v>
      </c>
      <c r="I224" s="7">
        <v>2</v>
      </c>
      <c r="J224" s="7">
        <f t="shared" si="9"/>
        <v>6</v>
      </c>
      <c r="K224" s="11">
        <v>6290</v>
      </c>
      <c r="L224" s="58" t="s">
        <v>1121</v>
      </c>
      <c r="M224" s="8">
        <f t="shared" si="10"/>
        <v>95.389507154213035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7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2</v>
      </c>
      <c r="G226" s="7">
        <v>1</v>
      </c>
      <c r="H226" s="7">
        <v>0</v>
      </c>
      <c r="I226" s="7">
        <v>0</v>
      </c>
      <c r="J226" s="7">
        <f t="shared" si="9"/>
        <v>3</v>
      </c>
      <c r="K226" s="11">
        <v>4396</v>
      </c>
      <c r="L226" s="58" t="s">
        <v>1121</v>
      </c>
      <c r="M226" s="8">
        <f t="shared" si="10"/>
        <v>68.243858052775252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1</v>
      </c>
      <c r="G227" s="7">
        <v>2</v>
      </c>
      <c r="H227" s="7">
        <v>4</v>
      </c>
      <c r="I227" s="7">
        <v>3</v>
      </c>
      <c r="J227" s="7">
        <f t="shared" si="9"/>
        <v>10</v>
      </c>
      <c r="K227" s="11">
        <v>6646</v>
      </c>
      <c r="L227" s="58" t="s">
        <v>1121</v>
      </c>
      <c r="M227" s="8">
        <f t="shared" si="10"/>
        <v>150.46644598254588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2</v>
      </c>
      <c r="G228" s="7">
        <v>5</v>
      </c>
      <c r="H228" s="7">
        <v>3</v>
      </c>
      <c r="I228" s="7">
        <v>5</v>
      </c>
      <c r="J228" s="7">
        <f t="shared" si="9"/>
        <v>15</v>
      </c>
      <c r="K228" s="11">
        <v>12660</v>
      </c>
      <c r="L228" s="58" t="s">
        <v>1121</v>
      </c>
      <c r="M228" s="8">
        <f t="shared" si="10"/>
        <v>118.48341232227489</v>
      </c>
      <c r="N228" s="7" t="str">
        <f t="shared" si="11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7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1</v>
      </c>
      <c r="G235" s="7">
        <v>0</v>
      </c>
      <c r="H235" s="7">
        <v>1</v>
      </c>
      <c r="I235" s="7">
        <v>3</v>
      </c>
      <c r="J235" s="7">
        <f t="shared" si="9"/>
        <v>5</v>
      </c>
      <c r="K235" s="11">
        <v>4960</v>
      </c>
      <c r="L235" s="58" t="s">
        <v>1121</v>
      </c>
      <c r="M235" s="8">
        <f t="shared" si="10"/>
        <v>100.80645161290322</v>
      </c>
      <c r="N235" s="7" t="str">
        <f t="shared" si="11"/>
        <v>Média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2</v>
      </c>
      <c r="G237" s="7">
        <v>3</v>
      </c>
      <c r="H237" s="7">
        <v>0</v>
      </c>
      <c r="I237" s="7">
        <v>1</v>
      </c>
      <c r="J237" s="7">
        <f t="shared" si="9"/>
        <v>6</v>
      </c>
      <c r="K237" s="11">
        <v>79625</v>
      </c>
      <c r="L237" s="58" t="s">
        <v>1123</v>
      </c>
      <c r="M237" s="8">
        <f t="shared" si="10"/>
        <v>7.5353218210361073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1</v>
      </c>
      <c r="G238" s="7">
        <v>1</v>
      </c>
      <c r="H238" s="7">
        <v>1</v>
      </c>
      <c r="I238" s="7">
        <v>1</v>
      </c>
      <c r="J238" s="7">
        <f t="shared" si="9"/>
        <v>4</v>
      </c>
      <c r="K238" s="11">
        <v>5399</v>
      </c>
      <c r="L238" s="58" t="s">
        <v>1121</v>
      </c>
      <c r="M238" s="8">
        <f t="shared" si="10"/>
        <v>74.087794035932575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2</v>
      </c>
      <c r="G240" s="7">
        <v>1</v>
      </c>
      <c r="H240" s="7">
        <v>0</v>
      </c>
      <c r="I240" s="7">
        <v>0</v>
      </c>
      <c r="J240" s="7">
        <f t="shared" si="9"/>
        <v>3</v>
      </c>
      <c r="K240" s="11">
        <v>7098</v>
      </c>
      <c r="L240" s="58" t="s">
        <v>1121</v>
      </c>
      <c r="M240" s="8">
        <f t="shared" si="10"/>
        <v>42.265426880811496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9</v>
      </c>
      <c r="G241" s="7">
        <v>2</v>
      </c>
      <c r="H241" s="7">
        <v>2</v>
      </c>
      <c r="I241" s="7">
        <v>0</v>
      </c>
      <c r="J241" s="7">
        <f t="shared" si="9"/>
        <v>13</v>
      </c>
      <c r="K241" s="11">
        <v>10291</v>
      </c>
      <c r="L241" s="58" t="s">
        <v>1121</v>
      </c>
      <c r="M241" s="8">
        <f t="shared" si="10"/>
        <v>126.32397240307064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4</v>
      </c>
      <c r="G243" s="7">
        <v>0</v>
      </c>
      <c r="H243" s="7">
        <v>0</v>
      </c>
      <c r="I243" s="7">
        <v>0</v>
      </c>
      <c r="J243" s="7">
        <f t="shared" si="9"/>
        <v>4</v>
      </c>
      <c r="K243" s="11">
        <v>7232</v>
      </c>
      <c r="L243" s="58" t="s">
        <v>1121</v>
      </c>
      <c r="M243" s="8">
        <f t="shared" si="10"/>
        <v>55.309734513274336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15</v>
      </c>
      <c r="G245" s="7">
        <v>8</v>
      </c>
      <c r="H245" s="7">
        <v>17</v>
      </c>
      <c r="I245" s="7">
        <v>8</v>
      </c>
      <c r="J245" s="7">
        <f t="shared" si="9"/>
        <v>48</v>
      </c>
      <c r="K245" s="11">
        <v>47617</v>
      </c>
      <c r="L245" s="58" t="s">
        <v>1122</v>
      </c>
      <c r="M245" s="8">
        <f t="shared" si="10"/>
        <v>100.80433458638721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14</v>
      </c>
      <c r="G247" s="7">
        <v>3</v>
      </c>
      <c r="H247" s="7">
        <v>2</v>
      </c>
      <c r="I247" s="7">
        <v>3</v>
      </c>
      <c r="J247" s="7">
        <f t="shared" si="9"/>
        <v>22</v>
      </c>
      <c r="K247" s="11">
        <v>7852</v>
      </c>
      <c r="L247" s="58" t="s">
        <v>1121</v>
      </c>
      <c r="M247" s="8">
        <f t="shared" si="10"/>
        <v>280.18339276617422</v>
      </c>
      <c r="N247" s="7" t="str">
        <f t="shared" si="11"/>
        <v>Média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</v>
      </c>
      <c r="G250" s="7">
        <v>1</v>
      </c>
      <c r="H250" s="7">
        <v>4</v>
      </c>
      <c r="I250" s="7">
        <v>6</v>
      </c>
      <c r="J250" s="7">
        <f t="shared" si="9"/>
        <v>12</v>
      </c>
      <c r="K250" s="11">
        <v>4984</v>
      </c>
      <c r="L250" s="58" t="s">
        <v>1121</v>
      </c>
      <c r="M250" s="8">
        <f t="shared" si="10"/>
        <v>240.77046548956659</v>
      </c>
      <c r="N250" s="7" t="str">
        <f t="shared" si="11"/>
        <v>Média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2</v>
      </c>
      <c r="H251" s="7">
        <v>4</v>
      </c>
      <c r="I251" s="7">
        <v>6</v>
      </c>
      <c r="J251" s="7">
        <f t="shared" si="9"/>
        <v>12</v>
      </c>
      <c r="K251" s="11">
        <v>7527</v>
      </c>
      <c r="L251" s="58" t="s">
        <v>1121</v>
      </c>
      <c r="M251" s="8">
        <f t="shared" si="10"/>
        <v>159.42606616181746</v>
      </c>
      <c r="N251" s="7" t="str">
        <f t="shared" si="11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36</v>
      </c>
      <c r="G252" s="7">
        <v>32</v>
      </c>
      <c r="H252" s="7">
        <v>31</v>
      </c>
      <c r="I252" s="7">
        <v>30</v>
      </c>
      <c r="J252" s="7">
        <f t="shared" si="9"/>
        <v>129</v>
      </c>
      <c r="K252" s="11">
        <v>235977</v>
      </c>
      <c r="L252" s="58" t="s">
        <v>1124</v>
      </c>
      <c r="M252" s="8">
        <f t="shared" si="10"/>
        <v>54.666344601380651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2</v>
      </c>
      <c r="G253" s="7">
        <v>1</v>
      </c>
      <c r="H253" s="7">
        <v>0</v>
      </c>
      <c r="I253" s="7">
        <v>0</v>
      </c>
      <c r="J253" s="7">
        <f t="shared" si="9"/>
        <v>3</v>
      </c>
      <c r="K253" s="11">
        <v>6702</v>
      </c>
      <c r="L253" s="58" t="s">
        <v>1121</v>
      </c>
      <c r="M253" s="8">
        <f t="shared" si="10"/>
        <v>44.762757385854968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7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4</v>
      </c>
      <c r="H256" s="7">
        <v>9</v>
      </c>
      <c r="I256" s="7">
        <v>4</v>
      </c>
      <c r="J256" s="7">
        <f t="shared" si="9"/>
        <v>17</v>
      </c>
      <c r="K256" s="11">
        <v>3699</v>
      </c>
      <c r="L256" s="58" t="s">
        <v>1121</v>
      </c>
      <c r="M256" s="8">
        <f t="shared" si="10"/>
        <v>459.58367126250334</v>
      </c>
      <c r="N256" s="7" t="str">
        <f t="shared" si="11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1</v>
      </c>
      <c r="G258" s="7">
        <v>0</v>
      </c>
      <c r="H258" s="7">
        <v>0</v>
      </c>
      <c r="I258" s="7">
        <v>0</v>
      </c>
      <c r="J258" s="7">
        <f t="shared" si="9"/>
        <v>1</v>
      </c>
      <c r="K258" s="11">
        <v>4482</v>
      </c>
      <c r="L258" s="58" t="s">
        <v>1121</v>
      </c>
      <c r="M258" s="8">
        <f t="shared" si="10"/>
        <v>22.311468094600624</v>
      </c>
      <c r="N258" s="7" t="str">
        <f t="shared" si="11"/>
        <v>Baixa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1</v>
      </c>
      <c r="G261" s="7">
        <v>4</v>
      </c>
      <c r="H261" s="7">
        <v>5</v>
      </c>
      <c r="I261" s="7">
        <v>5</v>
      </c>
      <c r="J261" s="7">
        <f t="shared" ref="J261:J324" si="12">SUM(F261:I261)</f>
        <v>15</v>
      </c>
      <c r="K261" s="11">
        <v>6523</v>
      </c>
      <c r="L261" s="58" t="s">
        <v>1121</v>
      </c>
      <c r="M261" s="8">
        <f t="shared" ref="M261:M324" si="13">(J261/K261)*100000</f>
        <v>229.95554192856051</v>
      </c>
      <c r="N261" s="7" t="str">
        <f t="shared" si="11"/>
        <v>Média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1</v>
      </c>
      <c r="I262" s="7">
        <v>0</v>
      </c>
      <c r="J262" s="7">
        <f t="shared" si="12"/>
        <v>1</v>
      </c>
      <c r="K262" s="11">
        <v>10081</v>
      </c>
      <c r="L262" s="58" t="s">
        <v>1121</v>
      </c>
      <c r="M262" s="8">
        <f t="shared" si="13"/>
        <v>9.9196508282908447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1</v>
      </c>
      <c r="I263" s="7">
        <v>7</v>
      </c>
      <c r="J263" s="7">
        <f t="shared" si="12"/>
        <v>8</v>
      </c>
      <c r="K263" s="11">
        <v>5185</v>
      </c>
      <c r="L263" s="58" t="s">
        <v>1121</v>
      </c>
      <c r="M263" s="8">
        <f t="shared" si="13"/>
        <v>154.29122468659597</v>
      </c>
      <c r="N263" s="7" t="str">
        <f t="shared" si="14"/>
        <v>Média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1</v>
      </c>
      <c r="G264" s="7">
        <v>0</v>
      </c>
      <c r="H264" s="7">
        <v>1</v>
      </c>
      <c r="I264" s="7">
        <v>3</v>
      </c>
      <c r="J264" s="7">
        <f t="shared" si="12"/>
        <v>5</v>
      </c>
      <c r="K264" s="11">
        <v>13541</v>
      </c>
      <c r="L264" s="58" t="s">
        <v>1121</v>
      </c>
      <c r="M264" s="8">
        <f t="shared" si="13"/>
        <v>36.924894764049924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7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4</v>
      </c>
      <c r="H269" s="7">
        <v>3</v>
      </c>
      <c r="I269" s="7">
        <v>0</v>
      </c>
      <c r="J269" s="7">
        <f t="shared" si="12"/>
        <v>7</v>
      </c>
      <c r="K269" s="11">
        <v>27823</v>
      </c>
      <c r="L269" s="58" t="s">
        <v>1122</v>
      </c>
      <c r="M269" s="8">
        <f t="shared" si="13"/>
        <v>25.159041081119934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1</v>
      </c>
      <c r="I270" s="7">
        <v>0</v>
      </c>
      <c r="J270" s="7">
        <f t="shared" si="12"/>
        <v>1</v>
      </c>
      <c r="K270" s="11">
        <v>11064</v>
      </c>
      <c r="L270" s="58" t="s">
        <v>1121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1</v>
      </c>
      <c r="J271" s="7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2</v>
      </c>
      <c r="G272" s="7">
        <v>0</v>
      </c>
      <c r="H272" s="7">
        <v>0</v>
      </c>
      <c r="I272" s="7">
        <v>5</v>
      </c>
      <c r="J272" s="7">
        <f t="shared" si="12"/>
        <v>7</v>
      </c>
      <c r="K272" s="11">
        <v>5362</v>
      </c>
      <c r="L272" s="58" t="s">
        <v>1121</v>
      </c>
      <c r="M272" s="8">
        <f t="shared" si="13"/>
        <v>130.54830287206266</v>
      </c>
      <c r="N272" s="7" t="str">
        <f t="shared" si="14"/>
        <v>Média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1</v>
      </c>
      <c r="G273" s="7">
        <v>0</v>
      </c>
      <c r="H273" s="7">
        <v>0</v>
      </c>
      <c r="I273" s="7">
        <v>0</v>
      </c>
      <c r="J273" s="7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2</v>
      </c>
      <c r="G275" s="7">
        <v>2</v>
      </c>
      <c r="H275" s="7">
        <v>4</v>
      </c>
      <c r="I275" s="7">
        <v>1</v>
      </c>
      <c r="J275" s="7">
        <f t="shared" si="12"/>
        <v>9</v>
      </c>
      <c r="K275" s="11">
        <v>70200</v>
      </c>
      <c r="L275" s="58" t="s">
        <v>1123</v>
      </c>
      <c r="M275" s="8">
        <f t="shared" si="13"/>
        <v>12.820512820512821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7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1</v>
      </c>
      <c r="I281" s="7">
        <v>1</v>
      </c>
      <c r="J281" s="7">
        <f t="shared" si="12"/>
        <v>2</v>
      </c>
      <c r="K281" s="11">
        <v>3508</v>
      </c>
      <c r="L281" s="58" t="s">
        <v>1121</v>
      </c>
      <c r="M281" s="8">
        <f t="shared" si="13"/>
        <v>57.012542759407069</v>
      </c>
      <c r="N281" s="7" t="str">
        <f t="shared" si="14"/>
        <v>Baixa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1</v>
      </c>
      <c r="H282" s="7">
        <v>0</v>
      </c>
      <c r="I282" s="7">
        <v>0</v>
      </c>
      <c r="J282" s="7">
        <f t="shared" si="12"/>
        <v>1</v>
      </c>
      <c r="K282" s="11">
        <v>7936</v>
      </c>
      <c r="L282" s="58" t="s">
        <v>1121</v>
      </c>
      <c r="M282" s="8">
        <f t="shared" si="13"/>
        <v>12.600806451612902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1</v>
      </c>
      <c r="G283" s="7">
        <v>0</v>
      </c>
      <c r="H283" s="7">
        <v>0</v>
      </c>
      <c r="I283" s="7">
        <v>0</v>
      </c>
      <c r="J283" s="7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2</v>
      </c>
      <c r="G286" s="7">
        <v>1</v>
      </c>
      <c r="H286" s="7">
        <v>0</v>
      </c>
      <c r="I286" s="7">
        <v>0</v>
      </c>
      <c r="J286" s="7">
        <f t="shared" si="12"/>
        <v>3</v>
      </c>
      <c r="K286" s="11">
        <v>2379</v>
      </c>
      <c r="L286" s="58" t="s">
        <v>1121</v>
      </c>
      <c r="M286" s="8">
        <f t="shared" si="13"/>
        <v>126.10340479192938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4</v>
      </c>
      <c r="G289" s="7">
        <v>6</v>
      </c>
      <c r="H289" s="7">
        <v>3</v>
      </c>
      <c r="I289" s="7">
        <v>2</v>
      </c>
      <c r="J289" s="7">
        <f t="shared" si="12"/>
        <v>15</v>
      </c>
      <c r="K289" s="11">
        <v>7409</v>
      </c>
      <c r="L289" s="58" t="s">
        <v>1121</v>
      </c>
      <c r="M289" s="8">
        <f t="shared" si="13"/>
        <v>202.4564718585504</v>
      </c>
      <c r="N289" s="7" t="str">
        <f t="shared" si="14"/>
        <v>Média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</v>
      </c>
      <c r="G290" s="7">
        <v>4</v>
      </c>
      <c r="H290" s="7">
        <v>4</v>
      </c>
      <c r="I290" s="7">
        <v>2</v>
      </c>
      <c r="J290" s="7">
        <f t="shared" si="12"/>
        <v>11</v>
      </c>
      <c r="K290" s="11">
        <v>15235</v>
      </c>
      <c r="L290" s="58" t="s">
        <v>1121</v>
      </c>
      <c r="M290" s="8">
        <f t="shared" si="13"/>
        <v>72.202166064981952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1</v>
      </c>
      <c r="H293" s="7">
        <v>0</v>
      </c>
      <c r="I293" s="7">
        <v>0</v>
      </c>
      <c r="J293" s="7">
        <f t="shared" si="12"/>
        <v>1</v>
      </c>
      <c r="K293" s="11">
        <v>10957</v>
      </c>
      <c r="L293" s="58" t="s">
        <v>1121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2</v>
      </c>
      <c r="G294" s="7">
        <v>2</v>
      </c>
      <c r="H294" s="7">
        <v>1</v>
      </c>
      <c r="I294" s="7">
        <v>3</v>
      </c>
      <c r="J294" s="7">
        <f t="shared" si="12"/>
        <v>8</v>
      </c>
      <c r="K294" s="11">
        <v>7386</v>
      </c>
      <c r="L294" s="58" t="s">
        <v>1121</v>
      </c>
      <c r="M294" s="8">
        <f t="shared" si="13"/>
        <v>108.3130246412131</v>
      </c>
      <c r="N294" s="7" t="str">
        <f t="shared" si="14"/>
        <v>Média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153</v>
      </c>
      <c r="G295" s="7">
        <v>122</v>
      </c>
      <c r="H295" s="7">
        <v>152</v>
      </c>
      <c r="I295" s="7">
        <v>108</v>
      </c>
      <c r="J295" s="7">
        <f t="shared" si="12"/>
        <v>535</v>
      </c>
      <c r="K295" s="11">
        <v>67540</v>
      </c>
      <c r="L295" s="58" t="s">
        <v>1122</v>
      </c>
      <c r="M295" s="8">
        <f t="shared" si="13"/>
        <v>792.12318625999399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1</v>
      </c>
      <c r="G296" s="7">
        <v>0</v>
      </c>
      <c r="H296" s="7">
        <v>0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6</v>
      </c>
      <c r="G298" s="7">
        <v>1</v>
      </c>
      <c r="H298" s="7">
        <v>3</v>
      </c>
      <c r="I298" s="7">
        <v>0</v>
      </c>
      <c r="J298" s="7">
        <f t="shared" si="12"/>
        <v>10</v>
      </c>
      <c r="K298" s="11">
        <v>2927</v>
      </c>
      <c r="L298" s="58" t="s">
        <v>1121</v>
      </c>
      <c r="M298" s="8">
        <f t="shared" si="13"/>
        <v>341.64673727365908</v>
      </c>
      <c r="N298" s="7" t="str">
        <f t="shared" si="14"/>
        <v>Alta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1</v>
      </c>
      <c r="G299" s="7">
        <v>1</v>
      </c>
      <c r="H299" s="7">
        <v>0</v>
      </c>
      <c r="I299" s="7">
        <v>0</v>
      </c>
      <c r="J299" s="7">
        <f t="shared" si="12"/>
        <v>2</v>
      </c>
      <c r="K299" s="11">
        <v>10343</v>
      </c>
      <c r="L299" s="58" t="s">
        <v>1121</v>
      </c>
      <c r="M299" s="8">
        <f t="shared" si="13"/>
        <v>19.336749492410327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0</v>
      </c>
      <c r="G301" s="7">
        <v>1</v>
      </c>
      <c r="H301" s="7">
        <v>2</v>
      </c>
      <c r="I301" s="7">
        <v>4</v>
      </c>
      <c r="J301" s="7">
        <f t="shared" si="12"/>
        <v>7</v>
      </c>
      <c r="K301" s="11">
        <v>26181</v>
      </c>
      <c r="L301" s="58" t="s">
        <v>1122</v>
      </c>
      <c r="M301" s="8">
        <f t="shared" si="13"/>
        <v>26.736946640693635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2</v>
      </c>
      <c r="H302" s="7">
        <v>3</v>
      </c>
      <c r="I302" s="7">
        <v>7</v>
      </c>
      <c r="J302" s="7">
        <f t="shared" si="12"/>
        <v>12</v>
      </c>
      <c r="K302" s="11">
        <v>5446</v>
      </c>
      <c r="L302" s="58" t="s">
        <v>1121</v>
      </c>
      <c r="M302" s="8">
        <f t="shared" si="13"/>
        <v>220.34520749173709</v>
      </c>
      <c r="N302" s="7" t="str">
        <f t="shared" si="14"/>
        <v>Média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4</v>
      </c>
      <c r="G303" s="7">
        <v>0</v>
      </c>
      <c r="H303" s="7">
        <v>0</v>
      </c>
      <c r="I303" s="7">
        <v>1</v>
      </c>
      <c r="J303" s="7">
        <f t="shared" si="12"/>
        <v>5</v>
      </c>
      <c r="K303" s="11">
        <v>5891</v>
      </c>
      <c r="L303" s="58" t="s">
        <v>1121</v>
      </c>
      <c r="M303" s="8">
        <f t="shared" si="13"/>
        <v>84.875233406891866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0</v>
      </c>
      <c r="G306" s="7">
        <v>1</v>
      </c>
      <c r="H306" s="7">
        <v>3</v>
      </c>
      <c r="I306" s="7">
        <v>2</v>
      </c>
      <c r="J306" s="7">
        <f t="shared" si="12"/>
        <v>6</v>
      </c>
      <c r="K306" s="11">
        <v>17701</v>
      </c>
      <c r="L306" s="58" t="s">
        <v>1121</v>
      </c>
      <c r="M306" s="8">
        <f t="shared" si="13"/>
        <v>33.896390034461326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7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34</v>
      </c>
      <c r="G309" s="7">
        <v>43</v>
      </c>
      <c r="H309" s="7">
        <v>41</v>
      </c>
      <c r="I309" s="7">
        <v>35</v>
      </c>
      <c r="J309" s="7">
        <f t="shared" si="12"/>
        <v>153</v>
      </c>
      <c r="K309" s="11">
        <v>58962</v>
      </c>
      <c r="L309" s="58" t="s">
        <v>1122</v>
      </c>
      <c r="M309" s="8">
        <f t="shared" si="13"/>
        <v>259.48916251144806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1</v>
      </c>
      <c r="G310" s="7">
        <v>2</v>
      </c>
      <c r="H310" s="7">
        <v>4</v>
      </c>
      <c r="I310" s="7">
        <v>1</v>
      </c>
      <c r="J310" s="7">
        <f t="shared" si="12"/>
        <v>8</v>
      </c>
      <c r="K310" s="11">
        <v>4304</v>
      </c>
      <c r="L310" s="58" t="s">
        <v>1121</v>
      </c>
      <c r="M310" s="8">
        <f t="shared" si="13"/>
        <v>185.87360594795538</v>
      </c>
      <c r="N310" s="7" t="str">
        <f t="shared" si="14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1</v>
      </c>
      <c r="G311" s="7">
        <v>6</v>
      </c>
      <c r="H311" s="7">
        <v>4</v>
      </c>
      <c r="I311" s="7">
        <v>1</v>
      </c>
      <c r="J311" s="7">
        <f t="shared" si="12"/>
        <v>12</v>
      </c>
      <c r="K311" s="11">
        <v>6844</v>
      </c>
      <c r="L311" s="58" t="s">
        <v>1121</v>
      </c>
      <c r="M311" s="8">
        <f t="shared" si="13"/>
        <v>175.33606078316774</v>
      </c>
      <c r="N311" s="7" t="str">
        <f t="shared" si="14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1</v>
      </c>
      <c r="J314" s="7">
        <f t="shared" si="12"/>
        <v>1</v>
      </c>
      <c r="K314" s="11">
        <v>3328</v>
      </c>
      <c r="L314" s="58" t="s">
        <v>1121</v>
      </c>
      <c r="M314" s="8">
        <f t="shared" si="13"/>
        <v>30.048076923076923</v>
      </c>
      <c r="N314" s="7" t="str">
        <f t="shared" si="14"/>
        <v>Baixa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1</v>
      </c>
      <c r="I318" s="7">
        <v>1</v>
      </c>
      <c r="J318" s="7">
        <f t="shared" si="12"/>
        <v>3</v>
      </c>
      <c r="K318" s="11">
        <v>11833</v>
      </c>
      <c r="L318" s="58" t="s">
        <v>1121</v>
      </c>
      <c r="M318" s="8">
        <f t="shared" si="13"/>
        <v>25.35282684019268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31</v>
      </c>
      <c r="G319" s="7">
        <v>34</v>
      </c>
      <c r="H319" s="7">
        <v>41</v>
      </c>
      <c r="I319" s="7">
        <v>34</v>
      </c>
      <c r="J319" s="7">
        <f t="shared" si="12"/>
        <v>140</v>
      </c>
      <c r="K319" s="11">
        <v>278685</v>
      </c>
      <c r="L319" s="58" t="s">
        <v>1124</v>
      </c>
      <c r="M319" s="8">
        <f t="shared" si="13"/>
        <v>50.235929454401926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1</v>
      </c>
      <c r="G321" s="7">
        <v>3</v>
      </c>
      <c r="H321" s="7">
        <v>0</v>
      </c>
      <c r="I321" s="7">
        <v>0</v>
      </c>
      <c r="J321" s="7">
        <f t="shared" si="12"/>
        <v>4</v>
      </c>
      <c r="K321" s="11">
        <v>1389</v>
      </c>
      <c r="L321" s="58" t="s">
        <v>1121</v>
      </c>
      <c r="M321" s="8">
        <f t="shared" si="13"/>
        <v>287.97696184305255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3</v>
      </c>
      <c r="H322" s="7">
        <v>0</v>
      </c>
      <c r="I322" s="7">
        <v>0</v>
      </c>
      <c r="J322" s="7">
        <f t="shared" si="12"/>
        <v>3</v>
      </c>
      <c r="K322" s="11">
        <v>34057</v>
      </c>
      <c r="L322" s="58" t="s">
        <v>1122</v>
      </c>
      <c r="M322" s="8">
        <f t="shared" si="13"/>
        <v>8.8087617817188839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2</v>
      </c>
      <c r="G323" s="7">
        <v>0</v>
      </c>
      <c r="H323" s="7">
        <v>0</v>
      </c>
      <c r="I323" s="7">
        <v>1</v>
      </c>
      <c r="J323" s="7">
        <f t="shared" si="12"/>
        <v>3</v>
      </c>
      <c r="K323" s="11">
        <v>14233</v>
      </c>
      <c r="L323" s="58" t="s">
        <v>1121</v>
      </c>
      <c r="M323" s="8">
        <f t="shared" si="13"/>
        <v>21.077776997119368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2</v>
      </c>
      <c r="G325" s="7">
        <v>0</v>
      </c>
      <c r="H325" s="7">
        <v>0</v>
      </c>
      <c r="I325" s="7">
        <v>0</v>
      </c>
      <c r="J325" s="7">
        <f t="shared" ref="J325:J388" si="15">SUM(F325:I325)</f>
        <v>2</v>
      </c>
      <c r="K325" s="11">
        <v>4954</v>
      </c>
      <c r="L325" s="58" t="s">
        <v>1121</v>
      </c>
      <c r="M325" s="8">
        <f t="shared" ref="M325:M388" si="16">(J325/K325)*100000</f>
        <v>40.371417036737988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9</v>
      </c>
      <c r="G326" s="7">
        <v>5</v>
      </c>
      <c r="H326" s="7">
        <v>16</v>
      </c>
      <c r="I326" s="7">
        <v>4</v>
      </c>
      <c r="J326" s="7">
        <f t="shared" si="15"/>
        <v>34</v>
      </c>
      <c r="K326" s="11">
        <v>19025</v>
      </c>
      <c r="L326" s="58" t="s">
        <v>1121</v>
      </c>
      <c r="M326" s="8">
        <f t="shared" si="16"/>
        <v>178.71222076215506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0</v>
      </c>
      <c r="G327" s="7">
        <v>2</v>
      </c>
      <c r="H327" s="7">
        <v>0</v>
      </c>
      <c r="I327" s="7">
        <v>1</v>
      </c>
      <c r="J327" s="7">
        <f t="shared" si="15"/>
        <v>3</v>
      </c>
      <c r="K327" s="11">
        <v>8903</v>
      </c>
      <c r="L327" s="58" t="s">
        <v>1121</v>
      </c>
      <c r="M327" s="8">
        <f t="shared" si="16"/>
        <v>33.696506795462199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11</v>
      </c>
      <c r="G330" s="7">
        <v>10</v>
      </c>
      <c r="H330" s="7">
        <v>15</v>
      </c>
      <c r="I330" s="7">
        <v>15</v>
      </c>
      <c r="J330" s="7">
        <f t="shared" si="15"/>
        <v>51</v>
      </c>
      <c r="K330" s="11">
        <v>51750</v>
      </c>
      <c r="L330" s="58" t="s">
        <v>1122</v>
      </c>
      <c r="M330" s="8">
        <f t="shared" si="16"/>
        <v>98.550724637681157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0</v>
      </c>
      <c r="G331" s="7">
        <v>3</v>
      </c>
      <c r="H331" s="7">
        <v>0</v>
      </c>
      <c r="I331" s="7">
        <v>0</v>
      </c>
      <c r="J331" s="7">
        <f t="shared" si="15"/>
        <v>3</v>
      </c>
      <c r="K331" s="11">
        <v>7105</v>
      </c>
      <c r="L331" s="58" t="s">
        <v>1121</v>
      </c>
      <c r="M331" s="8">
        <f t="shared" si="16"/>
        <v>42.223786066150602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7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4</v>
      </c>
      <c r="G333" s="7">
        <v>1</v>
      </c>
      <c r="H333" s="7">
        <v>2</v>
      </c>
      <c r="I333" s="7">
        <v>2</v>
      </c>
      <c r="J333" s="7">
        <f t="shared" si="15"/>
        <v>9</v>
      </c>
      <c r="K333" s="11">
        <v>8442</v>
      </c>
      <c r="L333" s="58" t="s">
        <v>1121</v>
      </c>
      <c r="M333" s="8">
        <f t="shared" si="16"/>
        <v>106.60980810234541</v>
      </c>
      <c r="N333" s="7" t="str">
        <f t="shared" si="17"/>
        <v>Média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1</v>
      </c>
      <c r="J334" s="7">
        <f t="shared" si="15"/>
        <v>1</v>
      </c>
      <c r="K334" s="11">
        <v>5704</v>
      </c>
      <c r="L334" s="58" t="s">
        <v>1121</v>
      </c>
      <c r="M334" s="8">
        <f t="shared" si="16"/>
        <v>17.53155680224404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2</v>
      </c>
      <c r="I338" s="7">
        <v>0</v>
      </c>
      <c r="J338" s="7">
        <f t="shared" si="15"/>
        <v>2</v>
      </c>
      <c r="K338" s="11">
        <v>25035</v>
      </c>
      <c r="L338" s="58" t="s">
        <v>1122</v>
      </c>
      <c r="M338" s="8">
        <f t="shared" si="16"/>
        <v>7.98881565807869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1</v>
      </c>
      <c r="G339" s="7">
        <v>2</v>
      </c>
      <c r="H339" s="7">
        <v>0</v>
      </c>
      <c r="I339" s="7">
        <v>0</v>
      </c>
      <c r="J339" s="7">
        <f t="shared" si="15"/>
        <v>3</v>
      </c>
      <c r="K339" s="11">
        <v>8351</v>
      </c>
      <c r="L339" s="58" t="s">
        <v>1121</v>
      </c>
      <c r="M339" s="8">
        <f t="shared" si="16"/>
        <v>35.923841456113038</v>
      </c>
      <c r="N339" s="7" t="str">
        <f t="shared" si="17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27</v>
      </c>
      <c r="G342" s="7">
        <v>21</v>
      </c>
      <c r="H342" s="7">
        <v>26</v>
      </c>
      <c r="I342" s="7">
        <v>23</v>
      </c>
      <c r="J342" s="7">
        <f t="shared" si="15"/>
        <v>97</v>
      </c>
      <c r="K342" s="11">
        <v>179015</v>
      </c>
      <c r="L342" s="58" t="s">
        <v>1124</v>
      </c>
      <c r="M342" s="8">
        <f t="shared" si="16"/>
        <v>54.1854034578108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1</v>
      </c>
      <c r="G345" s="7">
        <v>2</v>
      </c>
      <c r="H345" s="7">
        <v>0</v>
      </c>
      <c r="I345" s="7">
        <v>0</v>
      </c>
      <c r="J345" s="7">
        <f t="shared" si="15"/>
        <v>3</v>
      </c>
      <c r="K345" s="11">
        <v>11879</v>
      </c>
      <c r="L345" s="58" t="s">
        <v>1121</v>
      </c>
      <c r="M345" s="8">
        <f t="shared" si="16"/>
        <v>25.254651064904451</v>
      </c>
      <c r="N345" s="7" t="str">
        <f t="shared" si="17"/>
        <v>Baixa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2</v>
      </c>
      <c r="G346" s="7">
        <v>0</v>
      </c>
      <c r="H346" s="7">
        <v>0</v>
      </c>
      <c r="I346" s="7">
        <v>0</v>
      </c>
      <c r="J346" s="7">
        <f t="shared" si="15"/>
        <v>2</v>
      </c>
      <c r="K346" s="11">
        <v>42246</v>
      </c>
      <c r="L346" s="58" t="s">
        <v>1122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8</v>
      </c>
      <c r="G347" s="7">
        <v>2</v>
      </c>
      <c r="H347" s="7">
        <v>3</v>
      </c>
      <c r="I347" s="7">
        <v>1</v>
      </c>
      <c r="J347" s="7">
        <f t="shared" si="15"/>
        <v>14</v>
      </c>
      <c r="K347" s="11">
        <v>10709</v>
      </c>
      <c r="L347" s="58" t="s">
        <v>1121</v>
      </c>
      <c r="M347" s="8">
        <f t="shared" si="16"/>
        <v>130.73116070594827</v>
      </c>
      <c r="N347" s="7" t="str">
        <f t="shared" si="17"/>
        <v>Média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3</v>
      </c>
      <c r="G348" s="7">
        <v>1</v>
      </c>
      <c r="H348" s="7">
        <v>0</v>
      </c>
      <c r="I348" s="7">
        <v>1</v>
      </c>
      <c r="J348" s="7">
        <f t="shared" si="15"/>
        <v>5</v>
      </c>
      <c r="K348" s="11">
        <v>7971</v>
      </c>
      <c r="L348" s="58" t="s">
        <v>1121</v>
      </c>
      <c r="M348" s="8">
        <f t="shared" si="16"/>
        <v>62.727386777066869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9</v>
      </c>
      <c r="G350" s="7">
        <v>27</v>
      </c>
      <c r="H350" s="7">
        <v>12</v>
      </c>
      <c r="I350" s="7">
        <v>4</v>
      </c>
      <c r="J350" s="7">
        <f t="shared" si="15"/>
        <v>52</v>
      </c>
      <c r="K350" s="11">
        <v>12303</v>
      </c>
      <c r="L350" s="58" t="s">
        <v>1121</v>
      </c>
      <c r="M350" s="8">
        <f t="shared" si="16"/>
        <v>422.66113955945701</v>
      </c>
      <c r="N350" s="7" t="str">
        <f t="shared" si="17"/>
        <v>Alta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1</v>
      </c>
      <c r="I351" s="7">
        <v>0</v>
      </c>
      <c r="J351" s="7">
        <f t="shared" si="15"/>
        <v>1</v>
      </c>
      <c r="K351" s="11">
        <v>6865</v>
      </c>
      <c r="L351" s="58" t="s">
        <v>1121</v>
      </c>
      <c r="M351" s="8">
        <f t="shared" si="16"/>
        <v>14.566642388929351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1</v>
      </c>
      <c r="G354" s="7">
        <v>3</v>
      </c>
      <c r="H354" s="7">
        <v>1</v>
      </c>
      <c r="I354" s="7">
        <v>0</v>
      </c>
      <c r="J354" s="7">
        <f t="shared" si="15"/>
        <v>5</v>
      </c>
      <c r="K354" s="11">
        <v>6829</v>
      </c>
      <c r="L354" s="58" t="s">
        <v>1121</v>
      </c>
      <c r="M354" s="8">
        <f t="shared" si="16"/>
        <v>73.217162102796891</v>
      </c>
      <c r="N354" s="7" t="str">
        <f t="shared" si="17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1</v>
      </c>
      <c r="H356" s="7">
        <v>0</v>
      </c>
      <c r="I356" s="7">
        <v>1</v>
      </c>
      <c r="J356" s="7">
        <f t="shared" si="15"/>
        <v>2</v>
      </c>
      <c r="K356" s="11">
        <v>24204</v>
      </c>
      <c r="L356" s="58" t="s">
        <v>1121</v>
      </c>
      <c r="M356" s="8">
        <f t="shared" si="16"/>
        <v>8.2630970087588835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5</v>
      </c>
      <c r="G357" s="7">
        <v>1</v>
      </c>
      <c r="H357" s="7">
        <v>1</v>
      </c>
      <c r="I357" s="7">
        <v>1</v>
      </c>
      <c r="J357" s="7">
        <f t="shared" si="15"/>
        <v>8</v>
      </c>
      <c r="K357" s="11">
        <v>6228</v>
      </c>
      <c r="L357" s="58" t="s">
        <v>1121</v>
      </c>
      <c r="M357" s="8">
        <f t="shared" si="16"/>
        <v>128.45215157353886</v>
      </c>
      <c r="N357" s="7" t="str">
        <f t="shared" si="17"/>
        <v>Média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1</v>
      </c>
      <c r="G359" s="7">
        <v>0</v>
      </c>
      <c r="H359" s="7">
        <v>0</v>
      </c>
      <c r="I359" s="7">
        <v>0</v>
      </c>
      <c r="J359" s="7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4</v>
      </c>
      <c r="G360" s="7">
        <v>6</v>
      </c>
      <c r="H360" s="7">
        <v>16</v>
      </c>
      <c r="I360" s="7">
        <v>6</v>
      </c>
      <c r="J360" s="7">
        <f t="shared" si="15"/>
        <v>32</v>
      </c>
      <c r="K360" s="11">
        <v>19717</v>
      </c>
      <c r="L360" s="58" t="s">
        <v>1121</v>
      </c>
      <c r="M360" s="8">
        <f t="shared" si="16"/>
        <v>162.29649541005222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28</v>
      </c>
      <c r="G361" s="7">
        <v>24</v>
      </c>
      <c r="H361" s="7">
        <v>22</v>
      </c>
      <c r="I361" s="7">
        <v>3</v>
      </c>
      <c r="J361" s="7">
        <f t="shared" si="15"/>
        <v>77</v>
      </c>
      <c r="K361" s="11">
        <v>261344</v>
      </c>
      <c r="L361" s="58" t="s">
        <v>1124</v>
      </c>
      <c r="M361" s="8">
        <f t="shared" si="16"/>
        <v>29.463083139463695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10</v>
      </c>
      <c r="G362" s="7">
        <v>14</v>
      </c>
      <c r="H362" s="7">
        <v>19</v>
      </c>
      <c r="I362" s="7">
        <v>10</v>
      </c>
      <c r="J362" s="7">
        <f t="shared" si="15"/>
        <v>53</v>
      </c>
      <c r="K362" s="11">
        <v>4217</v>
      </c>
      <c r="L362" s="58" t="s">
        <v>1121</v>
      </c>
      <c r="M362" s="8">
        <f t="shared" si="16"/>
        <v>1256.817642874081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17</v>
      </c>
      <c r="G365" s="7">
        <v>26</v>
      </c>
      <c r="H365" s="7">
        <v>15</v>
      </c>
      <c r="I365" s="7">
        <v>20</v>
      </c>
      <c r="J365" s="7">
        <f t="shared" si="15"/>
        <v>78</v>
      </c>
      <c r="K365" s="11">
        <v>119186</v>
      </c>
      <c r="L365" s="58" t="s">
        <v>1124</v>
      </c>
      <c r="M365" s="8">
        <f t="shared" si="16"/>
        <v>65.443927978118225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20</v>
      </c>
      <c r="G366" s="7">
        <v>10</v>
      </c>
      <c r="H366" s="7">
        <v>10</v>
      </c>
      <c r="I366" s="7">
        <v>3</v>
      </c>
      <c r="J366" s="7">
        <f t="shared" si="15"/>
        <v>43</v>
      </c>
      <c r="K366" s="11">
        <v>11446</v>
      </c>
      <c r="L366" s="58" t="s">
        <v>1121</v>
      </c>
      <c r="M366" s="8">
        <f t="shared" si="16"/>
        <v>375.67709243403812</v>
      </c>
      <c r="N366" s="7" t="str">
        <f t="shared" si="17"/>
        <v>Alta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1</v>
      </c>
      <c r="G369" s="7">
        <v>0</v>
      </c>
      <c r="H369" s="7">
        <v>0</v>
      </c>
      <c r="I369" s="7">
        <v>0</v>
      </c>
      <c r="J369" s="7">
        <f t="shared" si="15"/>
        <v>1</v>
      </c>
      <c r="K369" s="11">
        <v>18142</v>
      </c>
      <c r="L369" s="58" t="s">
        <v>1121</v>
      </c>
      <c r="M369" s="8">
        <f t="shared" si="16"/>
        <v>5.512071436445817</v>
      </c>
      <c r="N369" s="7" t="str">
        <f t="shared" si="17"/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1</v>
      </c>
      <c r="J370" s="7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9</v>
      </c>
      <c r="G371" s="7">
        <v>0</v>
      </c>
      <c r="H371" s="7">
        <v>8</v>
      </c>
      <c r="I371" s="7">
        <v>2</v>
      </c>
      <c r="J371" s="7">
        <f t="shared" si="15"/>
        <v>19</v>
      </c>
      <c r="K371" s="11">
        <v>12681</v>
      </c>
      <c r="L371" s="58" t="s">
        <v>1121</v>
      </c>
      <c r="M371" s="8">
        <f t="shared" si="16"/>
        <v>149.83045501143442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49</v>
      </c>
      <c r="G372" s="7">
        <v>61</v>
      </c>
      <c r="H372" s="7">
        <v>70</v>
      </c>
      <c r="I372" s="7">
        <v>55</v>
      </c>
      <c r="J372" s="7">
        <f t="shared" si="15"/>
        <v>235</v>
      </c>
      <c r="K372" s="11">
        <v>96389</v>
      </c>
      <c r="L372" s="58" t="s">
        <v>1123</v>
      </c>
      <c r="M372" s="8">
        <f t="shared" si="16"/>
        <v>243.80375354034175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1</v>
      </c>
      <c r="I373" s="7">
        <v>0</v>
      </c>
      <c r="J373" s="7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1</v>
      </c>
      <c r="J374" s="7">
        <f t="shared" si="15"/>
        <v>1</v>
      </c>
      <c r="K374" s="11">
        <v>4333</v>
      </c>
      <c r="L374" s="58" t="s">
        <v>1121</v>
      </c>
      <c r="M374" s="8">
        <f t="shared" si="16"/>
        <v>23.078698361412417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26</v>
      </c>
      <c r="G375" s="7">
        <v>4</v>
      </c>
      <c r="H375" s="7">
        <v>2</v>
      </c>
      <c r="I375" s="7">
        <v>2</v>
      </c>
      <c r="J375" s="7">
        <f t="shared" si="15"/>
        <v>34</v>
      </c>
      <c r="K375" s="11">
        <v>23212</v>
      </c>
      <c r="L375" s="58" t="s">
        <v>1121</v>
      </c>
      <c r="M375" s="8">
        <f t="shared" si="16"/>
        <v>146.47596070997758</v>
      </c>
      <c r="N375" s="7" t="str">
        <f t="shared" si="17"/>
        <v>Média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2</v>
      </c>
      <c r="G377" s="7">
        <v>1</v>
      </c>
      <c r="H377" s="7">
        <v>0</v>
      </c>
      <c r="I377" s="7">
        <v>0</v>
      </c>
      <c r="J377" s="7">
        <f t="shared" si="15"/>
        <v>3</v>
      </c>
      <c r="K377" s="11">
        <v>10229</v>
      </c>
      <c r="L377" s="58" t="s">
        <v>1121</v>
      </c>
      <c r="M377" s="8">
        <f t="shared" si="16"/>
        <v>29.328380095806043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4</v>
      </c>
      <c r="G378" s="7">
        <v>12</v>
      </c>
      <c r="H378" s="7">
        <v>9</v>
      </c>
      <c r="I378" s="7">
        <v>9</v>
      </c>
      <c r="J378" s="7">
        <f t="shared" si="15"/>
        <v>34</v>
      </c>
      <c r="K378" s="11">
        <v>15440</v>
      </c>
      <c r="L378" s="58" t="s">
        <v>1121</v>
      </c>
      <c r="M378" s="8">
        <f t="shared" si="16"/>
        <v>220.20725388601034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2</v>
      </c>
      <c r="G379" s="7">
        <v>2</v>
      </c>
      <c r="H379" s="7">
        <v>2</v>
      </c>
      <c r="I379" s="7">
        <v>2</v>
      </c>
      <c r="J379" s="7">
        <f t="shared" si="15"/>
        <v>8</v>
      </c>
      <c r="K379" s="11">
        <v>15236</v>
      </c>
      <c r="L379" s="58" t="s">
        <v>1121</v>
      </c>
      <c r="M379" s="8">
        <f t="shared" si="16"/>
        <v>52.507219742714625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2</v>
      </c>
      <c r="G380" s="7">
        <v>4</v>
      </c>
      <c r="H380" s="7">
        <v>1</v>
      </c>
      <c r="I380" s="7">
        <v>0</v>
      </c>
      <c r="J380" s="7">
        <f t="shared" si="15"/>
        <v>7</v>
      </c>
      <c r="K380" s="11">
        <v>12212</v>
      </c>
      <c r="L380" s="58" t="s">
        <v>1121</v>
      </c>
      <c r="M380" s="8">
        <f t="shared" si="16"/>
        <v>57.320668195217813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60</v>
      </c>
      <c r="G381" s="7">
        <v>77</v>
      </c>
      <c r="H381" s="7">
        <v>119</v>
      </c>
      <c r="I381" s="7">
        <v>66</v>
      </c>
      <c r="J381" s="7">
        <f t="shared" si="15"/>
        <v>322</v>
      </c>
      <c r="K381" s="11">
        <v>21096</v>
      </c>
      <c r="L381" s="58" t="s">
        <v>1121</v>
      </c>
      <c r="M381" s="8">
        <f t="shared" si="16"/>
        <v>1526.3557072430792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10</v>
      </c>
      <c r="G382" s="7">
        <v>23</v>
      </c>
      <c r="H382" s="7">
        <v>24</v>
      </c>
      <c r="I382" s="7">
        <v>19</v>
      </c>
      <c r="J382" s="7">
        <f t="shared" si="15"/>
        <v>76</v>
      </c>
      <c r="K382" s="11">
        <v>15102</v>
      </c>
      <c r="L382" s="58" t="s">
        <v>1121</v>
      </c>
      <c r="M382" s="8">
        <f t="shared" si="16"/>
        <v>503.24460336379286</v>
      </c>
      <c r="N382" s="7" t="str">
        <f t="shared" si="17"/>
        <v>Muito 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1</v>
      </c>
      <c r="H383" s="7">
        <v>1</v>
      </c>
      <c r="I383" s="7">
        <v>1</v>
      </c>
      <c r="J383" s="7">
        <f t="shared" si="15"/>
        <v>3</v>
      </c>
      <c r="K383" s="11">
        <v>21763</v>
      </c>
      <c r="L383" s="58" t="s">
        <v>1121</v>
      </c>
      <c r="M383" s="8">
        <f t="shared" si="16"/>
        <v>13.78486421908744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0</v>
      </c>
      <c r="G386" s="7">
        <v>1</v>
      </c>
      <c r="H386" s="7">
        <v>2</v>
      </c>
      <c r="I386" s="7">
        <v>2</v>
      </c>
      <c r="J386" s="7">
        <f t="shared" si="15"/>
        <v>5</v>
      </c>
      <c r="K386" s="11">
        <v>16014</v>
      </c>
      <c r="L386" s="58" t="s">
        <v>1121</v>
      </c>
      <c r="M386" s="8">
        <f t="shared" si="16"/>
        <v>31.222680154864491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5</v>
      </c>
      <c r="G387" s="7">
        <v>8</v>
      </c>
      <c r="H387" s="7">
        <v>19</v>
      </c>
      <c r="I387" s="7">
        <v>14</v>
      </c>
      <c r="J387" s="7">
        <f t="shared" si="15"/>
        <v>46</v>
      </c>
      <c r="K387" s="11">
        <v>92561</v>
      </c>
      <c r="L387" s="58" t="s">
        <v>1123</v>
      </c>
      <c r="M387" s="8">
        <f t="shared" si="16"/>
        <v>49.696956601592468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24</v>
      </c>
      <c r="G389" s="7">
        <v>1</v>
      </c>
      <c r="H389" s="7">
        <v>5</v>
      </c>
      <c r="I389" s="7">
        <v>10</v>
      </c>
      <c r="J389" s="7">
        <f t="shared" ref="J389:J452" si="18">SUM(F389:I389)</f>
        <v>40</v>
      </c>
      <c r="K389" s="11">
        <v>14956</v>
      </c>
      <c r="L389" s="58" t="s">
        <v>1121</v>
      </c>
      <c r="M389" s="8">
        <f t="shared" ref="M389:M452" si="19">(J389/K389)*100000</f>
        <v>267.45119015779619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1</v>
      </c>
      <c r="H390" s="7">
        <v>1</v>
      </c>
      <c r="I390" s="7">
        <v>2</v>
      </c>
      <c r="J390" s="7">
        <f t="shared" si="18"/>
        <v>5</v>
      </c>
      <c r="K390" s="11">
        <v>6039</v>
      </c>
      <c r="L390" s="58" t="s">
        <v>1121</v>
      </c>
      <c r="M390" s="8">
        <f t="shared" si="19"/>
        <v>82.79516476237788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77</v>
      </c>
      <c r="G391" s="7">
        <v>43</v>
      </c>
      <c r="H391" s="7">
        <v>43</v>
      </c>
      <c r="I391" s="7">
        <v>29</v>
      </c>
      <c r="J391" s="7">
        <f t="shared" si="18"/>
        <v>192</v>
      </c>
      <c r="K391" s="11">
        <v>104067</v>
      </c>
      <c r="L391" s="58" t="s">
        <v>1124</v>
      </c>
      <c r="M391" s="8">
        <f t="shared" si="19"/>
        <v>184.4965262763412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18</v>
      </c>
      <c r="G393" s="7">
        <v>42</v>
      </c>
      <c r="H393" s="7">
        <v>16</v>
      </c>
      <c r="I393" s="7">
        <v>10</v>
      </c>
      <c r="J393" s="7">
        <f t="shared" si="18"/>
        <v>86</v>
      </c>
      <c r="K393" s="11">
        <v>38822</v>
      </c>
      <c r="L393" s="58" t="s">
        <v>1122</v>
      </c>
      <c r="M393" s="8">
        <f t="shared" si="19"/>
        <v>221.52387821338417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3</v>
      </c>
      <c r="G395" s="7">
        <v>1</v>
      </c>
      <c r="H395" s="7">
        <v>1</v>
      </c>
      <c r="I395" s="7">
        <v>0</v>
      </c>
      <c r="J395" s="7">
        <f t="shared" si="18"/>
        <v>5</v>
      </c>
      <c r="K395" s="11">
        <v>19858</v>
      </c>
      <c r="L395" s="58" t="s">
        <v>1121</v>
      </c>
      <c r="M395" s="8">
        <f t="shared" si="19"/>
        <v>25.178769261758486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7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1</v>
      </c>
      <c r="G398" s="7">
        <v>0</v>
      </c>
      <c r="H398" s="7">
        <v>4</v>
      </c>
      <c r="I398" s="7">
        <v>1</v>
      </c>
      <c r="J398" s="7">
        <f t="shared" si="18"/>
        <v>6</v>
      </c>
      <c r="K398" s="11">
        <v>25684</v>
      </c>
      <c r="L398" s="58" t="s">
        <v>1122</v>
      </c>
      <c r="M398" s="8">
        <f t="shared" si="19"/>
        <v>23.360847220059181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7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0</v>
      </c>
      <c r="G400" s="7">
        <v>1</v>
      </c>
      <c r="H400" s="7">
        <v>2</v>
      </c>
      <c r="I400" s="7">
        <v>0</v>
      </c>
      <c r="J400" s="7">
        <f t="shared" si="18"/>
        <v>3</v>
      </c>
      <c r="K400" s="11">
        <v>38413</v>
      </c>
      <c r="L400" s="58" t="s">
        <v>1122</v>
      </c>
      <c r="M400" s="8">
        <f t="shared" si="19"/>
        <v>7.809856038320361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2</v>
      </c>
      <c r="G401" s="7">
        <v>0</v>
      </c>
      <c r="H401" s="7">
        <v>0</v>
      </c>
      <c r="I401" s="7">
        <v>0</v>
      </c>
      <c r="J401" s="7">
        <f t="shared" si="18"/>
        <v>2</v>
      </c>
      <c r="K401" s="11">
        <v>5378</v>
      </c>
      <c r="L401" s="58" t="s">
        <v>1121</v>
      </c>
      <c r="M401" s="8">
        <f t="shared" si="19"/>
        <v>37.188545927854221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1</v>
      </c>
      <c r="G402" s="7">
        <v>3</v>
      </c>
      <c r="H402" s="7">
        <v>1</v>
      </c>
      <c r="I402" s="7">
        <v>8</v>
      </c>
      <c r="J402" s="7">
        <f t="shared" si="18"/>
        <v>13</v>
      </c>
      <c r="K402" s="11">
        <v>71265</v>
      </c>
      <c r="L402" s="58" t="s">
        <v>1123</v>
      </c>
      <c r="M402" s="8">
        <f t="shared" si="19"/>
        <v>18.241773661685258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1</v>
      </c>
      <c r="G403" s="7">
        <v>0</v>
      </c>
      <c r="H403" s="7">
        <v>1</v>
      </c>
      <c r="I403" s="7">
        <v>0</v>
      </c>
      <c r="J403" s="7">
        <f t="shared" si="18"/>
        <v>2</v>
      </c>
      <c r="K403" s="11">
        <v>67628</v>
      </c>
      <c r="L403" s="58" t="s">
        <v>1122</v>
      </c>
      <c r="M403" s="8">
        <f t="shared" si="19"/>
        <v>2.9573549417401077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7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7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4</v>
      </c>
      <c r="G408" s="7">
        <v>3</v>
      </c>
      <c r="H408" s="7">
        <v>1</v>
      </c>
      <c r="I408" s="7">
        <v>2</v>
      </c>
      <c r="J408" s="7">
        <f t="shared" si="18"/>
        <v>10</v>
      </c>
      <c r="K408" s="11">
        <v>12460</v>
      </c>
      <c r="L408" s="58" t="s">
        <v>1121</v>
      </c>
      <c r="M408" s="8">
        <f t="shared" si="19"/>
        <v>80.256821829855539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3</v>
      </c>
      <c r="I410" s="7">
        <v>1</v>
      </c>
      <c r="J410" s="7">
        <f t="shared" si="18"/>
        <v>4</v>
      </c>
      <c r="K410" s="11">
        <v>5215</v>
      </c>
      <c r="L410" s="58" t="s">
        <v>1121</v>
      </c>
      <c r="M410" s="8">
        <f t="shared" si="19"/>
        <v>76.701821668264614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1</v>
      </c>
      <c r="H411" s="7">
        <v>5</v>
      </c>
      <c r="I411" s="7">
        <v>3</v>
      </c>
      <c r="J411" s="7">
        <f t="shared" si="18"/>
        <v>9</v>
      </c>
      <c r="K411" s="11">
        <v>25305</v>
      </c>
      <c r="L411" s="58" t="s">
        <v>1122</v>
      </c>
      <c r="M411" s="8">
        <f t="shared" si="19"/>
        <v>35.566093657379966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10</v>
      </c>
      <c r="G413" s="7">
        <v>4</v>
      </c>
      <c r="H413" s="7">
        <v>1</v>
      </c>
      <c r="I413" s="7">
        <v>0</v>
      </c>
      <c r="J413" s="7">
        <f t="shared" si="18"/>
        <v>15</v>
      </c>
      <c r="K413" s="11">
        <v>15410</v>
      </c>
      <c r="L413" s="58" t="s">
        <v>1121</v>
      </c>
      <c r="M413" s="8">
        <f t="shared" si="19"/>
        <v>97.339390006489296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1</v>
      </c>
      <c r="H414" s="7">
        <v>0</v>
      </c>
      <c r="I414" s="7">
        <v>0</v>
      </c>
      <c r="J414" s="7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5</v>
      </c>
      <c r="G415" s="7">
        <v>8</v>
      </c>
      <c r="H415" s="7">
        <v>6</v>
      </c>
      <c r="I415" s="7">
        <v>11</v>
      </c>
      <c r="J415" s="7">
        <f t="shared" si="18"/>
        <v>30</v>
      </c>
      <c r="K415" s="11">
        <v>79387</v>
      </c>
      <c r="L415" s="58" t="s">
        <v>1123</v>
      </c>
      <c r="M415" s="8">
        <f t="shared" si="19"/>
        <v>37.789562522831197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1</v>
      </c>
      <c r="G416" s="7">
        <v>4</v>
      </c>
      <c r="H416" s="7">
        <v>4</v>
      </c>
      <c r="I416" s="7">
        <v>3</v>
      </c>
      <c r="J416" s="7">
        <f t="shared" si="18"/>
        <v>12</v>
      </c>
      <c r="K416" s="11">
        <v>48561</v>
      </c>
      <c r="L416" s="58" t="s">
        <v>1122</v>
      </c>
      <c r="M416" s="8">
        <f t="shared" si="19"/>
        <v>24.711187990362635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5</v>
      </c>
      <c r="G419" s="7">
        <v>1</v>
      </c>
      <c r="H419" s="7">
        <v>0</v>
      </c>
      <c r="I419" s="7">
        <v>2</v>
      </c>
      <c r="J419" s="7">
        <f t="shared" si="18"/>
        <v>8</v>
      </c>
      <c r="K419" s="11">
        <v>4516</v>
      </c>
      <c r="L419" s="58" t="s">
        <v>1121</v>
      </c>
      <c r="M419" s="8">
        <f t="shared" si="19"/>
        <v>177.1479185119575</v>
      </c>
      <c r="N419" s="7" t="str">
        <f t="shared" si="20"/>
        <v>Média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1</v>
      </c>
      <c r="G421" s="7">
        <v>2</v>
      </c>
      <c r="H421" s="7">
        <v>0</v>
      </c>
      <c r="I421" s="7">
        <v>2</v>
      </c>
      <c r="J421" s="7">
        <f t="shared" si="18"/>
        <v>5</v>
      </c>
      <c r="K421" s="11">
        <v>4844</v>
      </c>
      <c r="L421" s="58" t="s">
        <v>1121</v>
      </c>
      <c r="M421" s="8">
        <f t="shared" si="19"/>
        <v>103.22047894302229</v>
      </c>
      <c r="N421" s="7" t="str">
        <f t="shared" si="20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5</v>
      </c>
      <c r="G422" s="7">
        <v>1</v>
      </c>
      <c r="H422" s="7">
        <v>4</v>
      </c>
      <c r="I422" s="7">
        <v>0</v>
      </c>
      <c r="J422" s="7">
        <f t="shared" si="18"/>
        <v>10</v>
      </c>
      <c r="K422" s="11">
        <v>26484</v>
      </c>
      <c r="L422" s="58" t="s">
        <v>1122</v>
      </c>
      <c r="M422" s="8">
        <f t="shared" si="19"/>
        <v>37.758646730101191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7</v>
      </c>
      <c r="G423" s="7">
        <v>4</v>
      </c>
      <c r="H423" s="7">
        <v>3</v>
      </c>
      <c r="I423" s="7">
        <v>0</v>
      </c>
      <c r="J423" s="7">
        <f t="shared" si="18"/>
        <v>14</v>
      </c>
      <c r="K423" s="11">
        <v>564310</v>
      </c>
      <c r="L423" s="58" t="s">
        <v>1125</v>
      </c>
      <c r="M423" s="8">
        <f t="shared" si="19"/>
        <v>2.4809058850631742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1</v>
      </c>
      <c r="G427" s="7">
        <v>1</v>
      </c>
      <c r="H427" s="7">
        <v>0</v>
      </c>
      <c r="I427" s="7">
        <v>1</v>
      </c>
      <c r="J427" s="7">
        <f t="shared" si="18"/>
        <v>3</v>
      </c>
      <c r="K427" s="11">
        <v>18026</v>
      </c>
      <c r="L427" s="58" t="s">
        <v>1121</v>
      </c>
      <c r="M427" s="8">
        <f t="shared" si="19"/>
        <v>16.64262731609897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7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14</v>
      </c>
      <c r="G429" s="7">
        <v>14</v>
      </c>
      <c r="H429" s="7">
        <v>8</v>
      </c>
      <c r="I429" s="7">
        <v>16</v>
      </c>
      <c r="J429" s="7">
        <f t="shared" si="18"/>
        <v>52</v>
      </c>
      <c r="K429" s="11">
        <v>51601</v>
      </c>
      <c r="L429" s="58" t="s">
        <v>1122</v>
      </c>
      <c r="M429" s="8">
        <f t="shared" si="19"/>
        <v>100.7732408286661</v>
      </c>
      <c r="N429" s="7" t="str">
        <f t="shared" si="20"/>
        <v>Média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7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1</v>
      </c>
      <c r="G431" s="7">
        <v>0</v>
      </c>
      <c r="H431" s="7">
        <v>0</v>
      </c>
      <c r="I431" s="7">
        <v>0</v>
      </c>
      <c r="J431" s="7">
        <f t="shared" si="18"/>
        <v>1</v>
      </c>
      <c r="K431" s="11">
        <v>12953</v>
      </c>
      <c r="L431" s="58" t="s">
        <v>1121</v>
      </c>
      <c r="M431" s="8">
        <f t="shared" si="19"/>
        <v>7.7202192542268202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2</v>
      </c>
      <c r="G432" s="7">
        <v>6</v>
      </c>
      <c r="H432" s="7">
        <v>3</v>
      </c>
      <c r="I432" s="7">
        <v>9</v>
      </c>
      <c r="J432" s="7">
        <f t="shared" si="18"/>
        <v>20</v>
      </c>
      <c r="K432" s="11">
        <v>17991</v>
      </c>
      <c r="L432" s="58" t="s">
        <v>1121</v>
      </c>
      <c r="M432" s="8">
        <f t="shared" si="19"/>
        <v>111.16669445834029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3</v>
      </c>
      <c r="H433" s="7">
        <v>0</v>
      </c>
      <c r="I433" s="7">
        <v>1</v>
      </c>
      <c r="J433" s="7">
        <f t="shared" si="18"/>
        <v>4</v>
      </c>
      <c r="K433" s="11">
        <v>9454</v>
      </c>
      <c r="L433" s="58" t="s">
        <v>1121</v>
      </c>
      <c r="M433" s="8">
        <f t="shared" si="19"/>
        <v>42.310133276919821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13</v>
      </c>
      <c r="G434" s="7">
        <v>10</v>
      </c>
      <c r="H434" s="7">
        <v>14</v>
      </c>
      <c r="I434" s="7">
        <v>6</v>
      </c>
      <c r="J434" s="7">
        <f t="shared" si="18"/>
        <v>43</v>
      </c>
      <c r="K434" s="11">
        <v>63359</v>
      </c>
      <c r="L434" s="58" t="s">
        <v>1122</v>
      </c>
      <c r="M434" s="8">
        <f t="shared" si="19"/>
        <v>67.867232753042188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2</v>
      </c>
      <c r="G435" s="7">
        <v>3</v>
      </c>
      <c r="H435" s="7">
        <v>2</v>
      </c>
      <c r="I435" s="7">
        <v>0</v>
      </c>
      <c r="J435" s="7">
        <f t="shared" si="18"/>
        <v>7</v>
      </c>
      <c r="K435" s="11">
        <v>19928</v>
      </c>
      <c r="L435" s="58" t="s">
        <v>1121</v>
      </c>
      <c r="M435" s="8">
        <f t="shared" si="19"/>
        <v>35.126455238859897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1</v>
      </c>
      <c r="H439" s="7">
        <v>1</v>
      </c>
      <c r="I439" s="7">
        <v>1</v>
      </c>
      <c r="J439" s="7">
        <f t="shared" si="18"/>
        <v>3</v>
      </c>
      <c r="K439" s="11">
        <v>6522</v>
      </c>
      <c r="L439" s="58" t="s">
        <v>1121</v>
      </c>
      <c r="M439" s="8">
        <f t="shared" si="19"/>
        <v>45.998160073597056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1</v>
      </c>
      <c r="G440" s="7">
        <v>0</v>
      </c>
      <c r="H440" s="7">
        <v>1</v>
      </c>
      <c r="I440" s="7">
        <v>4</v>
      </c>
      <c r="J440" s="7">
        <f t="shared" si="18"/>
        <v>6</v>
      </c>
      <c r="K440" s="11">
        <v>102728</v>
      </c>
      <c r="L440" s="58" t="s">
        <v>1124</v>
      </c>
      <c r="M440" s="8">
        <f t="shared" si="19"/>
        <v>5.8406666147496296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1</v>
      </c>
      <c r="G441" s="7">
        <v>5</v>
      </c>
      <c r="H441" s="7">
        <v>0</v>
      </c>
      <c r="I441" s="7">
        <v>0</v>
      </c>
      <c r="J441" s="7">
        <f t="shared" si="18"/>
        <v>6</v>
      </c>
      <c r="K441" s="11">
        <v>3233</v>
      </c>
      <c r="L441" s="58" t="s">
        <v>1121</v>
      </c>
      <c r="M441" s="8">
        <f t="shared" si="19"/>
        <v>185.58614290133002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2</v>
      </c>
      <c r="H442" s="7">
        <v>0</v>
      </c>
      <c r="I442" s="7">
        <v>3</v>
      </c>
      <c r="J442" s="7">
        <f t="shared" si="18"/>
        <v>5</v>
      </c>
      <c r="K442" s="11">
        <v>4915</v>
      </c>
      <c r="L442" s="58" t="s">
        <v>1121</v>
      </c>
      <c r="M442" s="8">
        <f t="shared" si="19"/>
        <v>101.7293997965412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0</v>
      </c>
      <c r="I443" s="7">
        <v>0</v>
      </c>
      <c r="J443" s="7">
        <f t="shared" si="18"/>
        <v>1</v>
      </c>
      <c r="K443" s="11">
        <v>52532</v>
      </c>
      <c r="L443" s="58" t="s">
        <v>1122</v>
      </c>
      <c r="M443" s="8">
        <f t="shared" si="19"/>
        <v>1.9036016142541687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1</v>
      </c>
      <c r="I445" s="7">
        <v>0</v>
      </c>
      <c r="J445" s="7">
        <f t="shared" si="18"/>
        <v>1</v>
      </c>
      <c r="K445" s="11">
        <v>16671</v>
      </c>
      <c r="L445" s="58" t="s">
        <v>1121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5</v>
      </c>
      <c r="G446" s="7">
        <v>8</v>
      </c>
      <c r="H446" s="7">
        <v>2</v>
      </c>
      <c r="I446" s="7">
        <v>0</v>
      </c>
      <c r="J446" s="7">
        <f t="shared" si="18"/>
        <v>15</v>
      </c>
      <c r="K446" s="11">
        <v>7481</v>
      </c>
      <c r="L446" s="58" t="s">
        <v>1121</v>
      </c>
      <c r="M446" s="8">
        <f t="shared" si="19"/>
        <v>200.50795348215482</v>
      </c>
      <c r="N446" s="7" t="str">
        <f t="shared" si="20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7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7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3</v>
      </c>
      <c r="G451" s="7">
        <v>0</v>
      </c>
      <c r="H451" s="7">
        <v>2</v>
      </c>
      <c r="I451" s="7">
        <v>2</v>
      </c>
      <c r="J451" s="7">
        <f t="shared" si="18"/>
        <v>7</v>
      </c>
      <c r="K451" s="11">
        <v>18172</v>
      </c>
      <c r="L451" s="58" t="s">
        <v>1121</v>
      </c>
      <c r="M451" s="8">
        <f t="shared" si="19"/>
        <v>38.52080123266564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1</v>
      </c>
      <c r="G452" s="7">
        <v>0</v>
      </c>
      <c r="H452" s="7">
        <v>0</v>
      </c>
      <c r="I452" s="7">
        <v>0</v>
      </c>
      <c r="J452" s="7">
        <f t="shared" si="18"/>
        <v>1</v>
      </c>
      <c r="K452" s="11">
        <v>7110</v>
      </c>
      <c r="L452" s="58" t="s">
        <v>1121</v>
      </c>
      <c r="M452" s="8">
        <f t="shared" si="19"/>
        <v>14.064697609001406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2</v>
      </c>
      <c r="I453" s="7">
        <v>0</v>
      </c>
      <c r="J453" s="7">
        <f t="shared" ref="J453:J516" si="21">SUM(F453:I453)</f>
        <v>2</v>
      </c>
      <c r="K453" s="11">
        <v>41844</v>
      </c>
      <c r="L453" s="58" t="s">
        <v>1122</v>
      </c>
      <c r="M453" s="8">
        <f t="shared" ref="M453:M516" si="22">(J453/K453)*100000</f>
        <v>4.7796577765032024</v>
      </c>
      <c r="N453" s="7" t="str">
        <f t="shared" si="20"/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1</v>
      </c>
      <c r="G455" s="7">
        <v>0</v>
      </c>
      <c r="H455" s="7">
        <v>6</v>
      </c>
      <c r="I455" s="7">
        <v>1</v>
      </c>
      <c r="J455" s="7">
        <f t="shared" si="21"/>
        <v>8</v>
      </c>
      <c r="K455" s="11">
        <v>18700</v>
      </c>
      <c r="L455" s="58" t="s">
        <v>1121</v>
      </c>
      <c r="M455" s="8">
        <f t="shared" si="22"/>
        <v>42.780748663101605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0</v>
      </c>
      <c r="J456" s="7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1</v>
      </c>
      <c r="G457" s="7">
        <v>1</v>
      </c>
      <c r="H457" s="7">
        <v>1</v>
      </c>
      <c r="I457" s="7">
        <v>1</v>
      </c>
      <c r="J457" s="7">
        <f t="shared" si="21"/>
        <v>4</v>
      </c>
      <c r="K457" s="11">
        <v>18594</v>
      </c>
      <c r="L457" s="58" t="s">
        <v>1121</v>
      </c>
      <c r="M457" s="8">
        <f t="shared" si="22"/>
        <v>21.512315800795957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5</v>
      </c>
      <c r="G458" s="7">
        <v>2</v>
      </c>
      <c r="H458" s="7">
        <v>2</v>
      </c>
      <c r="I458" s="7">
        <v>3</v>
      </c>
      <c r="J458" s="7">
        <f t="shared" si="21"/>
        <v>12</v>
      </c>
      <c r="K458" s="11">
        <v>89256</v>
      </c>
      <c r="L458" s="58" t="s">
        <v>1123</v>
      </c>
      <c r="M458" s="8">
        <f t="shared" si="22"/>
        <v>13.444474321054047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4</v>
      </c>
      <c r="G459" s="7">
        <v>8</v>
      </c>
      <c r="H459" s="7">
        <v>14</v>
      </c>
      <c r="I459" s="7">
        <v>34</v>
      </c>
      <c r="J459" s="7">
        <f t="shared" si="21"/>
        <v>60</v>
      </c>
      <c r="K459" s="11">
        <v>22608</v>
      </c>
      <c r="L459" s="58" t="s">
        <v>1121</v>
      </c>
      <c r="M459" s="8">
        <f t="shared" si="22"/>
        <v>265.39278131634819</v>
      </c>
      <c r="N459" s="7" t="str">
        <f t="shared" si="23"/>
        <v>Média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61</v>
      </c>
      <c r="G460" s="7">
        <v>18</v>
      </c>
      <c r="H460" s="7">
        <v>21</v>
      </c>
      <c r="I460" s="7">
        <v>18</v>
      </c>
      <c r="J460" s="7">
        <f t="shared" si="21"/>
        <v>118</v>
      </c>
      <c r="K460" s="11">
        <v>27640</v>
      </c>
      <c r="L460" s="58" t="s">
        <v>1122</v>
      </c>
      <c r="M460" s="8">
        <f t="shared" si="22"/>
        <v>426.91751085383504</v>
      </c>
      <c r="N460" s="7" t="str">
        <f t="shared" si="23"/>
        <v>Alta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1</v>
      </c>
      <c r="G461" s="7">
        <v>1</v>
      </c>
      <c r="H461" s="7">
        <v>1</v>
      </c>
      <c r="I461" s="7">
        <v>1</v>
      </c>
      <c r="J461" s="7">
        <f t="shared" si="21"/>
        <v>4</v>
      </c>
      <c r="K461" s="11">
        <v>12725</v>
      </c>
      <c r="L461" s="58" t="s">
        <v>1121</v>
      </c>
      <c r="M461" s="8">
        <f t="shared" si="22"/>
        <v>31.434184675834967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2</v>
      </c>
      <c r="G462" s="7">
        <v>1</v>
      </c>
      <c r="H462" s="7">
        <v>0</v>
      </c>
      <c r="I462" s="7">
        <v>0</v>
      </c>
      <c r="J462" s="7">
        <f t="shared" si="21"/>
        <v>3</v>
      </c>
      <c r="K462" s="11">
        <v>7904</v>
      </c>
      <c r="L462" s="58" t="s">
        <v>1121</v>
      </c>
      <c r="M462" s="8">
        <f t="shared" si="22"/>
        <v>37.955465587044536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2</v>
      </c>
      <c r="H463" s="7">
        <v>0</v>
      </c>
      <c r="I463" s="7">
        <v>0</v>
      </c>
      <c r="J463" s="7">
        <f t="shared" si="21"/>
        <v>2</v>
      </c>
      <c r="K463" s="11">
        <v>14136</v>
      </c>
      <c r="L463" s="58" t="s">
        <v>1121</v>
      </c>
      <c r="M463" s="8">
        <f t="shared" si="22"/>
        <v>14.14827391058291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0</v>
      </c>
      <c r="H464" s="7">
        <v>3</v>
      </c>
      <c r="I464" s="7">
        <v>2</v>
      </c>
      <c r="J464" s="7">
        <f t="shared" si="21"/>
        <v>5</v>
      </c>
      <c r="K464" s="11">
        <v>60142</v>
      </c>
      <c r="L464" s="58" t="s">
        <v>1122</v>
      </c>
      <c r="M464" s="8">
        <f t="shared" si="22"/>
        <v>8.3136576768314985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1</v>
      </c>
      <c r="G465" s="7">
        <v>0</v>
      </c>
      <c r="H465" s="7">
        <v>1</v>
      </c>
      <c r="I465" s="7">
        <v>2</v>
      </c>
      <c r="J465" s="7">
        <f t="shared" si="21"/>
        <v>4</v>
      </c>
      <c r="K465" s="11">
        <v>4134</v>
      </c>
      <c r="L465" s="58" t="s">
        <v>1121</v>
      </c>
      <c r="M465" s="8">
        <f t="shared" si="22"/>
        <v>96.758587324625054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3</v>
      </c>
      <c r="H466" s="7">
        <v>2</v>
      </c>
      <c r="I466" s="7">
        <v>1</v>
      </c>
      <c r="J466" s="7">
        <f t="shared" si="21"/>
        <v>8</v>
      </c>
      <c r="K466" s="11">
        <v>15207</v>
      </c>
      <c r="L466" s="58" t="s">
        <v>1121</v>
      </c>
      <c r="M466" s="8">
        <f t="shared" si="22"/>
        <v>52.607351877424868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7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12</v>
      </c>
      <c r="G470" s="7">
        <v>5</v>
      </c>
      <c r="H470" s="7">
        <v>1</v>
      </c>
      <c r="I470" s="7">
        <v>0</v>
      </c>
      <c r="J470" s="7">
        <f t="shared" si="21"/>
        <v>18</v>
      </c>
      <c r="K470" s="11">
        <v>13330</v>
      </c>
      <c r="L470" s="58" t="s">
        <v>1121</v>
      </c>
      <c r="M470" s="8">
        <f t="shared" si="22"/>
        <v>135.0337584396099</v>
      </c>
      <c r="N470" s="7" t="str">
        <f t="shared" si="23"/>
        <v>Média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7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3</v>
      </c>
      <c r="G474" s="7">
        <v>4</v>
      </c>
      <c r="H474" s="7">
        <v>2</v>
      </c>
      <c r="I474" s="7">
        <v>0</v>
      </c>
      <c r="J474" s="7">
        <f t="shared" si="21"/>
        <v>9</v>
      </c>
      <c r="K474" s="11">
        <v>30798</v>
      </c>
      <c r="L474" s="58" t="s">
        <v>1122</v>
      </c>
      <c r="M474" s="8">
        <f t="shared" si="22"/>
        <v>29.22267679719462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1</v>
      </c>
      <c r="H475" s="7">
        <v>0</v>
      </c>
      <c r="I475" s="7">
        <v>0</v>
      </c>
      <c r="J475" s="7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1</v>
      </c>
      <c r="G476" s="7">
        <v>0</v>
      </c>
      <c r="H476" s="7">
        <v>0</v>
      </c>
      <c r="I476" s="7">
        <v>0</v>
      </c>
      <c r="J476" s="7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7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1</v>
      </c>
      <c r="J479" s="7">
        <f t="shared" si="21"/>
        <v>1</v>
      </c>
      <c r="K479" s="11">
        <v>12508</v>
      </c>
      <c r="L479" s="58" t="s">
        <v>1121</v>
      </c>
      <c r="M479" s="8">
        <f t="shared" si="22"/>
        <v>7.9948832747041898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6</v>
      </c>
      <c r="G480" s="7">
        <v>2</v>
      </c>
      <c r="H480" s="7">
        <v>8</v>
      </c>
      <c r="I480" s="7">
        <v>1</v>
      </c>
      <c r="J480" s="7">
        <f t="shared" si="21"/>
        <v>17</v>
      </c>
      <c r="K480" s="11">
        <v>37473</v>
      </c>
      <c r="L480" s="58" t="s">
        <v>1122</v>
      </c>
      <c r="M480" s="8">
        <f t="shared" si="22"/>
        <v>45.3659968510661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1</v>
      </c>
      <c r="G481" s="7">
        <v>1</v>
      </c>
      <c r="H481" s="7">
        <v>0</v>
      </c>
      <c r="I481" s="7">
        <v>0</v>
      </c>
      <c r="J481" s="7">
        <f t="shared" si="21"/>
        <v>2</v>
      </c>
      <c r="K481" s="11">
        <v>3758</v>
      </c>
      <c r="L481" s="58" t="s">
        <v>1121</v>
      </c>
      <c r="M481" s="8">
        <f t="shared" si="22"/>
        <v>53.219797764768494</v>
      </c>
      <c r="N481" s="7" t="str">
        <f t="shared" si="23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3</v>
      </c>
      <c r="G483" s="7">
        <v>7</v>
      </c>
      <c r="H483" s="7">
        <v>5</v>
      </c>
      <c r="I483" s="7">
        <v>0</v>
      </c>
      <c r="J483" s="7">
        <f t="shared" si="21"/>
        <v>15</v>
      </c>
      <c r="K483" s="11">
        <v>20882</v>
      </c>
      <c r="L483" s="58" t="s">
        <v>1121</v>
      </c>
      <c r="M483" s="8">
        <f t="shared" si="22"/>
        <v>71.832199980844749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3</v>
      </c>
      <c r="H484" s="7">
        <v>3</v>
      </c>
      <c r="I484" s="7">
        <v>0</v>
      </c>
      <c r="J484" s="7">
        <f t="shared" si="21"/>
        <v>6</v>
      </c>
      <c r="K484" s="11">
        <v>6446</v>
      </c>
      <c r="L484" s="58" t="s">
        <v>1121</v>
      </c>
      <c r="M484" s="8">
        <f t="shared" si="22"/>
        <v>93.080980452994098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1</v>
      </c>
      <c r="G486" s="7">
        <v>0</v>
      </c>
      <c r="H486" s="7">
        <v>0</v>
      </c>
      <c r="I486" s="7">
        <v>0</v>
      </c>
      <c r="J486" s="7">
        <f t="shared" si="21"/>
        <v>1</v>
      </c>
      <c r="K486" s="11">
        <v>5666</v>
      </c>
      <c r="L486" s="58" t="s">
        <v>1121</v>
      </c>
      <c r="M486" s="8">
        <f t="shared" si="22"/>
        <v>17.649135192375574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2</v>
      </c>
      <c r="H487" s="7">
        <v>1</v>
      </c>
      <c r="I487" s="7">
        <v>0</v>
      </c>
      <c r="J487" s="7">
        <f t="shared" si="21"/>
        <v>4</v>
      </c>
      <c r="K487" s="11">
        <v>31471</v>
      </c>
      <c r="L487" s="58" t="s">
        <v>1122</v>
      </c>
      <c r="M487" s="8">
        <f t="shared" si="22"/>
        <v>12.710114073273809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1</v>
      </c>
      <c r="G489" s="7">
        <v>0</v>
      </c>
      <c r="H489" s="7">
        <v>4</v>
      </c>
      <c r="I489" s="7">
        <v>0</v>
      </c>
      <c r="J489" s="7">
        <f t="shared" si="21"/>
        <v>5</v>
      </c>
      <c r="K489" s="11">
        <v>13557</v>
      </c>
      <c r="L489" s="58" t="s">
        <v>1121</v>
      </c>
      <c r="M489" s="8">
        <f t="shared" si="22"/>
        <v>36.881315925352219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7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2</v>
      </c>
      <c r="G491" s="7">
        <v>0</v>
      </c>
      <c r="H491" s="7">
        <v>2</v>
      </c>
      <c r="I491" s="7">
        <v>1</v>
      </c>
      <c r="J491" s="7">
        <f t="shared" si="21"/>
        <v>5</v>
      </c>
      <c r="K491" s="11">
        <v>14913</v>
      </c>
      <c r="L491" s="58" t="s">
        <v>1121</v>
      </c>
      <c r="M491" s="8">
        <f t="shared" si="22"/>
        <v>33.52779454167505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3</v>
      </c>
      <c r="G492" s="7">
        <v>1</v>
      </c>
      <c r="H492" s="7">
        <v>0</v>
      </c>
      <c r="I492" s="7">
        <v>0</v>
      </c>
      <c r="J492" s="7">
        <f t="shared" si="21"/>
        <v>4</v>
      </c>
      <c r="K492" s="11">
        <v>4861</v>
      </c>
      <c r="L492" s="58" t="s">
        <v>1121</v>
      </c>
      <c r="M492" s="8">
        <f t="shared" si="22"/>
        <v>82.287595145031887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2</v>
      </c>
      <c r="G495" s="7">
        <v>0</v>
      </c>
      <c r="H495" s="7">
        <v>0</v>
      </c>
      <c r="I495" s="7">
        <v>0</v>
      </c>
      <c r="J495" s="7">
        <f t="shared" si="21"/>
        <v>2</v>
      </c>
      <c r="K495" s="11">
        <v>2240</v>
      </c>
      <c r="L495" s="58" t="s">
        <v>1121</v>
      </c>
      <c r="M495" s="8">
        <f t="shared" si="22"/>
        <v>89.285714285714278</v>
      </c>
      <c r="N495" s="7" t="str">
        <f t="shared" si="23"/>
        <v>Baixa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7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1</v>
      </c>
      <c r="J497" s="7">
        <f t="shared" si="21"/>
        <v>2</v>
      </c>
      <c r="K497" s="11">
        <v>15012</v>
      </c>
      <c r="L497" s="58" t="s">
        <v>1121</v>
      </c>
      <c r="M497" s="8">
        <f t="shared" si="22"/>
        <v>13.322675193178791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</v>
      </c>
      <c r="G498" s="7">
        <v>3</v>
      </c>
      <c r="H498" s="7">
        <v>5</v>
      </c>
      <c r="I498" s="7">
        <v>5</v>
      </c>
      <c r="J498" s="7">
        <f t="shared" si="21"/>
        <v>14</v>
      </c>
      <c r="K498" s="11">
        <v>20999</v>
      </c>
      <c r="L498" s="58" t="s">
        <v>1121</v>
      </c>
      <c r="M498" s="8">
        <f t="shared" si="22"/>
        <v>66.669841421020053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7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1</v>
      </c>
      <c r="G500" s="7">
        <v>0</v>
      </c>
      <c r="H500" s="7">
        <v>0</v>
      </c>
      <c r="I500" s="7">
        <v>2</v>
      </c>
      <c r="J500" s="7">
        <f t="shared" si="21"/>
        <v>3</v>
      </c>
      <c r="K500" s="11">
        <v>13180</v>
      </c>
      <c r="L500" s="58" t="s">
        <v>1121</v>
      </c>
      <c r="M500" s="8">
        <f t="shared" si="22"/>
        <v>22.761760242792111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2</v>
      </c>
      <c r="G501" s="7">
        <v>3</v>
      </c>
      <c r="H501" s="7">
        <v>9</v>
      </c>
      <c r="I501" s="7">
        <v>5</v>
      </c>
      <c r="J501" s="7">
        <f t="shared" si="21"/>
        <v>19</v>
      </c>
      <c r="K501" s="11">
        <v>47682</v>
      </c>
      <c r="L501" s="58" t="s">
        <v>1122</v>
      </c>
      <c r="M501" s="8">
        <f t="shared" si="22"/>
        <v>39.847321840526824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13</v>
      </c>
      <c r="G502" s="7">
        <v>1</v>
      </c>
      <c r="H502" s="7">
        <v>0</v>
      </c>
      <c r="I502" s="7">
        <v>0</v>
      </c>
      <c r="J502" s="7">
        <f t="shared" si="21"/>
        <v>14</v>
      </c>
      <c r="K502" s="11">
        <v>4889</v>
      </c>
      <c r="L502" s="58" t="s">
        <v>1121</v>
      </c>
      <c r="M502" s="8">
        <f t="shared" si="22"/>
        <v>286.35712824708526</v>
      </c>
      <c r="N502" s="7" t="str">
        <f t="shared" si="23"/>
        <v>Média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4</v>
      </c>
      <c r="G503" s="7">
        <v>4</v>
      </c>
      <c r="H503" s="7">
        <v>9</v>
      </c>
      <c r="I503" s="7">
        <v>6</v>
      </c>
      <c r="J503" s="7">
        <f t="shared" si="21"/>
        <v>23</v>
      </c>
      <c r="K503" s="11">
        <v>21534</v>
      </c>
      <c r="L503" s="58" t="s">
        <v>1121</v>
      </c>
      <c r="M503" s="8">
        <f t="shared" si="22"/>
        <v>106.80783876660166</v>
      </c>
      <c r="N503" s="7" t="str">
        <f t="shared" si="23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2</v>
      </c>
      <c r="H504" s="7">
        <v>0</v>
      </c>
      <c r="I504" s="7">
        <v>0</v>
      </c>
      <c r="J504" s="7">
        <f t="shared" si="21"/>
        <v>2</v>
      </c>
      <c r="K504" s="11">
        <v>23569</v>
      </c>
      <c r="L504" s="58" t="s">
        <v>1121</v>
      </c>
      <c r="M504" s="8">
        <f t="shared" si="22"/>
        <v>8.4857227714370573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3</v>
      </c>
      <c r="G505" s="7">
        <v>3</v>
      </c>
      <c r="H505" s="7">
        <v>3</v>
      </c>
      <c r="I505" s="7">
        <v>4</v>
      </c>
      <c r="J505" s="7">
        <f t="shared" si="21"/>
        <v>13</v>
      </c>
      <c r="K505" s="11">
        <v>404804</v>
      </c>
      <c r="L505" s="58" t="s">
        <v>1125</v>
      </c>
      <c r="M505" s="8">
        <f t="shared" si="22"/>
        <v>3.2114307170877763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4</v>
      </c>
      <c r="G507" s="7">
        <v>5</v>
      </c>
      <c r="H507" s="7">
        <v>2</v>
      </c>
      <c r="I507" s="7">
        <v>6</v>
      </c>
      <c r="J507" s="7">
        <f t="shared" si="21"/>
        <v>17</v>
      </c>
      <c r="K507" s="11">
        <v>8815</v>
      </c>
      <c r="L507" s="58" t="s">
        <v>1121</v>
      </c>
      <c r="M507" s="8">
        <f t="shared" si="22"/>
        <v>192.85309132161089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1</v>
      </c>
      <c r="I509" s="7">
        <v>0</v>
      </c>
      <c r="J509" s="7">
        <f t="shared" si="21"/>
        <v>1</v>
      </c>
      <c r="K509" s="11">
        <v>3211</v>
      </c>
      <c r="L509" s="58" t="s">
        <v>1121</v>
      </c>
      <c r="M509" s="8">
        <f t="shared" si="22"/>
        <v>31.142946122703211</v>
      </c>
      <c r="N509" s="7" t="str">
        <f t="shared" si="23"/>
        <v>Baixa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3</v>
      </c>
      <c r="G511" s="7">
        <v>0</v>
      </c>
      <c r="H511" s="7">
        <v>1</v>
      </c>
      <c r="I511" s="7">
        <v>0</v>
      </c>
      <c r="J511" s="7">
        <f t="shared" si="21"/>
        <v>4</v>
      </c>
      <c r="K511" s="11">
        <v>108113</v>
      </c>
      <c r="L511" s="58" t="s">
        <v>1124</v>
      </c>
      <c r="M511" s="8">
        <f t="shared" si="22"/>
        <v>3.6998325825756382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35</v>
      </c>
      <c r="G512" s="7">
        <v>12</v>
      </c>
      <c r="H512" s="7">
        <v>21</v>
      </c>
      <c r="I512" s="7">
        <v>7</v>
      </c>
      <c r="J512" s="7">
        <f t="shared" si="21"/>
        <v>75</v>
      </c>
      <c r="K512" s="11">
        <v>26997</v>
      </c>
      <c r="L512" s="58" t="s">
        <v>1122</v>
      </c>
      <c r="M512" s="8">
        <f t="shared" si="22"/>
        <v>277.80864540504501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1</v>
      </c>
      <c r="I514" s="7">
        <v>1</v>
      </c>
      <c r="J514" s="7">
        <f t="shared" si="21"/>
        <v>2</v>
      </c>
      <c r="K514" s="11">
        <v>3219</v>
      </c>
      <c r="L514" s="58" t="s">
        <v>1121</v>
      </c>
      <c r="M514" s="8">
        <f t="shared" si="22"/>
        <v>62.131096613855235</v>
      </c>
      <c r="N514" s="7" t="str">
        <f t="shared" si="23"/>
        <v>Baixa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9</v>
      </c>
      <c r="G515" s="7">
        <v>1</v>
      </c>
      <c r="H515" s="7">
        <v>0</v>
      </c>
      <c r="I515" s="7">
        <v>1</v>
      </c>
      <c r="J515" s="7">
        <f t="shared" si="21"/>
        <v>11</v>
      </c>
      <c r="K515" s="11">
        <v>40839</v>
      </c>
      <c r="L515" s="58" t="s">
        <v>1122</v>
      </c>
      <c r="M515" s="8">
        <f t="shared" si="22"/>
        <v>26.935037586620634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6</v>
      </c>
      <c r="G516" s="7">
        <v>10</v>
      </c>
      <c r="H516" s="7">
        <v>4</v>
      </c>
      <c r="I516" s="7">
        <v>1</v>
      </c>
      <c r="J516" s="7">
        <f t="shared" si="21"/>
        <v>21</v>
      </c>
      <c r="K516" s="11">
        <v>6939</v>
      </c>
      <c r="L516" s="58" t="s">
        <v>1121</v>
      </c>
      <c r="M516" s="8">
        <f t="shared" si="22"/>
        <v>302.63726761781237</v>
      </c>
      <c r="N516" s="7" t="str">
        <f t="shared" si="23"/>
        <v>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1</v>
      </c>
      <c r="I517" s="7">
        <v>2</v>
      </c>
      <c r="J517" s="7">
        <f t="shared" ref="J517:J580" si="24">SUM(F517:I517)</f>
        <v>3</v>
      </c>
      <c r="K517" s="11">
        <v>3314</v>
      </c>
      <c r="L517" s="58" t="s">
        <v>1121</v>
      </c>
      <c r="M517" s="8">
        <f t="shared" ref="M517:M580" si="25">(J517/K517)*100000</f>
        <v>90.525045262522625</v>
      </c>
      <c r="N517" s="7" t="str">
        <f t="shared" si="23"/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0</v>
      </c>
      <c r="I520" s="7">
        <v>0</v>
      </c>
      <c r="J520" s="7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5</v>
      </c>
      <c r="G522" s="7">
        <v>0</v>
      </c>
      <c r="H522" s="7">
        <v>0</v>
      </c>
      <c r="I522" s="7">
        <v>0</v>
      </c>
      <c r="J522" s="7">
        <f t="shared" si="24"/>
        <v>5</v>
      </c>
      <c r="K522" s="11">
        <v>3255</v>
      </c>
      <c r="L522" s="58" t="s">
        <v>1121</v>
      </c>
      <c r="M522" s="8">
        <f t="shared" si="25"/>
        <v>153.60983102918587</v>
      </c>
      <c r="N522" s="7" t="str">
        <f t="shared" si="26"/>
        <v>Média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</v>
      </c>
      <c r="G523" s="7">
        <v>6</v>
      </c>
      <c r="H523" s="7">
        <v>4</v>
      </c>
      <c r="I523" s="7">
        <v>5</v>
      </c>
      <c r="J523" s="7">
        <f t="shared" si="24"/>
        <v>16</v>
      </c>
      <c r="K523" s="11">
        <v>17607</v>
      </c>
      <c r="L523" s="58" t="s">
        <v>1121</v>
      </c>
      <c r="M523" s="8">
        <f t="shared" si="25"/>
        <v>90.872948259215079</v>
      </c>
      <c r="N523" s="7" t="str">
        <f t="shared" si="26"/>
        <v>Baixa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20</v>
      </c>
      <c r="G524" s="7">
        <v>9</v>
      </c>
      <c r="H524" s="7">
        <v>11</v>
      </c>
      <c r="I524" s="7">
        <v>9</v>
      </c>
      <c r="J524" s="7">
        <f t="shared" si="24"/>
        <v>49</v>
      </c>
      <c r="K524" s="11">
        <v>93577</v>
      </c>
      <c r="L524" s="58" t="s">
        <v>1123</v>
      </c>
      <c r="M524" s="8">
        <f t="shared" si="25"/>
        <v>52.363294399264774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3</v>
      </c>
      <c r="J525" s="7">
        <f t="shared" si="24"/>
        <v>3</v>
      </c>
      <c r="K525" s="11">
        <v>3627</v>
      </c>
      <c r="L525" s="58" t="s">
        <v>1121</v>
      </c>
      <c r="M525" s="8">
        <f t="shared" si="25"/>
        <v>82.712985938792386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7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2</v>
      </c>
      <c r="I528" s="7">
        <v>1</v>
      </c>
      <c r="J528" s="7">
        <f t="shared" si="24"/>
        <v>3</v>
      </c>
      <c r="K528" s="11">
        <v>16610</v>
      </c>
      <c r="L528" s="58" t="s">
        <v>1121</v>
      </c>
      <c r="M528" s="8">
        <f t="shared" si="25"/>
        <v>18.061408789885611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33</v>
      </c>
      <c r="G529" s="7">
        <v>33</v>
      </c>
      <c r="H529" s="7">
        <v>31</v>
      </c>
      <c r="I529" s="7">
        <v>35</v>
      </c>
      <c r="J529" s="7">
        <f t="shared" si="24"/>
        <v>132</v>
      </c>
      <c r="K529" s="11">
        <v>99770</v>
      </c>
      <c r="L529" s="58" t="s">
        <v>1123</v>
      </c>
      <c r="M529" s="8">
        <f t="shared" si="25"/>
        <v>132.3042998897464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2</v>
      </c>
      <c r="H530" s="7">
        <v>0</v>
      </c>
      <c r="I530" s="7">
        <v>1</v>
      </c>
      <c r="J530" s="7">
        <f t="shared" si="24"/>
        <v>3</v>
      </c>
      <c r="K530" s="11">
        <v>5718</v>
      </c>
      <c r="L530" s="58" t="s">
        <v>1121</v>
      </c>
      <c r="M530" s="8">
        <f t="shared" si="25"/>
        <v>52.465897166841557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1</v>
      </c>
      <c r="H531" s="7">
        <v>1</v>
      </c>
      <c r="I531" s="7">
        <v>0</v>
      </c>
      <c r="J531" s="7">
        <f t="shared" si="24"/>
        <v>3</v>
      </c>
      <c r="K531" s="11">
        <v>31326</v>
      </c>
      <c r="L531" s="58" t="s">
        <v>1122</v>
      </c>
      <c r="M531" s="8">
        <f t="shared" si="25"/>
        <v>9.5767094426355097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5</v>
      </c>
      <c r="G532" s="7">
        <v>1</v>
      </c>
      <c r="H532" s="7">
        <v>3</v>
      </c>
      <c r="I532" s="7">
        <v>1</v>
      </c>
      <c r="J532" s="7">
        <f t="shared" si="24"/>
        <v>10</v>
      </c>
      <c r="K532" s="11">
        <v>10731</v>
      </c>
      <c r="L532" s="58" t="s">
        <v>1121</v>
      </c>
      <c r="M532" s="8">
        <f t="shared" si="25"/>
        <v>93.187960115553068</v>
      </c>
      <c r="N532" s="7" t="str">
        <f t="shared" si="26"/>
        <v>Baixa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1</v>
      </c>
      <c r="H533" s="7">
        <v>0</v>
      </c>
      <c r="I533" s="7">
        <v>1</v>
      </c>
      <c r="J533" s="7">
        <f t="shared" si="24"/>
        <v>2</v>
      </c>
      <c r="K533" s="11">
        <v>5273</v>
      </c>
      <c r="L533" s="58" t="s">
        <v>1121</v>
      </c>
      <c r="M533" s="8">
        <f t="shared" si="25"/>
        <v>37.929072634174091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2</v>
      </c>
      <c r="G537" s="7">
        <v>6</v>
      </c>
      <c r="H537" s="7">
        <v>3</v>
      </c>
      <c r="I537" s="7">
        <v>5</v>
      </c>
      <c r="J537" s="7">
        <f t="shared" si="24"/>
        <v>16</v>
      </c>
      <c r="K537" s="11">
        <v>41529</v>
      </c>
      <c r="L537" s="58" t="s">
        <v>1122</v>
      </c>
      <c r="M537" s="8">
        <f t="shared" si="25"/>
        <v>38.527294179970625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1</v>
      </c>
      <c r="G539" s="7">
        <v>2</v>
      </c>
      <c r="H539" s="7">
        <v>0</v>
      </c>
      <c r="I539" s="7">
        <v>5</v>
      </c>
      <c r="J539" s="7">
        <f t="shared" si="24"/>
        <v>8</v>
      </c>
      <c r="K539" s="11">
        <v>3144</v>
      </c>
      <c r="L539" s="58" t="s">
        <v>1121</v>
      </c>
      <c r="M539" s="8">
        <f t="shared" si="25"/>
        <v>254.45292620865141</v>
      </c>
      <c r="N539" s="7" t="str">
        <f t="shared" si="26"/>
        <v>Média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1</v>
      </c>
      <c r="H541" s="7">
        <v>0</v>
      </c>
      <c r="I541" s="7">
        <v>0</v>
      </c>
      <c r="J541" s="7">
        <f t="shared" si="24"/>
        <v>1</v>
      </c>
      <c r="K541" s="11">
        <v>7954</v>
      </c>
      <c r="L541" s="58" t="s">
        <v>1121</v>
      </c>
      <c r="M541" s="8">
        <f t="shared" si="25"/>
        <v>12.572290671360323</v>
      </c>
      <c r="N541" s="7" t="str">
        <f t="shared" si="26"/>
        <v>Baixa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2</v>
      </c>
      <c r="H542" s="7">
        <v>1</v>
      </c>
      <c r="I542" s="7">
        <v>1</v>
      </c>
      <c r="J542" s="7">
        <f t="shared" si="24"/>
        <v>4</v>
      </c>
      <c r="K542" s="11">
        <v>39121</v>
      </c>
      <c r="L542" s="58" t="s">
        <v>1122</v>
      </c>
      <c r="M542" s="8">
        <f t="shared" si="25"/>
        <v>10.224687507988037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1</v>
      </c>
      <c r="G543" s="7">
        <v>2</v>
      </c>
      <c r="H543" s="7">
        <v>0</v>
      </c>
      <c r="I543" s="7">
        <v>0</v>
      </c>
      <c r="J543" s="7">
        <f t="shared" si="24"/>
        <v>3</v>
      </c>
      <c r="K543" s="11">
        <v>33481</v>
      </c>
      <c r="L543" s="58" t="s">
        <v>1122</v>
      </c>
      <c r="M543" s="8">
        <f t="shared" si="25"/>
        <v>8.9603058451061788</v>
      </c>
      <c r="N543" s="7" t="str">
        <f t="shared" si="26"/>
        <v>Baixa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7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6</v>
      </c>
      <c r="G545" s="7">
        <v>5</v>
      </c>
      <c r="H545" s="7">
        <v>4</v>
      </c>
      <c r="I545" s="7">
        <v>1</v>
      </c>
      <c r="J545" s="7">
        <f t="shared" si="24"/>
        <v>16</v>
      </c>
      <c r="K545" s="11">
        <v>5954</v>
      </c>
      <c r="L545" s="58" t="s">
        <v>1121</v>
      </c>
      <c r="M545" s="8">
        <f t="shared" si="25"/>
        <v>268.72690628149144</v>
      </c>
      <c r="N545" s="7" t="str">
        <f t="shared" si="26"/>
        <v>Média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7</v>
      </c>
      <c r="G546" s="7">
        <v>1</v>
      </c>
      <c r="H546" s="7">
        <v>0</v>
      </c>
      <c r="I546" s="7">
        <v>0</v>
      </c>
      <c r="J546" s="7">
        <f t="shared" si="24"/>
        <v>8</v>
      </c>
      <c r="K546" s="11">
        <v>6332</v>
      </c>
      <c r="L546" s="58" t="s">
        <v>1121</v>
      </c>
      <c r="M546" s="8">
        <f t="shared" si="25"/>
        <v>126.34238787113075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10</v>
      </c>
      <c r="G547" s="7">
        <v>18</v>
      </c>
      <c r="H547" s="7">
        <v>19</v>
      </c>
      <c r="I547" s="7">
        <v>5</v>
      </c>
      <c r="J547" s="7">
        <f t="shared" si="24"/>
        <v>52</v>
      </c>
      <c r="K547" s="11">
        <v>20052</v>
      </c>
      <c r="L547" s="58" t="s">
        <v>1121</v>
      </c>
      <c r="M547" s="8">
        <f t="shared" si="25"/>
        <v>259.32575304209058</v>
      </c>
      <c r="N547" s="7" t="str">
        <f t="shared" si="26"/>
        <v>Média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7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1</v>
      </c>
      <c r="I549" s="7">
        <v>0</v>
      </c>
      <c r="J549" s="7">
        <f t="shared" si="24"/>
        <v>1</v>
      </c>
      <c r="K549" s="11">
        <v>4510</v>
      </c>
      <c r="L549" s="58" t="s">
        <v>1121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10</v>
      </c>
      <c r="G550" s="7">
        <v>10</v>
      </c>
      <c r="H550" s="7">
        <v>9</v>
      </c>
      <c r="I550" s="7">
        <v>12</v>
      </c>
      <c r="J550" s="7">
        <f t="shared" si="24"/>
        <v>41</v>
      </c>
      <c r="K550" s="11">
        <v>8270</v>
      </c>
      <c r="L550" s="58" t="s">
        <v>1121</v>
      </c>
      <c r="M550" s="8">
        <f t="shared" si="25"/>
        <v>495.76783555018136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1</v>
      </c>
      <c r="I552" s="7">
        <v>0</v>
      </c>
      <c r="J552" s="7">
        <f t="shared" si="24"/>
        <v>1</v>
      </c>
      <c r="K552" s="11">
        <v>6621</v>
      </c>
      <c r="L552" s="58" t="s">
        <v>1121</v>
      </c>
      <c r="M552" s="8">
        <f t="shared" si="25"/>
        <v>15.103458692040478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2</v>
      </c>
      <c r="G554" s="7">
        <v>3</v>
      </c>
      <c r="H554" s="7">
        <v>2</v>
      </c>
      <c r="I554" s="7">
        <v>4</v>
      </c>
      <c r="J554" s="7">
        <f t="shared" si="24"/>
        <v>11</v>
      </c>
      <c r="K554" s="11">
        <v>15543</v>
      </c>
      <c r="L554" s="58" t="s">
        <v>1121</v>
      </c>
      <c r="M554" s="8">
        <f t="shared" si="25"/>
        <v>70.771408351026182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162</v>
      </c>
      <c r="G555" s="7">
        <v>171</v>
      </c>
      <c r="H555" s="7">
        <v>88</v>
      </c>
      <c r="I555" s="7">
        <v>100</v>
      </c>
      <c r="J555" s="7">
        <f t="shared" si="24"/>
        <v>521</v>
      </c>
      <c r="K555" s="11">
        <v>93101</v>
      </c>
      <c r="L555" s="58" t="s">
        <v>1123</v>
      </c>
      <c r="M555" s="8">
        <f t="shared" si="25"/>
        <v>559.60730819217838</v>
      </c>
      <c r="N555" s="7" t="str">
        <f t="shared" si="26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12</v>
      </c>
      <c r="G556" s="7">
        <v>14</v>
      </c>
      <c r="H556" s="7">
        <v>8</v>
      </c>
      <c r="I556" s="7">
        <v>1</v>
      </c>
      <c r="J556" s="7">
        <f t="shared" si="24"/>
        <v>35</v>
      </c>
      <c r="K556" s="11">
        <v>92430</v>
      </c>
      <c r="L556" s="58" t="s">
        <v>1123</v>
      </c>
      <c r="M556" s="8">
        <f t="shared" si="25"/>
        <v>37.8664935626961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44</v>
      </c>
      <c r="G557" s="7">
        <v>38</v>
      </c>
      <c r="H557" s="7">
        <v>31</v>
      </c>
      <c r="I557" s="7">
        <v>32</v>
      </c>
      <c r="J557" s="7">
        <f t="shared" si="24"/>
        <v>145</v>
      </c>
      <c r="K557" s="11">
        <v>21418</v>
      </c>
      <c r="L557" s="58" t="s">
        <v>1121</v>
      </c>
      <c r="M557" s="8">
        <f t="shared" si="25"/>
        <v>677.00065365580349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3</v>
      </c>
      <c r="G558" s="7">
        <v>2</v>
      </c>
      <c r="H558" s="7">
        <v>5</v>
      </c>
      <c r="I558" s="7">
        <v>1</v>
      </c>
      <c r="J558" s="7">
        <f t="shared" si="24"/>
        <v>11</v>
      </c>
      <c r="K558" s="11">
        <v>20940</v>
      </c>
      <c r="L558" s="58" t="s">
        <v>1121</v>
      </c>
      <c r="M558" s="8">
        <f t="shared" si="25"/>
        <v>52.531041069723024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6</v>
      </c>
      <c r="G559" s="7">
        <v>3</v>
      </c>
      <c r="H559" s="7">
        <v>9</v>
      </c>
      <c r="I559" s="7">
        <v>5</v>
      </c>
      <c r="J559" s="7">
        <f t="shared" si="24"/>
        <v>23</v>
      </c>
      <c r="K559" s="11">
        <v>24375</v>
      </c>
      <c r="L559" s="58" t="s">
        <v>1121</v>
      </c>
      <c r="M559" s="8">
        <f t="shared" si="25"/>
        <v>94.358974358974365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1</v>
      </c>
      <c r="H560" s="7">
        <v>1</v>
      </c>
      <c r="I560" s="7">
        <v>1</v>
      </c>
      <c r="J560" s="7">
        <f t="shared" si="24"/>
        <v>4</v>
      </c>
      <c r="K560" s="11">
        <v>16294</v>
      </c>
      <c r="L560" s="58" t="s">
        <v>1121</v>
      </c>
      <c r="M560" s="8">
        <f t="shared" si="25"/>
        <v>24.548913710568307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2</v>
      </c>
      <c r="G561" s="7">
        <v>1</v>
      </c>
      <c r="H561" s="7">
        <v>0</v>
      </c>
      <c r="I561" s="7">
        <v>0</v>
      </c>
      <c r="J561" s="7">
        <f t="shared" si="24"/>
        <v>3</v>
      </c>
      <c r="K561" s="11">
        <v>8112</v>
      </c>
      <c r="L561" s="58" t="s">
        <v>1121</v>
      </c>
      <c r="M561" s="8">
        <f t="shared" si="25"/>
        <v>36.982248520710058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1</v>
      </c>
      <c r="H563" s="7">
        <v>0</v>
      </c>
      <c r="I563" s="7">
        <v>0</v>
      </c>
      <c r="J563" s="7">
        <f t="shared" si="24"/>
        <v>1</v>
      </c>
      <c r="K563" s="11">
        <v>1664</v>
      </c>
      <c r="L563" s="58" t="s">
        <v>1121</v>
      </c>
      <c r="M563" s="8">
        <f t="shared" si="25"/>
        <v>60.096153846153847</v>
      </c>
      <c r="N563" s="7" t="str">
        <f t="shared" si="26"/>
        <v>Baixa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21</v>
      </c>
      <c r="G564" s="7">
        <v>16</v>
      </c>
      <c r="H564" s="7">
        <v>33</v>
      </c>
      <c r="I564" s="7">
        <v>25</v>
      </c>
      <c r="J564" s="7">
        <f t="shared" si="24"/>
        <v>95</v>
      </c>
      <c r="K564" s="11">
        <v>113998</v>
      </c>
      <c r="L564" s="58" t="s">
        <v>1124</v>
      </c>
      <c r="M564" s="8">
        <f t="shared" si="25"/>
        <v>83.3347953472868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1</v>
      </c>
      <c r="I565" s="7">
        <v>0</v>
      </c>
      <c r="J565" s="7">
        <f t="shared" si="24"/>
        <v>1</v>
      </c>
      <c r="K565" s="11">
        <v>5942</v>
      </c>
      <c r="L565" s="58" t="s">
        <v>1121</v>
      </c>
      <c r="M565" s="8">
        <f t="shared" si="25"/>
        <v>16.82935038707506</v>
      </c>
      <c r="N565" s="7" t="str">
        <f t="shared" si="26"/>
        <v>Baixa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67</v>
      </c>
      <c r="G566" s="7">
        <v>28</v>
      </c>
      <c r="H566" s="7">
        <v>46</v>
      </c>
      <c r="I566" s="7">
        <v>40</v>
      </c>
      <c r="J566" s="7">
        <f t="shared" si="24"/>
        <v>181</v>
      </c>
      <c r="K566" s="11">
        <v>150833</v>
      </c>
      <c r="L566" s="58" t="s">
        <v>1124</v>
      </c>
      <c r="M566" s="8">
        <f t="shared" si="25"/>
        <v>120.00026519395624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13</v>
      </c>
      <c r="G567" s="7">
        <v>6</v>
      </c>
      <c r="H567" s="7">
        <v>7</v>
      </c>
      <c r="I567" s="7">
        <v>2</v>
      </c>
      <c r="J567" s="7">
        <f t="shared" si="24"/>
        <v>28</v>
      </c>
      <c r="K567" s="11">
        <v>90041</v>
      </c>
      <c r="L567" s="58" t="s">
        <v>1123</v>
      </c>
      <c r="M567" s="8">
        <f t="shared" si="25"/>
        <v>31.096944725180752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1</v>
      </c>
      <c r="H569" s="7">
        <v>0</v>
      </c>
      <c r="I569" s="7">
        <v>0</v>
      </c>
      <c r="J569" s="7">
        <f t="shared" si="24"/>
        <v>1</v>
      </c>
      <c r="K569" s="11">
        <v>9557</v>
      </c>
      <c r="L569" s="58" t="s">
        <v>1121</v>
      </c>
      <c r="M569" s="8">
        <f t="shared" si="25"/>
        <v>10.463534581981794</v>
      </c>
      <c r="N569" s="7" t="str">
        <f t="shared" si="26"/>
        <v>Baixa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7</v>
      </c>
      <c r="G570" s="7">
        <v>8</v>
      </c>
      <c r="H570" s="7">
        <v>7</v>
      </c>
      <c r="I570" s="7">
        <v>11</v>
      </c>
      <c r="J570" s="7">
        <f t="shared" si="24"/>
        <v>33</v>
      </c>
      <c r="K570" s="11">
        <v>4849</v>
      </c>
      <c r="L570" s="58" t="s">
        <v>1121</v>
      </c>
      <c r="M570" s="8">
        <f t="shared" si="25"/>
        <v>680.55269127655185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1</v>
      </c>
      <c r="I572" s="7">
        <v>0</v>
      </c>
      <c r="J572" s="7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5</v>
      </c>
      <c r="G573" s="7">
        <v>0</v>
      </c>
      <c r="H573" s="7">
        <v>5</v>
      </c>
      <c r="I573" s="7">
        <v>1</v>
      </c>
      <c r="J573" s="7">
        <f t="shared" si="24"/>
        <v>11</v>
      </c>
      <c r="K573" s="11">
        <v>24319</v>
      </c>
      <c r="L573" s="58" t="s">
        <v>1121</v>
      </c>
      <c r="M573" s="8">
        <f t="shared" si="25"/>
        <v>45.232123031374648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1</v>
      </c>
      <c r="G578" s="7">
        <v>0</v>
      </c>
      <c r="H578" s="7">
        <v>0</v>
      </c>
      <c r="I578" s="7">
        <v>0</v>
      </c>
      <c r="J578" s="7">
        <f t="shared" si="24"/>
        <v>1</v>
      </c>
      <c r="K578" s="11">
        <v>11246</v>
      </c>
      <c r="L578" s="58" t="s">
        <v>1121</v>
      </c>
      <c r="M578" s="8">
        <f t="shared" si="25"/>
        <v>8.8920505068468785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3</v>
      </c>
      <c r="G581" s="7">
        <v>5</v>
      </c>
      <c r="H581" s="7">
        <v>9</v>
      </c>
      <c r="I581" s="7">
        <v>11</v>
      </c>
      <c r="J581" s="7">
        <f t="shared" ref="J581:J644" si="27">SUM(F581:I581)</f>
        <v>28</v>
      </c>
      <c r="K581" s="11">
        <v>63789</v>
      </c>
      <c r="L581" s="58" t="s">
        <v>1122</v>
      </c>
      <c r="M581" s="8">
        <f t="shared" ref="M581:M644" si="28">(J581/K581)*100000</f>
        <v>43.894715389800751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1</v>
      </c>
      <c r="I583" s="7">
        <v>0</v>
      </c>
      <c r="J583" s="7">
        <f t="shared" si="27"/>
        <v>1</v>
      </c>
      <c r="K583" s="11">
        <v>3310</v>
      </c>
      <c r="L583" s="58" t="s">
        <v>1121</v>
      </c>
      <c r="M583" s="8">
        <f t="shared" si="28"/>
        <v>30.211480362537763</v>
      </c>
      <c r="N583" s="7" t="str">
        <f t="shared" si="29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2</v>
      </c>
      <c r="I584" s="7">
        <v>1</v>
      </c>
      <c r="J584" s="7">
        <f t="shared" si="27"/>
        <v>3</v>
      </c>
      <c r="K584" s="11">
        <v>4379</v>
      </c>
      <c r="L584" s="58" t="s">
        <v>1121</v>
      </c>
      <c r="M584" s="8">
        <f t="shared" si="28"/>
        <v>68.508791961635069</v>
      </c>
      <c r="N584" s="7" t="str">
        <f t="shared" si="29"/>
        <v>Baixa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26</v>
      </c>
      <c r="G585" s="7">
        <v>18</v>
      </c>
      <c r="H585" s="7">
        <v>22</v>
      </c>
      <c r="I585" s="7">
        <v>29</v>
      </c>
      <c r="J585" s="7">
        <f t="shared" si="27"/>
        <v>95</v>
      </c>
      <c r="K585" s="11">
        <v>11249</v>
      </c>
      <c r="L585" s="58" t="s">
        <v>1121</v>
      </c>
      <c r="M585" s="8">
        <f t="shared" si="28"/>
        <v>844.51951284558629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5</v>
      </c>
      <c r="G587" s="7">
        <v>1</v>
      </c>
      <c r="H587" s="7">
        <v>3</v>
      </c>
      <c r="I587" s="7">
        <v>4</v>
      </c>
      <c r="J587" s="7">
        <f t="shared" si="27"/>
        <v>13</v>
      </c>
      <c r="K587" s="11">
        <v>21291</v>
      </c>
      <c r="L587" s="58" t="s">
        <v>1121</v>
      </c>
      <c r="M587" s="8">
        <f t="shared" si="28"/>
        <v>61.058663284956083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0</v>
      </c>
      <c r="J588" s="7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3</v>
      </c>
      <c r="G589" s="7">
        <v>2</v>
      </c>
      <c r="H589" s="7">
        <v>1</v>
      </c>
      <c r="I589" s="7">
        <v>1</v>
      </c>
      <c r="J589" s="7">
        <f t="shared" si="27"/>
        <v>7</v>
      </c>
      <c r="K589" s="11">
        <v>4246</v>
      </c>
      <c r="L589" s="58" t="s">
        <v>1121</v>
      </c>
      <c r="M589" s="8">
        <f t="shared" si="28"/>
        <v>164.86104569006125</v>
      </c>
      <c r="N589" s="7" t="str">
        <f t="shared" si="29"/>
        <v>Média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7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1</v>
      </c>
      <c r="H591" s="7">
        <v>1</v>
      </c>
      <c r="I591" s="7">
        <v>0</v>
      </c>
      <c r="J591" s="7">
        <f t="shared" si="27"/>
        <v>2</v>
      </c>
      <c r="K591" s="11">
        <v>8426</v>
      </c>
      <c r="L591" s="58" t="s">
        <v>1121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1</v>
      </c>
      <c r="I595" s="7">
        <v>0</v>
      </c>
      <c r="J595" s="7">
        <f t="shared" si="27"/>
        <v>3</v>
      </c>
      <c r="K595" s="11">
        <v>8631</v>
      </c>
      <c r="L595" s="58" t="s">
        <v>1121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1</v>
      </c>
      <c r="G596" s="7">
        <v>2</v>
      </c>
      <c r="H596" s="7">
        <v>0</v>
      </c>
      <c r="I596" s="7">
        <v>3</v>
      </c>
      <c r="J596" s="7">
        <f t="shared" si="27"/>
        <v>6</v>
      </c>
      <c r="K596" s="11">
        <v>4894</v>
      </c>
      <c r="L596" s="58" t="s">
        <v>1121</v>
      </c>
      <c r="M596" s="8">
        <f t="shared" si="28"/>
        <v>122.59910093992644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1</v>
      </c>
      <c r="G598" s="7">
        <v>0</v>
      </c>
      <c r="H598" s="7">
        <v>0</v>
      </c>
      <c r="I598" s="7">
        <v>1</v>
      </c>
      <c r="J598" s="7">
        <f t="shared" si="27"/>
        <v>2</v>
      </c>
      <c r="K598" s="11">
        <v>6421</v>
      </c>
      <c r="L598" s="58" t="s">
        <v>1121</v>
      </c>
      <c r="M598" s="8">
        <f t="shared" si="28"/>
        <v>31.147796293412242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1</v>
      </c>
      <c r="G599" s="7">
        <v>4</v>
      </c>
      <c r="H599" s="7">
        <v>5</v>
      </c>
      <c r="I599" s="7">
        <v>5</v>
      </c>
      <c r="J599" s="7">
        <f t="shared" si="27"/>
        <v>15</v>
      </c>
      <c r="K599" s="11">
        <v>6044</v>
      </c>
      <c r="L599" s="58" t="s">
        <v>1121</v>
      </c>
      <c r="M599" s="8">
        <f t="shared" si="28"/>
        <v>248.1800132362674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1</v>
      </c>
      <c r="G602" s="7">
        <v>0</v>
      </c>
      <c r="H602" s="7">
        <v>0</v>
      </c>
      <c r="I602" s="7">
        <v>0</v>
      </c>
      <c r="J602" s="7">
        <f t="shared" si="27"/>
        <v>1</v>
      </c>
      <c r="K602" s="11">
        <v>8550</v>
      </c>
      <c r="L602" s="58" t="s">
        <v>1121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1</v>
      </c>
      <c r="I604" s="7">
        <v>1</v>
      </c>
      <c r="J604" s="7">
        <f t="shared" si="27"/>
        <v>2</v>
      </c>
      <c r="K604" s="11">
        <v>56208</v>
      </c>
      <c r="L604" s="58" t="s">
        <v>1122</v>
      </c>
      <c r="M604" s="8">
        <f t="shared" si="28"/>
        <v>3.5582123541132935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3</v>
      </c>
      <c r="G605" s="7">
        <v>4</v>
      </c>
      <c r="H605" s="7">
        <v>6</v>
      </c>
      <c r="I605" s="7">
        <v>15</v>
      </c>
      <c r="J605" s="7">
        <f t="shared" si="27"/>
        <v>28</v>
      </c>
      <c r="K605" s="11">
        <v>10816</v>
      </c>
      <c r="L605" s="58" t="s">
        <v>1121</v>
      </c>
      <c r="M605" s="8">
        <f t="shared" si="28"/>
        <v>258.87573964497045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3</v>
      </c>
      <c r="G606" s="7">
        <v>4</v>
      </c>
      <c r="H606" s="7">
        <v>2</v>
      </c>
      <c r="I606" s="7">
        <v>4</v>
      </c>
      <c r="J606" s="7">
        <f t="shared" si="27"/>
        <v>13</v>
      </c>
      <c r="K606" s="11">
        <v>27755</v>
      </c>
      <c r="L606" s="58" t="s">
        <v>1122</v>
      </c>
      <c r="M606" s="8">
        <f t="shared" si="28"/>
        <v>46.838407494145201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23</v>
      </c>
      <c r="G607" s="7">
        <v>16</v>
      </c>
      <c r="H607" s="7">
        <v>21</v>
      </c>
      <c r="I607" s="7">
        <v>10</v>
      </c>
      <c r="J607" s="7">
        <f t="shared" si="27"/>
        <v>70</v>
      </c>
      <c r="K607" s="11">
        <v>34456</v>
      </c>
      <c r="L607" s="58" t="s">
        <v>1122</v>
      </c>
      <c r="M607" s="8">
        <f t="shared" si="28"/>
        <v>203.15765033666125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9</v>
      </c>
      <c r="G608" s="7">
        <v>4</v>
      </c>
      <c r="H608" s="7">
        <v>14</v>
      </c>
      <c r="I608" s="7">
        <v>5</v>
      </c>
      <c r="J608" s="7">
        <f t="shared" si="27"/>
        <v>32</v>
      </c>
      <c r="K608" s="11">
        <v>11968</v>
      </c>
      <c r="L608" s="58" t="s">
        <v>1121</v>
      </c>
      <c r="M608" s="8">
        <f t="shared" si="28"/>
        <v>267.37967914438502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1</v>
      </c>
      <c r="G609" s="7">
        <v>1</v>
      </c>
      <c r="H609" s="7">
        <v>2</v>
      </c>
      <c r="I609" s="7">
        <v>0</v>
      </c>
      <c r="J609" s="7">
        <f t="shared" si="27"/>
        <v>4</v>
      </c>
      <c r="K609" s="11">
        <v>16734</v>
      </c>
      <c r="L609" s="58" t="s">
        <v>1121</v>
      </c>
      <c r="M609" s="8">
        <f t="shared" si="28"/>
        <v>23.90343014222541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1</v>
      </c>
      <c r="G610" s="7">
        <v>0</v>
      </c>
      <c r="H610" s="7">
        <v>0</v>
      </c>
      <c r="I610" s="7">
        <v>0</v>
      </c>
      <c r="J610" s="7">
        <f t="shared" si="27"/>
        <v>1</v>
      </c>
      <c r="K610" s="11">
        <v>166111</v>
      </c>
      <c r="L610" s="58" t="s">
        <v>1124</v>
      </c>
      <c r="M610" s="8">
        <f t="shared" si="28"/>
        <v>0.60200709164353949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2</v>
      </c>
      <c r="G611" s="7">
        <v>0</v>
      </c>
      <c r="H611" s="7">
        <v>0</v>
      </c>
      <c r="I611" s="7">
        <v>1</v>
      </c>
      <c r="J611" s="7">
        <f t="shared" si="27"/>
        <v>3</v>
      </c>
      <c r="K611" s="11">
        <v>8508</v>
      </c>
      <c r="L611" s="58" t="s">
        <v>1121</v>
      </c>
      <c r="M611" s="8">
        <f t="shared" si="28"/>
        <v>35.260930888575459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8</v>
      </c>
      <c r="G612" s="7">
        <v>24</v>
      </c>
      <c r="H612" s="7">
        <v>9</v>
      </c>
      <c r="I612" s="7">
        <v>7</v>
      </c>
      <c r="J612" s="7">
        <f t="shared" si="27"/>
        <v>48</v>
      </c>
      <c r="K612" s="11">
        <v>31583</v>
      </c>
      <c r="L612" s="58" t="s">
        <v>1122</v>
      </c>
      <c r="M612" s="8">
        <f t="shared" si="28"/>
        <v>151.98049583636765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2</v>
      </c>
      <c r="G613" s="7">
        <v>1</v>
      </c>
      <c r="H613" s="7">
        <v>0</v>
      </c>
      <c r="I613" s="7">
        <v>0</v>
      </c>
      <c r="J613" s="7">
        <f t="shared" si="27"/>
        <v>3</v>
      </c>
      <c r="K613" s="11">
        <v>59605</v>
      </c>
      <c r="L613" s="58" t="s">
        <v>1122</v>
      </c>
      <c r="M613" s="8">
        <f t="shared" si="28"/>
        <v>5.0331348041271706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4</v>
      </c>
      <c r="G615" s="7">
        <v>8</v>
      </c>
      <c r="H615" s="7">
        <v>5</v>
      </c>
      <c r="I615" s="7">
        <v>12</v>
      </c>
      <c r="J615" s="7">
        <f t="shared" si="27"/>
        <v>29</v>
      </c>
      <c r="K615" s="11">
        <v>12061</v>
      </c>
      <c r="L615" s="58" t="s">
        <v>1121</v>
      </c>
      <c r="M615" s="8">
        <f t="shared" si="28"/>
        <v>240.44440759472678</v>
      </c>
      <c r="N615" s="7" t="str">
        <f t="shared" si="29"/>
        <v>Média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20</v>
      </c>
      <c r="G616" s="7">
        <v>12</v>
      </c>
      <c r="H616" s="7">
        <v>17</v>
      </c>
      <c r="I616" s="7">
        <v>2</v>
      </c>
      <c r="J616" s="7">
        <f t="shared" si="27"/>
        <v>51</v>
      </c>
      <c r="K616" s="11">
        <v>37950</v>
      </c>
      <c r="L616" s="58" t="s">
        <v>1122</v>
      </c>
      <c r="M616" s="8">
        <f t="shared" si="28"/>
        <v>134.38735177865613</v>
      </c>
      <c r="N616" s="7" t="str">
        <f t="shared" si="29"/>
        <v>Média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1</v>
      </c>
      <c r="G618" s="7">
        <v>3</v>
      </c>
      <c r="H618" s="7">
        <v>2</v>
      </c>
      <c r="I618" s="7">
        <v>2</v>
      </c>
      <c r="J618" s="7">
        <f t="shared" si="27"/>
        <v>8</v>
      </c>
      <c r="K618" s="11">
        <v>16491</v>
      </c>
      <c r="L618" s="58" t="s">
        <v>1121</v>
      </c>
      <c r="M618" s="8">
        <f t="shared" si="28"/>
        <v>48.511309198957008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0</v>
      </c>
      <c r="G619" s="7">
        <v>0</v>
      </c>
      <c r="H619" s="7">
        <v>2</v>
      </c>
      <c r="I619" s="7">
        <v>1</v>
      </c>
      <c r="J619" s="7">
        <f t="shared" si="27"/>
        <v>3</v>
      </c>
      <c r="K619" s="11">
        <v>148862</v>
      </c>
      <c r="L619" s="58" t="s">
        <v>1124</v>
      </c>
      <c r="M619" s="8">
        <f t="shared" si="28"/>
        <v>2.0152893283712432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1</v>
      </c>
      <c r="H621" s="7">
        <v>0</v>
      </c>
      <c r="I621" s="7">
        <v>0</v>
      </c>
      <c r="J621" s="7">
        <f t="shared" si="27"/>
        <v>1</v>
      </c>
      <c r="K621" s="11">
        <v>8979</v>
      </c>
      <c r="L621" s="58" t="s">
        <v>1121</v>
      </c>
      <c r="M621" s="8">
        <f t="shared" si="28"/>
        <v>11.137097672346586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1</v>
      </c>
      <c r="J622" s="7">
        <f t="shared" si="27"/>
        <v>1</v>
      </c>
      <c r="K622" s="11">
        <v>27688</v>
      </c>
      <c r="L622" s="58" t="s">
        <v>1122</v>
      </c>
      <c r="M622" s="8">
        <f t="shared" si="28"/>
        <v>3.6116729268997401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9</v>
      </c>
      <c r="G623" s="7">
        <v>19</v>
      </c>
      <c r="H623" s="7">
        <v>26</v>
      </c>
      <c r="I623" s="7">
        <v>13</v>
      </c>
      <c r="J623" s="7">
        <f t="shared" si="27"/>
        <v>67</v>
      </c>
      <c r="K623" s="11">
        <v>8642</v>
      </c>
      <c r="L623" s="58" t="s">
        <v>1121</v>
      </c>
      <c r="M623" s="8">
        <f t="shared" si="28"/>
        <v>775.28349919000232</v>
      </c>
      <c r="N623" s="7" t="str">
        <f t="shared" si="29"/>
        <v>Muito 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2</v>
      </c>
      <c r="H625" s="7">
        <v>0</v>
      </c>
      <c r="I625" s="7">
        <v>0</v>
      </c>
      <c r="J625" s="7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3</v>
      </c>
      <c r="G626" s="7">
        <v>0</v>
      </c>
      <c r="H626" s="7">
        <v>0</v>
      </c>
      <c r="I626" s="7">
        <v>0</v>
      </c>
      <c r="J626" s="7">
        <f t="shared" si="27"/>
        <v>3</v>
      </c>
      <c r="K626" s="11">
        <v>3676</v>
      </c>
      <c r="L626" s="58" t="s">
        <v>1121</v>
      </c>
      <c r="M626" s="8">
        <f t="shared" si="28"/>
        <v>81.610446137105555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1</v>
      </c>
      <c r="G628" s="7">
        <v>0</v>
      </c>
      <c r="H628" s="7">
        <v>0</v>
      </c>
      <c r="I628" s="7">
        <v>0</v>
      </c>
      <c r="J628" s="7">
        <f t="shared" si="27"/>
        <v>1</v>
      </c>
      <c r="K628" s="11">
        <v>19377</v>
      </c>
      <c r="L628" s="58" t="s">
        <v>1121</v>
      </c>
      <c r="M628" s="8">
        <f t="shared" si="28"/>
        <v>5.1607575992155645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9</v>
      </c>
      <c r="G629" s="7">
        <v>1</v>
      </c>
      <c r="H629" s="7">
        <v>1</v>
      </c>
      <c r="I629" s="7">
        <v>1</v>
      </c>
      <c r="J629" s="7">
        <f t="shared" si="27"/>
        <v>12</v>
      </c>
      <c r="K629" s="11">
        <v>10629</v>
      </c>
      <c r="L629" s="58" t="s">
        <v>1121</v>
      </c>
      <c r="M629" s="8">
        <f t="shared" si="28"/>
        <v>112.89867344058707</v>
      </c>
      <c r="N629" s="7" t="str">
        <f t="shared" si="29"/>
        <v>Média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2</v>
      </c>
      <c r="H630" s="7">
        <v>1</v>
      </c>
      <c r="I630" s="7">
        <v>0</v>
      </c>
      <c r="J630" s="7">
        <f t="shared" si="27"/>
        <v>3</v>
      </c>
      <c r="K630" s="11">
        <v>3542</v>
      </c>
      <c r="L630" s="58" t="s">
        <v>1121</v>
      </c>
      <c r="M630" s="8">
        <f t="shared" si="28"/>
        <v>84.697910784867318</v>
      </c>
      <c r="N630" s="7" t="str">
        <f t="shared" si="29"/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1</v>
      </c>
      <c r="I632" s="7">
        <v>0</v>
      </c>
      <c r="J632" s="7">
        <f t="shared" si="27"/>
        <v>1</v>
      </c>
      <c r="K632" s="11">
        <v>16277</v>
      </c>
      <c r="L632" s="58" t="s">
        <v>1121</v>
      </c>
      <c r="M632" s="8">
        <f t="shared" si="28"/>
        <v>6.1436382625791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28</v>
      </c>
      <c r="G633" s="7">
        <v>11</v>
      </c>
      <c r="H633" s="7">
        <v>8</v>
      </c>
      <c r="I633" s="7">
        <v>6</v>
      </c>
      <c r="J633" s="7">
        <f t="shared" si="27"/>
        <v>53</v>
      </c>
      <c r="K633" s="11">
        <v>23814</v>
      </c>
      <c r="L633" s="58" t="s">
        <v>1121</v>
      </c>
      <c r="M633" s="8">
        <f t="shared" si="28"/>
        <v>222.55815906609558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5</v>
      </c>
      <c r="H634" s="7">
        <v>0</v>
      </c>
      <c r="I634" s="7">
        <v>2</v>
      </c>
      <c r="J634" s="7">
        <f t="shared" si="27"/>
        <v>7</v>
      </c>
      <c r="K634" s="11">
        <v>10514</v>
      </c>
      <c r="L634" s="58" t="s">
        <v>1121</v>
      </c>
      <c r="M634" s="8">
        <f t="shared" si="28"/>
        <v>66.577896138482032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7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5</v>
      </c>
      <c r="G637" s="7">
        <v>12</v>
      </c>
      <c r="H637" s="7">
        <v>28</v>
      </c>
      <c r="I637" s="7">
        <v>27</v>
      </c>
      <c r="J637" s="7">
        <f t="shared" si="27"/>
        <v>72</v>
      </c>
      <c r="K637" s="11">
        <v>17398</v>
      </c>
      <c r="L637" s="58" t="s">
        <v>1121</v>
      </c>
      <c r="M637" s="8">
        <f t="shared" si="28"/>
        <v>413.84067134153355</v>
      </c>
      <c r="N637" s="7" t="str">
        <f t="shared" si="29"/>
        <v>Alta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1</v>
      </c>
      <c r="I639" s="7">
        <v>0</v>
      </c>
      <c r="J639" s="7">
        <f t="shared" si="27"/>
        <v>1</v>
      </c>
      <c r="K639" s="11">
        <v>8138</v>
      </c>
      <c r="L639" s="58" t="s">
        <v>1121</v>
      </c>
      <c r="M639" s="8">
        <f t="shared" si="28"/>
        <v>12.28803145736053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1</v>
      </c>
      <c r="I640" s="7">
        <v>0</v>
      </c>
      <c r="J640" s="7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36</v>
      </c>
      <c r="G641" s="7">
        <v>35</v>
      </c>
      <c r="H641" s="7">
        <v>24</v>
      </c>
      <c r="I641" s="7">
        <v>10</v>
      </c>
      <c r="J641" s="7">
        <f t="shared" si="27"/>
        <v>105</v>
      </c>
      <c r="K641" s="11">
        <v>331045</v>
      </c>
      <c r="L641" s="58" t="s">
        <v>1124</v>
      </c>
      <c r="M641" s="8">
        <f t="shared" si="28"/>
        <v>31.717742300895651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6</v>
      </c>
      <c r="G642" s="7">
        <v>12</v>
      </c>
      <c r="H642" s="7">
        <v>0</v>
      </c>
      <c r="I642" s="7">
        <v>1</v>
      </c>
      <c r="J642" s="7">
        <f t="shared" si="27"/>
        <v>19</v>
      </c>
      <c r="K642" s="11">
        <v>4019</v>
      </c>
      <c r="L642" s="58" t="s">
        <v>1121</v>
      </c>
      <c r="M642" s="8">
        <f t="shared" si="28"/>
        <v>472.75441652152278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4</v>
      </c>
      <c r="G643" s="7">
        <v>1</v>
      </c>
      <c r="H643" s="7">
        <v>3</v>
      </c>
      <c r="I643" s="7">
        <v>2</v>
      </c>
      <c r="J643" s="7">
        <f t="shared" si="27"/>
        <v>10</v>
      </c>
      <c r="K643" s="11">
        <v>10203</v>
      </c>
      <c r="L643" s="58" t="s">
        <v>1121</v>
      </c>
      <c r="M643" s="8">
        <f t="shared" si="28"/>
        <v>98.010389101244741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0</v>
      </c>
      <c r="G644" s="7">
        <v>0</v>
      </c>
      <c r="H644" s="7">
        <v>3</v>
      </c>
      <c r="I644" s="7">
        <v>1</v>
      </c>
      <c r="J644" s="7">
        <f t="shared" si="27"/>
        <v>4</v>
      </c>
      <c r="K644" s="11">
        <v>13659</v>
      </c>
      <c r="L644" s="58" t="s">
        <v>1121</v>
      </c>
      <c r="M644" s="8">
        <f t="shared" si="28"/>
        <v>29.284720696976354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1</v>
      </c>
      <c r="I645" s="7">
        <v>1</v>
      </c>
      <c r="J645" s="7">
        <f t="shared" ref="J645:J708" si="30">SUM(F645:I645)</f>
        <v>2</v>
      </c>
      <c r="K645" s="11">
        <v>5167</v>
      </c>
      <c r="L645" s="58" t="s">
        <v>1121</v>
      </c>
      <c r="M645" s="8">
        <f t="shared" ref="M645:M708" si="31">(J645/K645)*100000</f>
        <v>38.707180181923746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1</v>
      </c>
      <c r="J648" s="7">
        <f t="shared" si="30"/>
        <v>1</v>
      </c>
      <c r="K648" s="11">
        <v>5783</v>
      </c>
      <c r="L648" s="58" t="s">
        <v>1121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7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2</v>
      </c>
      <c r="H650" s="7">
        <v>6</v>
      </c>
      <c r="I650" s="7">
        <v>4</v>
      </c>
      <c r="J650" s="7">
        <f t="shared" si="30"/>
        <v>12</v>
      </c>
      <c r="K650" s="11">
        <v>12291</v>
      </c>
      <c r="L650" s="58" t="s">
        <v>1121</v>
      </c>
      <c r="M650" s="8">
        <f t="shared" si="31"/>
        <v>97.632413961435191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11</v>
      </c>
      <c r="G653" s="7">
        <v>9</v>
      </c>
      <c r="H653" s="7">
        <v>10</v>
      </c>
      <c r="I653" s="7">
        <v>10</v>
      </c>
      <c r="J653" s="7">
        <f t="shared" si="30"/>
        <v>40</v>
      </c>
      <c r="K653" s="11">
        <v>17858</v>
      </c>
      <c r="L653" s="58" t="s">
        <v>1121</v>
      </c>
      <c r="M653" s="8">
        <f t="shared" si="31"/>
        <v>223.98924851607123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1</v>
      </c>
      <c r="G658" s="7">
        <v>0</v>
      </c>
      <c r="H658" s="7">
        <v>0</v>
      </c>
      <c r="I658" s="7">
        <v>0</v>
      </c>
      <c r="J658" s="7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1</v>
      </c>
      <c r="G661" s="7">
        <v>0</v>
      </c>
      <c r="H661" s="7">
        <v>1</v>
      </c>
      <c r="I661" s="7">
        <v>6</v>
      </c>
      <c r="J661" s="7">
        <f t="shared" si="30"/>
        <v>8</v>
      </c>
      <c r="K661" s="11">
        <v>6198</v>
      </c>
      <c r="L661" s="58" t="s">
        <v>1121</v>
      </c>
      <c r="M661" s="8">
        <f t="shared" si="31"/>
        <v>129.07389480477573</v>
      </c>
      <c r="N661" s="7" t="str">
        <f t="shared" si="32"/>
        <v>Média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1</v>
      </c>
      <c r="G662" s="7">
        <v>1</v>
      </c>
      <c r="H662" s="7">
        <v>0</v>
      </c>
      <c r="I662" s="7">
        <v>1</v>
      </c>
      <c r="J662" s="7">
        <f t="shared" si="30"/>
        <v>3</v>
      </c>
      <c r="K662" s="11">
        <v>10226</v>
      </c>
      <c r="L662" s="58" t="s">
        <v>1121</v>
      </c>
      <c r="M662" s="8">
        <f t="shared" si="31"/>
        <v>29.336984158028553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29</v>
      </c>
      <c r="G663" s="7">
        <v>17</v>
      </c>
      <c r="H663" s="7">
        <v>17</v>
      </c>
      <c r="I663" s="7">
        <v>8</v>
      </c>
      <c r="J663" s="7">
        <f t="shared" si="30"/>
        <v>71</v>
      </c>
      <c r="K663" s="11">
        <v>135421</v>
      </c>
      <c r="L663" s="58" t="s">
        <v>1124</v>
      </c>
      <c r="M663" s="8">
        <f t="shared" si="31"/>
        <v>52.429091499841242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1</v>
      </c>
      <c r="J664" s="7">
        <f t="shared" si="30"/>
        <v>1</v>
      </c>
      <c r="K664" s="11">
        <v>15525</v>
      </c>
      <c r="L664" s="58" t="s">
        <v>1121</v>
      </c>
      <c r="M664" s="8">
        <f t="shared" si="31"/>
        <v>6.4412238325281796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2</v>
      </c>
      <c r="H665" s="7">
        <v>1</v>
      </c>
      <c r="I665" s="7">
        <v>5</v>
      </c>
      <c r="J665" s="7">
        <f t="shared" si="30"/>
        <v>8</v>
      </c>
      <c r="K665" s="11">
        <v>25989</v>
      </c>
      <c r="L665" s="58" t="s">
        <v>1122</v>
      </c>
      <c r="M665" s="8">
        <f t="shared" si="31"/>
        <v>30.782254030551389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9</v>
      </c>
      <c r="G666" s="7">
        <v>11</v>
      </c>
      <c r="H666" s="7">
        <v>3</v>
      </c>
      <c r="I666" s="7">
        <v>0</v>
      </c>
      <c r="J666" s="7">
        <f t="shared" si="30"/>
        <v>23</v>
      </c>
      <c r="K666" s="11">
        <v>41349</v>
      </c>
      <c r="L666" s="58" t="s">
        <v>1122</v>
      </c>
      <c r="M666" s="8">
        <f t="shared" si="31"/>
        <v>55.624077970446685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1</v>
      </c>
      <c r="H668" s="7">
        <v>0</v>
      </c>
      <c r="I668" s="7">
        <v>0</v>
      </c>
      <c r="J668" s="7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7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1</v>
      </c>
      <c r="H672" s="7">
        <v>8</v>
      </c>
      <c r="I672" s="7">
        <v>5</v>
      </c>
      <c r="J672" s="7">
        <f t="shared" si="30"/>
        <v>14</v>
      </c>
      <c r="K672" s="11">
        <v>8541</v>
      </c>
      <c r="L672" s="58" t="s">
        <v>1121</v>
      </c>
      <c r="M672" s="8">
        <f t="shared" si="31"/>
        <v>163.9152324083831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2</v>
      </c>
      <c r="H673" s="7">
        <v>3</v>
      </c>
      <c r="I673" s="7">
        <v>3</v>
      </c>
      <c r="J673" s="7">
        <f t="shared" si="30"/>
        <v>8</v>
      </c>
      <c r="K673" s="11">
        <v>4177</v>
      </c>
      <c r="L673" s="58" t="s">
        <v>1121</v>
      </c>
      <c r="M673" s="8">
        <f t="shared" si="31"/>
        <v>191.52501795547042</v>
      </c>
      <c r="N673" s="7" t="str">
        <f t="shared" si="32"/>
        <v>Média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1</v>
      </c>
      <c r="J674" s="7">
        <f t="shared" si="30"/>
        <v>1</v>
      </c>
      <c r="K674" s="11">
        <v>4793</v>
      </c>
      <c r="L674" s="58" t="s">
        <v>1121</v>
      </c>
      <c r="M674" s="8">
        <f t="shared" si="31"/>
        <v>20.863759649488838</v>
      </c>
      <c r="N674" s="7" t="str">
        <f t="shared" si="32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1</v>
      </c>
      <c r="G676" s="7">
        <v>1</v>
      </c>
      <c r="H676" s="7">
        <v>5</v>
      </c>
      <c r="I676" s="7">
        <v>6</v>
      </c>
      <c r="J676" s="7">
        <f t="shared" si="30"/>
        <v>13</v>
      </c>
      <c r="K676" s="11">
        <v>3866</v>
      </c>
      <c r="L676" s="58" t="s">
        <v>1121</v>
      </c>
      <c r="M676" s="8">
        <f t="shared" si="31"/>
        <v>336.26487325400927</v>
      </c>
      <c r="N676" s="7" t="str">
        <f t="shared" si="32"/>
        <v>Alta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1</v>
      </c>
      <c r="J677" s="7">
        <f t="shared" si="30"/>
        <v>1</v>
      </c>
      <c r="K677" s="11">
        <v>6345</v>
      </c>
      <c r="L677" s="58" t="s">
        <v>1121</v>
      </c>
      <c r="M677" s="8">
        <f t="shared" si="31"/>
        <v>15.760441292356187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4</v>
      </c>
      <c r="H678" s="7">
        <v>3</v>
      </c>
      <c r="I678" s="7">
        <v>0</v>
      </c>
      <c r="J678" s="7">
        <f t="shared" si="30"/>
        <v>7</v>
      </c>
      <c r="K678" s="11">
        <v>13743</v>
      </c>
      <c r="L678" s="58" t="s">
        <v>1121</v>
      </c>
      <c r="M678" s="8">
        <f t="shared" si="31"/>
        <v>50.935021465473334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32</v>
      </c>
      <c r="G679" s="7">
        <v>46</v>
      </c>
      <c r="H679" s="7">
        <v>35</v>
      </c>
      <c r="I679" s="7">
        <v>22</v>
      </c>
      <c r="J679" s="7">
        <f t="shared" si="30"/>
        <v>135</v>
      </c>
      <c r="K679" s="11">
        <v>218147</v>
      </c>
      <c r="L679" s="58" t="s">
        <v>1124</v>
      </c>
      <c r="M679" s="8">
        <f t="shared" si="31"/>
        <v>61.884875794762252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1</v>
      </c>
      <c r="H680" s="7">
        <v>1</v>
      </c>
      <c r="I680" s="7">
        <v>0</v>
      </c>
      <c r="J680" s="7">
        <f t="shared" si="30"/>
        <v>2</v>
      </c>
      <c r="K680" s="11">
        <v>16111</v>
      </c>
      <c r="L680" s="58" t="s">
        <v>1121</v>
      </c>
      <c r="M680" s="8">
        <f t="shared" si="31"/>
        <v>12.413878716404943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6</v>
      </c>
      <c r="G681" s="7">
        <v>3</v>
      </c>
      <c r="H681" s="7">
        <v>2</v>
      </c>
      <c r="I681" s="7">
        <v>0</v>
      </c>
      <c r="J681" s="7">
        <f t="shared" si="30"/>
        <v>11</v>
      </c>
      <c r="K681" s="11">
        <v>10836</v>
      </c>
      <c r="L681" s="58" t="s">
        <v>1121</v>
      </c>
      <c r="M681" s="8">
        <f t="shared" si="31"/>
        <v>101.51347360649686</v>
      </c>
      <c r="N681" s="7" t="str">
        <f t="shared" si="32"/>
        <v>Média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3</v>
      </c>
      <c r="I683" s="7">
        <v>0</v>
      </c>
      <c r="J683" s="7">
        <f t="shared" si="30"/>
        <v>3</v>
      </c>
      <c r="K683" s="11">
        <v>14620</v>
      </c>
      <c r="L683" s="58" t="s">
        <v>1121</v>
      </c>
      <c r="M683" s="8">
        <f t="shared" si="31"/>
        <v>20.51983584131327</v>
      </c>
      <c r="N683" s="7" t="str">
        <f t="shared" si="32"/>
        <v>Baixa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1</v>
      </c>
      <c r="H688" s="7">
        <v>0</v>
      </c>
      <c r="I688" s="7">
        <v>0</v>
      </c>
      <c r="J688" s="7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4</v>
      </c>
      <c r="G691" s="7">
        <v>3</v>
      </c>
      <c r="H691" s="7">
        <v>3</v>
      </c>
      <c r="I691" s="7">
        <v>2</v>
      </c>
      <c r="J691" s="7">
        <f t="shared" si="30"/>
        <v>12</v>
      </c>
      <c r="K691" s="11">
        <v>19608</v>
      </c>
      <c r="L691" s="58" t="s">
        <v>1121</v>
      </c>
      <c r="M691" s="8">
        <f t="shared" si="31"/>
        <v>61.199510403916761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1</v>
      </c>
      <c r="J692" s="7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2</v>
      </c>
      <c r="H694" s="7">
        <v>4</v>
      </c>
      <c r="I694" s="7">
        <v>5</v>
      </c>
      <c r="J694" s="7">
        <f t="shared" si="30"/>
        <v>11</v>
      </c>
      <c r="K694" s="11">
        <v>7696</v>
      </c>
      <c r="L694" s="58" t="s">
        <v>1121</v>
      </c>
      <c r="M694" s="8">
        <f t="shared" si="31"/>
        <v>142.93139293139293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2</v>
      </c>
      <c r="G697" s="7">
        <v>1</v>
      </c>
      <c r="H697" s="7">
        <v>1</v>
      </c>
      <c r="I697" s="7">
        <v>0</v>
      </c>
      <c r="J697" s="7">
        <f t="shared" si="30"/>
        <v>4</v>
      </c>
      <c r="K697" s="11">
        <v>4807</v>
      </c>
      <c r="L697" s="58" t="s">
        <v>1121</v>
      </c>
      <c r="M697" s="8">
        <f t="shared" si="31"/>
        <v>83.211982525483663</v>
      </c>
      <c r="N697" s="7" t="str">
        <f t="shared" si="32"/>
        <v>Baixa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1</v>
      </c>
      <c r="J698" s="7">
        <f t="shared" si="30"/>
        <v>1</v>
      </c>
      <c r="K698" s="11">
        <v>8681</v>
      </c>
      <c r="L698" s="58" t="s">
        <v>1121</v>
      </c>
      <c r="M698" s="8">
        <f t="shared" si="31"/>
        <v>11.519410206197442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5</v>
      </c>
      <c r="G699" s="7">
        <v>8</v>
      </c>
      <c r="H699" s="7">
        <v>11</v>
      </c>
      <c r="I699" s="7">
        <v>5</v>
      </c>
      <c r="J699" s="7">
        <f t="shared" si="30"/>
        <v>29</v>
      </c>
      <c r="K699" s="11">
        <v>33934</v>
      </c>
      <c r="L699" s="58" t="s">
        <v>1122</v>
      </c>
      <c r="M699" s="8">
        <f t="shared" si="31"/>
        <v>85.46001060882891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1</v>
      </c>
      <c r="I700" s="7">
        <v>0</v>
      </c>
      <c r="J700" s="7">
        <f t="shared" si="30"/>
        <v>1</v>
      </c>
      <c r="K700" s="11">
        <v>4274</v>
      </c>
      <c r="L700" s="58" t="s">
        <v>1121</v>
      </c>
      <c r="M700" s="8">
        <f t="shared" si="31"/>
        <v>23.39728591483388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1</v>
      </c>
      <c r="H702" s="7">
        <v>1</v>
      </c>
      <c r="I702" s="7">
        <v>0</v>
      </c>
      <c r="J702" s="7">
        <f t="shared" si="30"/>
        <v>2</v>
      </c>
      <c r="K702" s="11">
        <v>18434</v>
      </c>
      <c r="L702" s="58" t="s">
        <v>1121</v>
      </c>
      <c r="M702" s="8">
        <f t="shared" si="31"/>
        <v>10.849517196484756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14</v>
      </c>
      <c r="G704" s="7">
        <v>0</v>
      </c>
      <c r="H704" s="7">
        <v>0</v>
      </c>
      <c r="I704" s="7">
        <v>0</v>
      </c>
      <c r="J704" s="7">
        <f t="shared" si="30"/>
        <v>14</v>
      </c>
      <c r="K704" s="11">
        <v>3937</v>
      </c>
      <c r="L704" s="58" t="s">
        <v>1121</v>
      </c>
      <c r="M704" s="8">
        <f t="shared" si="31"/>
        <v>355.60071120142243</v>
      </c>
      <c r="N704" s="7" t="str">
        <f t="shared" si="32"/>
        <v>Alta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7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42</v>
      </c>
      <c r="G707" s="7">
        <v>49</v>
      </c>
      <c r="H707" s="7">
        <v>39</v>
      </c>
      <c r="I707" s="7">
        <v>43</v>
      </c>
      <c r="J707" s="7">
        <f t="shared" si="30"/>
        <v>173</v>
      </c>
      <c r="K707" s="11">
        <v>28054</v>
      </c>
      <c r="L707" s="58" t="s">
        <v>1122</v>
      </c>
      <c r="M707" s="8">
        <f t="shared" si="31"/>
        <v>616.66785485135813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1</v>
      </c>
      <c r="J708" s="7">
        <f t="shared" si="30"/>
        <v>1</v>
      </c>
      <c r="K708" s="11">
        <v>7256</v>
      </c>
      <c r="L708" s="58" t="s">
        <v>1121</v>
      </c>
      <c r="M708" s="8">
        <f t="shared" si="31"/>
        <v>13.781697905181918</v>
      </c>
      <c r="N708" s="7" t="str">
        <f t="shared" si="32"/>
        <v>Baixa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1</v>
      </c>
      <c r="I713" s="7">
        <v>0</v>
      </c>
      <c r="J713" s="7">
        <f t="shared" si="33"/>
        <v>1</v>
      </c>
      <c r="K713" s="11">
        <v>3721</v>
      </c>
      <c r="L713" s="58" t="s">
        <v>1121</v>
      </c>
      <c r="M713" s="8">
        <f t="shared" si="34"/>
        <v>26.874496103198062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3</v>
      </c>
      <c r="G715" s="7">
        <v>0</v>
      </c>
      <c r="H715" s="7">
        <v>0</v>
      </c>
      <c r="I715" s="7">
        <v>0</v>
      </c>
      <c r="J715" s="7">
        <f t="shared" si="33"/>
        <v>3</v>
      </c>
      <c r="K715" s="11">
        <v>17393</v>
      </c>
      <c r="L715" s="58" t="s">
        <v>1121</v>
      </c>
      <c r="M715" s="8">
        <f t="shared" si="34"/>
        <v>17.248318288966825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10</v>
      </c>
      <c r="G717" s="7">
        <v>5</v>
      </c>
      <c r="H717" s="7">
        <v>4</v>
      </c>
      <c r="I717" s="7">
        <v>0</v>
      </c>
      <c r="J717" s="7">
        <f t="shared" si="33"/>
        <v>19</v>
      </c>
      <c r="K717" s="11">
        <v>56163</v>
      </c>
      <c r="L717" s="58" t="s">
        <v>1122</v>
      </c>
      <c r="M717" s="8">
        <f t="shared" si="34"/>
        <v>33.830101668358168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2</v>
      </c>
      <c r="G719" s="7">
        <v>0</v>
      </c>
      <c r="H719" s="7">
        <v>0</v>
      </c>
      <c r="I719" s="7">
        <v>0</v>
      </c>
      <c r="J719" s="7">
        <f t="shared" si="33"/>
        <v>2</v>
      </c>
      <c r="K719" s="11">
        <v>6200</v>
      </c>
      <c r="L719" s="58" t="s">
        <v>1121</v>
      </c>
      <c r="M719" s="8">
        <f t="shared" si="34"/>
        <v>32.258064516129032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2</v>
      </c>
      <c r="H721" s="7">
        <v>1</v>
      </c>
      <c r="I721" s="7">
        <v>0</v>
      </c>
      <c r="J721" s="7">
        <f t="shared" si="33"/>
        <v>3</v>
      </c>
      <c r="K721" s="11">
        <v>12164</v>
      </c>
      <c r="L721" s="58" t="s">
        <v>1121</v>
      </c>
      <c r="M721" s="8">
        <f t="shared" si="34"/>
        <v>24.662939822426836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10</v>
      </c>
      <c r="H722" s="7">
        <v>3</v>
      </c>
      <c r="I722" s="7">
        <v>21</v>
      </c>
      <c r="J722" s="7">
        <f t="shared" si="33"/>
        <v>34</v>
      </c>
      <c r="K722" s="11">
        <v>4015</v>
      </c>
      <c r="L722" s="58" t="s">
        <v>1121</v>
      </c>
      <c r="M722" s="8">
        <f t="shared" si="34"/>
        <v>846.82440846824409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2</v>
      </c>
      <c r="G724" s="7">
        <v>0</v>
      </c>
      <c r="H724" s="7">
        <v>0</v>
      </c>
      <c r="I724" s="7">
        <v>0</v>
      </c>
      <c r="J724" s="7">
        <f t="shared" si="33"/>
        <v>2</v>
      </c>
      <c r="K724" s="11">
        <v>6923</v>
      </c>
      <c r="L724" s="58" t="s">
        <v>1121</v>
      </c>
      <c r="M724" s="8">
        <f t="shared" si="34"/>
        <v>28.889209880109778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3</v>
      </c>
      <c r="G725" s="7">
        <v>2</v>
      </c>
      <c r="H725" s="7">
        <v>0</v>
      </c>
      <c r="I725" s="7">
        <v>0</v>
      </c>
      <c r="J725" s="7">
        <f t="shared" si="33"/>
        <v>5</v>
      </c>
      <c r="K725" s="11">
        <v>12218</v>
      </c>
      <c r="L725" s="58" t="s">
        <v>1121</v>
      </c>
      <c r="M725" s="8">
        <f t="shared" si="34"/>
        <v>40.923228024226553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7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1</v>
      </c>
      <c r="G727" s="7">
        <v>1</v>
      </c>
      <c r="H727" s="7">
        <v>3</v>
      </c>
      <c r="I727" s="7">
        <v>1</v>
      </c>
      <c r="J727" s="7">
        <f t="shared" si="33"/>
        <v>6</v>
      </c>
      <c r="K727" s="11">
        <v>3161</v>
      </c>
      <c r="L727" s="58" t="s">
        <v>1121</v>
      </c>
      <c r="M727" s="8">
        <f t="shared" si="34"/>
        <v>189.81335020563111</v>
      </c>
      <c r="N727" s="7" t="str">
        <f t="shared" si="35"/>
        <v>Média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2</v>
      </c>
      <c r="I728" s="7">
        <v>2</v>
      </c>
      <c r="J728" s="7">
        <f t="shared" si="33"/>
        <v>4</v>
      </c>
      <c r="K728" s="11">
        <v>25332</v>
      </c>
      <c r="L728" s="58" t="s">
        <v>1122</v>
      </c>
      <c r="M728" s="8">
        <f t="shared" si="34"/>
        <v>15.790304752881731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17</v>
      </c>
      <c r="G729" s="7">
        <v>4</v>
      </c>
      <c r="H729" s="7">
        <v>9</v>
      </c>
      <c r="I729" s="7">
        <v>1</v>
      </c>
      <c r="J729" s="7">
        <f t="shared" si="33"/>
        <v>31</v>
      </c>
      <c r="K729" s="11">
        <v>35145</v>
      </c>
      <c r="L729" s="58" t="s">
        <v>1122</v>
      </c>
      <c r="M729" s="8">
        <f t="shared" si="34"/>
        <v>88.206003698961439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4</v>
      </c>
      <c r="G730" s="7">
        <v>10</v>
      </c>
      <c r="H730" s="7">
        <v>9</v>
      </c>
      <c r="I730" s="7">
        <v>9</v>
      </c>
      <c r="J730" s="7">
        <f t="shared" si="33"/>
        <v>32</v>
      </c>
      <c r="K730" s="11">
        <v>7407</v>
      </c>
      <c r="L730" s="58" t="s">
        <v>1121</v>
      </c>
      <c r="M730" s="8">
        <f t="shared" si="34"/>
        <v>432.02376130687185</v>
      </c>
      <c r="N730" s="7" t="str">
        <f t="shared" si="35"/>
        <v>Alta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1</v>
      </c>
      <c r="G731" s="7">
        <v>0</v>
      </c>
      <c r="H731" s="7">
        <v>0</v>
      </c>
      <c r="I731" s="7">
        <v>0</v>
      </c>
      <c r="J731" s="7">
        <f t="shared" si="33"/>
        <v>1</v>
      </c>
      <c r="K731" s="11">
        <v>4896</v>
      </c>
      <c r="L731" s="58" t="s">
        <v>1121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4</v>
      </c>
      <c r="G733" s="7">
        <v>0</v>
      </c>
      <c r="H733" s="7">
        <v>0</v>
      </c>
      <c r="I733" s="7">
        <v>0</v>
      </c>
      <c r="J733" s="7">
        <f t="shared" si="33"/>
        <v>4</v>
      </c>
      <c r="K733" s="11">
        <v>25235</v>
      </c>
      <c r="L733" s="58" t="s">
        <v>1122</v>
      </c>
      <c r="M733" s="8">
        <f t="shared" si="34"/>
        <v>15.851000594412524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8</v>
      </c>
      <c r="G735" s="7">
        <v>4</v>
      </c>
      <c r="H735" s="7">
        <v>4</v>
      </c>
      <c r="I735" s="7">
        <v>6</v>
      </c>
      <c r="J735" s="7">
        <f t="shared" si="33"/>
        <v>22</v>
      </c>
      <c r="K735" s="11">
        <v>89653</v>
      </c>
      <c r="L735" s="58" t="s">
        <v>1123</v>
      </c>
      <c r="M735" s="8">
        <f t="shared" si="34"/>
        <v>24.539056138667977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6</v>
      </c>
      <c r="G737" s="7">
        <v>12</v>
      </c>
      <c r="H737" s="7">
        <v>3</v>
      </c>
      <c r="I737" s="7">
        <v>5</v>
      </c>
      <c r="J737" s="7">
        <f t="shared" si="33"/>
        <v>26</v>
      </c>
      <c r="K737" s="11">
        <v>5798</v>
      </c>
      <c r="L737" s="58" t="s">
        <v>1121</v>
      </c>
      <c r="M737" s="8">
        <f t="shared" si="34"/>
        <v>448.4304932735426</v>
      </c>
      <c r="N737" s="7" t="str">
        <f t="shared" si="35"/>
        <v>Alta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6</v>
      </c>
      <c r="H738" s="7">
        <v>4</v>
      </c>
      <c r="I738" s="7">
        <v>2</v>
      </c>
      <c r="J738" s="7">
        <f t="shared" si="33"/>
        <v>12</v>
      </c>
      <c r="K738" s="11">
        <v>7553</v>
      </c>
      <c r="L738" s="58" t="s">
        <v>1121</v>
      </c>
      <c r="M738" s="8">
        <f t="shared" si="34"/>
        <v>158.87726731100227</v>
      </c>
      <c r="N738" s="7" t="str">
        <f t="shared" si="35"/>
        <v>Média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1</v>
      </c>
      <c r="H739" s="7">
        <v>0</v>
      </c>
      <c r="I739" s="7">
        <v>0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1</v>
      </c>
      <c r="J740" s="7">
        <f t="shared" si="33"/>
        <v>1</v>
      </c>
      <c r="K740" s="11">
        <v>23524</v>
      </c>
      <c r="L740" s="58" t="s">
        <v>1121</v>
      </c>
      <c r="M740" s="8">
        <f t="shared" si="34"/>
        <v>4.2509777248767211</v>
      </c>
      <c r="N740" s="7" t="str">
        <f t="shared" si="35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2</v>
      </c>
      <c r="J741" s="7">
        <f t="shared" si="33"/>
        <v>2</v>
      </c>
      <c r="K741" s="11">
        <v>15781</v>
      </c>
      <c r="L741" s="58" t="s">
        <v>1121</v>
      </c>
      <c r="M741" s="8">
        <f t="shared" si="34"/>
        <v>12.673468094544072</v>
      </c>
      <c r="N741" s="7" t="str">
        <f t="shared" si="35"/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3</v>
      </c>
      <c r="H742" s="7">
        <v>2</v>
      </c>
      <c r="I742" s="7">
        <v>2</v>
      </c>
      <c r="J742" s="7">
        <f t="shared" si="33"/>
        <v>7</v>
      </c>
      <c r="K742" s="11">
        <v>26272</v>
      </c>
      <c r="L742" s="58" t="s">
        <v>1122</v>
      </c>
      <c r="M742" s="8">
        <f t="shared" si="34"/>
        <v>26.644336175395861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3</v>
      </c>
      <c r="G743" s="7">
        <v>0</v>
      </c>
      <c r="H743" s="7">
        <v>4</v>
      </c>
      <c r="I743" s="7">
        <v>1</v>
      </c>
      <c r="J743" s="7">
        <f t="shared" si="33"/>
        <v>8</v>
      </c>
      <c r="K743" s="11">
        <v>30989</v>
      </c>
      <c r="L743" s="58" t="s">
        <v>1122</v>
      </c>
      <c r="M743" s="8">
        <f t="shared" si="34"/>
        <v>25.815611991351769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7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11</v>
      </c>
      <c r="G745" s="7">
        <v>11</v>
      </c>
      <c r="H745" s="7">
        <v>8</v>
      </c>
      <c r="I745" s="7">
        <v>3</v>
      </c>
      <c r="J745" s="7">
        <f t="shared" si="33"/>
        <v>33</v>
      </c>
      <c r="K745" s="11">
        <v>23385</v>
      </c>
      <c r="L745" s="58" t="s">
        <v>1121</v>
      </c>
      <c r="M745" s="8">
        <f t="shared" si="34"/>
        <v>141.11610006414367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1</v>
      </c>
      <c r="G746" s="7">
        <v>2</v>
      </c>
      <c r="H746" s="7">
        <v>1</v>
      </c>
      <c r="I746" s="7">
        <v>0</v>
      </c>
      <c r="J746" s="7">
        <f t="shared" si="33"/>
        <v>4</v>
      </c>
      <c r="K746" s="11">
        <v>4255</v>
      </c>
      <c r="L746" s="58" t="s">
        <v>1121</v>
      </c>
      <c r="M746" s="8">
        <f t="shared" si="34"/>
        <v>94.007050528789662</v>
      </c>
      <c r="N746" s="7" t="str">
        <f t="shared" si="35"/>
        <v>Baixa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1</v>
      </c>
      <c r="G747" s="7">
        <v>2</v>
      </c>
      <c r="H747" s="7">
        <v>0</v>
      </c>
      <c r="I747" s="7">
        <v>0</v>
      </c>
      <c r="J747" s="7">
        <f t="shared" si="33"/>
        <v>3</v>
      </c>
      <c r="K747" s="11">
        <v>4927</v>
      </c>
      <c r="L747" s="58" t="s">
        <v>1121</v>
      </c>
      <c r="M747" s="8">
        <f t="shared" si="34"/>
        <v>60.888979094783842</v>
      </c>
      <c r="N747" s="7" t="str">
        <f t="shared" si="35"/>
        <v>Baixa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1</v>
      </c>
      <c r="H748" s="7">
        <v>0</v>
      </c>
      <c r="I748" s="7">
        <v>0</v>
      </c>
      <c r="J748" s="7">
        <f t="shared" si="33"/>
        <v>1</v>
      </c>
      <c r="K748" s="11">
        <v>4183</v>
      </c>
      <c r="L748" s="58" t="s">
        <v>1121</v>
      </c>
      <c r="M748" s="8">
        <f t="shared" si="34"/>
        <v>23.90628735357399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1</v>
      </c>
      <c r="H749" s="7">
        <v>7</v>
      </c>
      <c r="I749" s="7">
        <v>10</v>
      </c>
      <c r="J749" s="7">
        <f t="shared" si="33"/>
        <v>18</v>
      </c>
      <c r="K749" s="11">
        <v>3865</v>
      </c>
      <c r="L749" s="58" t="s">
        <v>1121</v>
      </c>
      <c r="M749" s="8">
        <f t="shared" si="34"/>
        <v>465.71798188874516</v>
      </c>
      <c r="N749" s="7" t="str">
        <f t="shared" si="35"/>
        <v>Alta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17</v>
      </c>
      <c r="G750" s="7">
        <v>1</v>
      </c>
      <c r="H750" s="7">
        <v>5</v>
      </c>
      <c r="I750" s="7">
        <v>5</v>
      </c>
      <c r="J750" s="7">
        <f t="shared" si="33"/>
        <v>28</v>
      </c>
      <c r="K750" s="11">
        <v>5454</v>
      </c>
      <c r="L750" s="58" t="s">
        <v>1121</v>
      </c>
      <c r="M750" s="8">
        <f t="shared" si="34"/>
        <v>513.38467180051339</v>
      </c>
      <c r="N750" s="7" t="str">
        <f t="shared" si="35"/>
        <v>Muito Alta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1</v>
      </c>
      <c r="H752" s="7">
        <v>0</v>
      </c>
      <c r="I752" s="7">
        <v>0</v>
      </c>
      <c r="J752" s="7">
        <f t="shared" si="33"/>
        <v>1</v>
      </c>
      <c r="K752" s="11">
        <v>2775</v>
      </c>
      <c r="L752" s="58" t="s">
        <v>1121</v>
      </c>
      <c r="M752" s="8">
        <f t="shared" si="34"/>
        <v>36.036036036036037</v>
      </c>
      <c r="N752" s="7" t="str">
        <f t="shared" si="35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3</v>
      </c>
      <c r="G753" s="7">
        <v>8</v>
      </c>
      <c r="H753" s="7">
        <v>14</v>
      </c>
      <c r="I753" s="7">
        <v>7</v>
      </c>
      <c r="J753" s="7">
        <f t="shared" si="33"/>
        <v>32</v>
      </c>
      <c r="K753" s="11">
        <v>45488</v>
      </c>
      <c r="L753" s="58" t="s">
        <v>1122</v>
      </c>
      <c r="M753" s="8">
        <f t="shared" si="34"/>
        <v>70.348223707351394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1</v>
      </c>
      <c r="I755" s="7">
        <v>1</v>
      </c>
      <c r="J755" s="7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0</v>
      </c>
      <c r="G757" s="7">
        <v>0</v>
      </c>
      <c r="H757" s="7">
        <v>0</v>
      </c>
      <c r="I757" s="7">
        <v>1</v>
      </c>
      <c r="J757" s="7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4</v>
      </c>
      <c r="I764" s="7">
        <v>5</v>
      </c>
      <c r="J764" s="7">
        <f t="shared" si="33"/>
        <v>9</v>
      </c>
      <c r="K764" s="11">
        <v>6684</v>
      </c>
      <c r="L764" s="58" t="s">
        <v>1121</v>
      </c>
      <c r="M764" s="8">
        <f t="shared" si="34"/>
        <v>134.64991023339317</v>
      </c>
      <c r="N764" s="7" t="str">
        <f t="shared" si="35"/>
        <v>Média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4</v>
      </c>
      <c r="G765" s="7">
        <v>7</v>
      </c>
      <c r="H765" s="7">
        <v>23</v>
      </c>
      <c r="I765" s="7">
        <v>20</v>
      </c>
      <c r="J765" s="7">
        <f t="shared" si="33"/>
        <v>54</v>
      </c>
      <c r="K765" s="11">
        <v>70450</v>
      </c>
      <c r="L765" s="58" t="s">
        <v>1123</v>
      </c>
      <c r="M765" s="8">
        <f t="shared" si="34"/>
        <v>76.65010645848119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1</v>
      </c>
      <c r="I767" s="7">
        <v>0</v>
      </c>
      <c r="J767" s="7">
        <f t="shared" si="33"/>
        <v>1</v>
      </c>
      <c r="K767" s="11">
        <v>2231</v>
      </c>
      <c r="L767" s="58" t="s">
        <v>1121</v>
      </c>
      <c r="M767" s="8">
        <f t="shared" si="34"/>
        <v>44.822949350067233</v>
      </c>
      <c r="N767" s="7" t="str">
        <f t="shared" si="35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2</v>
      </c>
      <c r="H768" s="7">
        <v>2</v>
      </c>
      <c r="I768" s="7">
        <v>0</v>
      </c>
      <c r="J768" s="7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5</v>
      </c>
      <c r="G769" s="7">
        <v>3</v>
      </c>
      <c r="H769" s="7">
        <v>0</v>
      </c>
      <c r="I769" s="7">
        <v>1</v>
      </c>
      <c r="J769" s="7">
        <f t="shared" si="33"/>
        <v>9</v>
      </c>
      <c r="K769" s="11">
        <v>7042</v>
      </c>
      <c r="L769" s="58" t="s">
        <v>1121</v>
      </c>
      <c r="M769" s="8">
        <f t="shared" si="34"/>
        <v>127.80460096563476</v>
      </c>
      <c r="N769" s="7" t="str">
        <f t="shared" si="35"/>
        <v>Média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1</v>
      </c>
      <c r="I772" s="7">
        <v>0</v>
      </c>
      <c r="J772" s="7">
        <f t="shared" si="33"/>
        <v>1</v>
      </c>
      <c r="K772" s="11">
        <v>6869</v>
      </c>
      <c r="L772" s="58" t="s">
        <v>1121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4</v>
      </c>
      <c r="G774" s="7">
        <v>4</v>
      </c>
      <c r="H774" s="7">
        <v>5</v>
      </c>
      <c r="I774" s="7">
        <v>4</v>
      </c>
      <c r="J774" s="7">
        <f t="shared" si="36"/>
        <v>17</v>
      </c>
      <c r="K774" s="11">
        <v>32069</v>
      </c>
      <c r="L774" s="58" t="s">
        <v>1122</v>
      </c>
      <c r="M774" s="8">
        <f t="shared" si="37"/>
        <v>53.01069568742399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7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7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1</v>
      </c>
      <c r="G788" s="7">
        <v>0</v>
      </c>
      <c r="H788" s="7">
        <v>2</v>
      </c>
      <c r="I788" s="7">
        <v>0</v>
      </c>
      <c r="J788" s="7">
        <f t="shared" si="36"/>
        <v>3</v>
      </c>
      <c r="K788" s="11">
        <v>11493</v>
      </c>
      <c r="L788" s="58" t="s">
        <v>1121</v>
      </c>
      <c r="M788" s="8">
        <f t="shared" si="37"/>
        <v>26.102845210127906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2</v>
      </c>
      <c r="G789" s="7">
        <v>4</v>
      </c>
      <c r="H789" s="7">
        <v>6</v>
      </c>
      <c r="I789" s="7">
        <v>3</v>
      </c>
      <c r="J789" s="7">
        <f t="shared" si="36"/>
        <v>15</v>
      </c>
      <c r="K789" s="11">
        <v>8685</v>
      </c>
      <c r="L789" s="58" t="s">
        <v>1121</v>
      </c>
      <c r="M789" s="8">
        <f t="shared" si="37"/>
        <v>172.71157167530222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3</v>
      </c>
      <c r="I790" s="7">
        <v>0</v>
      </c>
      <c r="J790" s="7">
        <f t="shared" si="36"/>
        <v>3</v>
      </c>
      <c r="K790" s="11">
        <v>7670</v>
      </c>
      <c r="L790" s="58" t="s">
        <v>1121</v>
      </c>
      <c r="M790" s="8">
        <f t="shared" si="37"/>
        <v>39.113428943937414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1</v>
      </c>
      <c r="G791" s="7">
        <v>0</v>
      </c>
      <c r="H791" s="7">
        <v>0</v>
      </c>
      <c r="I791" s="7">
        <v>0</v>
      </c>
      <c r="J791" s="7">
        <f t="shared" si="36"/>
        <v>1</v>
      </c>
      <c r="K791" s="11">
        <v>4752</v>
      </c>
      <c r="L791" s="58" t="s">
        <v>1121</v>
      </c>
      <c r="M791" s="8">
        <f t="shared" si="37"/>
        <v>21.043771043771041</v>
      </c>
      <c r="N791" s="7" t="str">
        <f t="shared" si="38"/>
        <v>Baixa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2</v>
      </c>
      <c r="I793" s="7">
        <v>1</v>
      </c>
      <c r="J793" s="7">
        <f t="shared" si="36"/>
        <v>3</v>
      </c>
      <c r="K793" s="11">
        <v>20993</v>
      </c>
      <c r="L793" s="58" t="s">
        <v>1121</v>
      </c>
      <c r="M793" s="8">
        <f t="shared" si="37"/>
        <v>14.290477778307055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43</v>
      </c>
      <c r="G794" s="7">
        <v>41</v>
      </c>
      <c r="H794" s="7">
        <v>29</v>
      </c>
      <c r="I794" s="7">
        <v>17</v>
      </c>
      <c r="J794" s="7">
        <f t="shared" si="36"/>
        <v>130</v>
      </c>
      <c r="K794" s="11">
        <v>237286</v>
      </c>
      <c r="L794" s="58" t="s">
        <v>1124</v>
      </c>
      <c r="M794" s="8">
        <f t="shared" si="37"/>
        <v>54.786207361580537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7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1</v>
      </c>
      <c r="H796" s="7">
        <v>0</v>
      </c>
      <c r="I796" s="7">
        <v>0</v>
      </c>
      <c r="J796" s="7">
        <f t="shared" si="36"/>
        <v>1</v>
      </c>
      <c r="K796" s="11">
        <v>2258</v>
      </c>
      <c r="L796" s="58" t="s">
        <v>1121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7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1</v>
      </c>
      <c r="G800" s="7">
        <v>0</v>
      </c>
      <c r="H800" s="7">
        <v>0</v>
      </c>
      <c r="I800" s="7">
        <v>0</v>
      </c>
      <c r="J800" s="7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7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3</v>
      </c>
      <c r="I802" s="7">
        <v>1</v>
      </c>
      <c r="J802" s="7">
        <f t="shared" si="36"/>
        <v>4</v>
      </c>
      <c r="K802" s="11">
        <v>3792</v>
      </c>
      <c r="L802" s="58" t="s">
        <v>1121</v>
      </c>
      <c r="M802" s="8">
        <f t="shared" si="37"/>
        <v>105.48523206751054</v>
      </c>
      <c r="N802" s="7" t="str">
        <f t="shared" si="38"/>
        <v>Média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1</v>
      </c>
      <c r="G803" s="7">
        <v>2</v>
      </c>
      <c r="H803" s="7">
        <v>4</v>
      </c>
      <c r="I803" s="7">
        <v>0</v>
      </c>
      <c r="J803" s="7">
        <f t="shared" si="36"/>
        <v>7</v>
      </c>
      <c r="K803" s="11">
        <v>33858</v>
      </c>
      <c r="L803" s="58" t="s">
        <v>1122</v>
      </c>
      <c r="M803" s="8">
        <f t="shared" si="37"/>
        <v>20.67458207809085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6</v>
      </c>
      <c r="G804" s="7">
        <v>5</v>
      </c>
      <c r="H804" s="7">
        <v>0</v>
      </c>
      <c r="I804" s="7">
        <v>0</v>
      </c>
      <c r="J804" s="7">
        <f t="shared" si="36"/>
        <v>11</v>
      </c>
      <c r="K804" s="11">
        <v>3119</v>
      </c>
      <c r="L804" s="58" t="s">
        <v>1121</v>
      </c>
      <c r="M804" s="8">
        <f t="shared" si="37"/>
        <v>352.67714010900931</v>
      </c>
      <c r="N804" s="7" t="str">
        <f t="shared" si="38"/>
        <v>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4</v>
      </c>
      <c r="H807" s="7">
        <v>1</v>
      </c>
      <c r="I807" s="7">
        <v>0</v>
      </c>
      <c r="J807" s="7">
        <f t="shared" si="36"/>
        <v>5</v>
      </c>
      <c r="K807" s="11">
        <v>4055</v>
      </c>
      <c r="L807" s="58" t="s">
        <v>1121</v>
      </c>
      <c r="M807" s="8">
        <f t="shared" si="37"/>
        <v>123.30456226880395</v>
      </c>
      <c r="N807" s="7" t="str">
        <f t="shared" si="38"/>
        <v>Média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7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55</v>
      </c>
      <c r="G810" s="7">
        <v>89</v>
      </c>
      <c r="H810" s="7">
        <v>44</v>
      </c>
      <c r="I810" s="7">
        <v>2</v>
      </c>
      <c r="J810" s="7">
        <f t="shared" si="36"/>
        <v>190</v>
      </c>
      <c r="K810" s="11">
        <v>140235</v>
      </c>
      <c r="L810" s="58" t="s">
        <v>1124</v>
      </c>
      <c r="M810" s="8">
        <f t="shared" si="37"/>
        <v>135.48686133989375</v>
      </c>
      <c r="N810" s="7" t="str">
        <f t="shared" si="38"/>
        <v>Média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22</v>
      </c>
      <c r="G811" s="7">
        <v>9</v>
      </c>
      <c r="H811" s="7">
        <v>4</v>
      </c>
      <c r="I811" s="7">
        <v>17</v>
      </c>
      <c r="J811" s="7">
        <f t="shared" si="36"/>
        <v>52</v>
      </c>
      <c r="K811" s="11">
        <v>89090</v>
      </c>
      <c r="L811" s="58" t="s">
        <v>1123</v>
      </c>
      <c r="M811" s="8">
        <f t="shared" si="37"/>
        <v>58.367942530025815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8</v>
      </c>
      <c r="G813" s="7">
        <v>10</v>
      </c>
      <c r="H813" s="7">
        <v>4</v>
      </c>
      <c r="I813" s="7">
        <v>3</v>
      </c>
      <c r="J813" s="7">
        <f t="shared" si="36"/>
        <v>25</v>
      </c>
      <c r="K813" s="11">
        <v>6539</v>
      </c>
      <c r="L813" s="58" t="s">
        <v>1121</v>
      </c>
      <c r="M813" s="8">
        <f t="shared" si="37"/>
        <v>382.321455880104</v>
      </c>
      <c r="N813" s="7" t="str">
        <f t="shared" si="38"/>
        <v>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</v>
      </c>
      <c r="G814" s="7">
        <v>0</v>
      </c>
      <c r="H814" s="7">
        <v>0</v>
      </c>
      <c r="I814" s="7">
        <v>0</v>
      </c>
      <c r="J814" s="7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2</v>
      </c>
      <c r="G818" s="7">
        <v>2</v>
      </c>
      <c r="H818" s="7">
        <v>4</v>
      </c>
      <c r="I818" s="7">
        <v>0</v>
      </c>
      <c r="J818" s="7">
        <f t="shared" si="36"/>
        <v>8</v>
      </c>
      <c r="K818" s="11">
        <v>78913</v>
      </c>
      <c r="L818" s="58" t="s">
        <v>1123</v>
      </c>
      <c r="M818" s="8">
        <f t="shared" si="37"/>
        <v>10.137746632367291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12</v>
      </c>
      <c r="G819" s="7">
        <v>1</v>
      </c>
      <c r="H819" s="7">
        <v>1</v>
      </c>
      <c r="I819" s="7">
        <v>1</v>
      </c>
      <c r="J819" s="7">
        <f t="shared" si="36"/>
        <v>15</v>
      </c>
      <c r="K819" s="11">
        <v>31984</v>
      </c>
      <c r="L819" s="58" t="s">
        <v>1122</v>
      </c>
      <c r="M819" s="8">
        <f t="shared" si="37"/>
        <v>46.898449224612307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0</v>
      </c>
      <c r="G820" s="7">
        <v>1</v>
      </c>
      <c r="H820" s="7">
        <v>2</v>
      </c>
      <c r="I820" s="7">
        <v>0</v>
      </c>
      <c r="J820" s="7">
        <f t="shared" si="36"/>
        <v>3</v>
      </c>
      <c r="K820" s="11">
        <v>56546</v>
      </c>
      <c r="L820" s="58" t="s">
        <v>1122</v>
      </c>
      <c r="M820" s="8">
        <f t="shared" si="37"/>
        <v>5.3054150603048846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5</v>
      </c>
      <c r="G821" s="7">
        <v>3</v>
      </c>
      <c r="H821" s="7">
        <v>8</v>
      </c>
      <c r="I821" s="7">
        <v>3</v>
      </c>
      <c r="J821" s="7">
        <f t="shared" si="36"/>
        <v>19</v>
      </c>
      <c r="K821" s="11">
        <v>6698</v>
      </c>
      <c r="L821" s="58" t="s">
        <v>1121</v>
      </c>
      <c r="M821" s="8">
        <f t="shared" si="37"/>
        <v>283.66676619886533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2</v>
      </c>
      <c r="H822" s="7">
        <v>1</v>
      </c>
      <c r="I822" s="7">
        <v>0</v>
      </c>
      <c r="J822" s="7">
        <f t="shared" si="36"/>
        <v>3</v>
      </c>
      <c r="K822" s="11">
        <v>25253</v>
      </c>
      <c r="L822" s="58" t="s">
        <v>1122</v>
      </c>
      <c r="M822" s="8">
        <f t="shared" si="37"/>
        <v>11.879776660198788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11</v>
      </c>
      <c r="G823" s="7">
        <v>9</v>
      </c>
      <c r="H823" s="7">
        <v>12</v>
      </c>
      <c r="I823" s="7">
        <v>10</v>
      </c>
      <c r="J823" s="7">
        <f t="shared" si="36"/>
        <v>42</v>
      </c>
      <c r="K823" s="11">
        <v>19797</v>
      </c>
      <c r="L823" s="58" t="s">
        <v>1121</v>
      </c>
      <c r="M823" s="8">
        <f t="shared" si="37"/>
        <v>212.15335656917713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82</v>
      </c>
      <c r="G825" s="7">
        <v>98</v>
      </c>
      <c r="H825" s="7">
        <v>98</v>
      </c>
      <c r="I825" s="7">
        <v>52</v>
      </c>
      <c r="J825" s="7">
        <f t="shared" si="36"/>
        <v>330</v>
      </c>
      <c r="K825" s="11">
        <v>114265</v>
      </c>
      <c r="L825" s="58" t="s">
        <v>1124</v>
      </c>
      <c r="M825" s="8">
        <f t="shared" si="37"/>
        <v>288.80234542510829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3</v>
      </c>
      <c r="G826" s="7">
        <v>0</v>
      </c>
      <c r="H826" s="7">
        <v>0</v>
      </c>
      <c r="I826" s="7">
        <v>1</v>
      </c>
      <c r="J826" s="7">
        <f t="shared" si="36"/>
        <v>4</v>
      </c>
      <c r="K826" s="11">
        <v>12466</v>
      </c>
      <c r="L826" s="58" t="s">
        <v>1121</v>
      </c>
      <c r="M826" s="8">
        <f t="shared" si="37"/>
        <v>32.087277394513073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10</v>
      </c>
      <c r="G827" s="7">
        <v>8</v>
      </c>
      <c r="H827" s="7">
        <v>4</v>
      </c>
      <c r="I827" s="7">
        <v>14</v>
      </c>
      <c r="J827" s="7">
        <f t="shared" si="36"/>
        <v>36</v>
      </c>
      <c r="K827" s="11">
        <v>12449</v>
      </c>
      <c r="L827" s="58" t="s">
        <v>1121</v>
      </c>
      <c r="M827" s="8">
        <f t="shared" si="37"/>
        <v>289.17985380351831</v>
      </c>
      <c r="N827" s="7" t="str">
        <f t="shared" si="38"/>
        <v>Média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143</v>
      </c>
      <c r="G828" s="7">
        <v>115</v>
      </c>
      <c r="H828" s="7">
        <v>115</v>
      </c>
      <c r="I828" s="7">
        <v>61</v>
      </c>
      <c r="J828" s="7">
        <f t="shared" si="36"/>
        <v>434</v>
      </c>
      <c r="K828" s="11">
        <v>330361</v>
      </c>
      <c r="L828" s="58" t="s">
        <v>1124</v>
      </c>
      <c r="M828" s="8">
        <f t="shared" si="37"/>
        <v>131.37143912265674</v>
      </c>
      <c r="N828" s="7" t="str">
        <f t="shared" si="38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72</v>
      </c>
      <c r="G829" s="7">
        <v>50</v>
      </c>
      <c r="H829" s="7">
        <v>47</v>
      </c>
      <c r="I829" s="7">
        <v>26</v>
      </c>
      <c r="J829" s="7">
        <f t="shared" si="36"/>
        <v>195</v>
      </c>
      <c r="K829" s="11">
        <v>683247</v>
      </c>
      <c r="L829" s="58" t="s">
        <v>1125</v>
      </c>
      <c r="M829" s="8">
        <f t="shared" si="37"/>
        <v>28.54019117537289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101</v>
      </c>
      <c r="G831" s="7">
        <v>82</v>
      </c>
      <c r="H831" s="7">
        <v>98</v>
      </c>
      <c r="I831" s="7">
        <v>81</v>
      </c>
      <c r="J831" s="7">
        <f t="shared" si="36"/>
        <v>362</v>
      </c>
      <c r="K831" s="11">
        <v>83808</v>
      </c>
      <c r="L831" s="58" t="s">
        <v>1123</v>
      </c>
      <c r="M831" s="8">
        <f t="shared" si="37"/>
        <v>431.93967163039326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0</v>
      </c>
      <c r="H832" s="7">
        <v>0</v>
      </c>
      <c r="I832" s="7">
        <v>0</v>
      </c>
      <c r="J832" s="7">
        <f t="shared" si="36"/>
        <v>1</v>
      </c>
      <c r="K832" s="11">
        <v>4325</v>
      </c>
      <c r="L832" s="58" t="s">
        <v>1121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1</v>
      </c>
      <c r="G833" s="7">
        <v>0</v>
      </c>
      <c r="H833" s="7">
        <v>0</v>
      </c>
      <c r="I833" s="7">
        <v>0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7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1</v>
      </c>
      <c r="G836" s="7">
        <v>3</v>
      </c>
      <c r="H836" s="7">
        <v>5</v>
      </c>
      <c r="I836" s="7">
        <v>2</v>
      </c>
      <c r="J836" s="7">
        <f t="shared" si="36"/>
        <v>11</v>
      </c>
      <c r="K836" s="11">
        <v>6491</v>
      </c>
      <c r="L836" s="58" t="s">
        <v>1121</v>
      </c>
      <c r="M836" s="8">
        <f t="shared" si="37"/>
        <v>169.46541364966876</v>
      </c>
      <c r="N836" s="7" t="str">
        <f t="shared" si="38"/>
        <v>Média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4</v>
      </c>
      <c r="G839" s="7">
        <v>5</v>
      </c>
      <c r="H839" s="7">
        <v>5</v>
      </c>
      <c r="I839" s="7">
        <v>1</v>
      </c>
      <c r="J839" s="7">
        <f t="shared" si="39"/>
        <v>15</v>
      </c>
      <c r="K839" s="11">
        <v>134477</v>
      </c>
      <c r="L839" s="58" t="s">
        <v>1124</v>
      </c>
      <c r="M839" s="8">
        <f t="shared" si="40"/>
        <v>11.15432378771091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1</v>
      </c>
      <c r="G840" s="7">
        <v>0</v>
      </c>
      <c r="H840" s="7">
        <v>0</v>
      </c>
      <c r="I840" s="7">
        <v>0</v>
      </c>
      <c r="J840" s="7">
        <f t="shared" si="39"/>
        <v>1</v>
      </c>
      <c r="K840" s="11">
        <v>7071</v>
      </c>
      <c r="L840" s="58" t="s">
        <v>1121</v>
      </c>
      <c r="M840" s="8">
        <f t="shared" si="40"/>
        <v>14.142271248762549</v>
      </c>
      <c r="N840" s="7" t="str">
        <f t="shared" si="41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13</v>
      </c>
      <c r="G841" s="7">
        <v>7</v>
      </c>
      <c r="H841" s="7">
        <v>4</v>
      </c>
      <c r="I841" s="7">
        <v>2</v>
      </c>
      <c r="J841" s="7">
        <f t="shared" si="39"/>
        <v>26</v>
      </c>
      <c r="K841" s="11">
        <v>39173</v>
      </c>
      <c r="L841" s="58" t="s">
        <v>1122</v>
      </c>
      <c r="M841" s="8">
        <f t="shared" si="40"/>
        <v>66.372246189977787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8</v>
      </c>
      <c r="G843" s="7">
        <v>3</v>
      </c>
      <c r="H843" s="7">
        <v>4</v>
      </c>
      <c r="I843" s="7">
        <v>2</v>
      </c>
      <c r="J843" s="7">
        <f t="shared" si="39"/>
        <v>17</v>
      </c>
      <c r="K843" s="11">
        <v>20537</v>
      </c>
      <c r="L843" s="58" t="s">
        <v>1121</v>
      </c>
      <c r="M843" s="8">
        <f t="shared" si="40"/>
        <v>82.777426108974055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1</v>
      </c>
      <c r="G844" s="7">
        <v>0</v>
      </c>
      <c r="H844" s="7">
        <v>0</v>
      </c>
      <c r="I844" s="7">
        <v>0</v>
      </c>
      <c r="J844" s="7">
        <f t="shared" si="39"/>
        <v>1</v>
      </c>
      <c r="K844" s="11">
        <v>9265</v>
      </c>
      <c r="L844" s="58" t="s">
        <v>1121</v>
      </c>
      <c r="M844" s="8">
        <f t="shared" si="40"/>
        <v>10.793308148947652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0</v>
      </c>
      <c r="G846" s="7">
        <v>1</v>
      </c>
      <c r="H846" s="7">
        <v>0</v>
      </c>
      <c r="I846" s="7">
        <v>1</v>
      </c>
      <c r="J846" s="7">
        <f t="shared" si="39"/>
        <v>2</v>
      </c>
      <c r="K846" s="11">
        <v>3951</v>
      </c>
      <c r="L846" s="58" t="s">
        <v>1121</v>
      </c>
      <c r="M846" s="8">
        <f t="shared" si="40"/>
        <v>50.620096178182742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4</v>
      </c>
      <c r="G848" s="7">
        <v>2</v>
      </c>
      <c r="H848" s="7">
        <v>5</v>
      </c>
      <c r="I848" s="7">
        <v>5</v>
      </c>
      <c r="J848" s="7">
        <f t="shared" si="39"/>
        <v>16</v>
      </c>
      <c r="K848" s="11">
        <v>125376</v>
      </c>
      <c r="L848" s="58" t="s">
        <v>1124</v>
      </c>
      <c r="M848" s="8">
        <f t="shared" si="40"/>
        <v>12.761613067891782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3</v>
      </c>
      <c r="H849" s="7">
        <v>1</v>
      </c>
      <c r="I849" s="7">
        <v>0</v>
      </c>
      <c r="J849" s="7">
        <f t="shared" si="39"/>
        <v>4</v>
      </c>
      <c r="K849" s="11">
        <v>78286</v>
      </c>
      <c r="L849" s="58" t="s">
        <v>1123</v>
      </c>
      <c r="M849" s="8">
        <f t="shared" si="40"/>
        <v>5.1094704033926881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4</v>
      </c>
      <c r="G851" s="7">
        <v>7</v>
      </c>
      <c r="H851" s="7">
        <v>6</v>
      </c>
      <c r="I851" s="7">
        <v>2</v>
      </c>
      <c r="J851" s="7">
        <f t="shared" si="39"/>
        <v>19</v>
      </c>
      <c r="K851" s="11">
        <v>13764</v>
      </c>
      <c r="L851" s="58" t="s">
        <v>1121</v>
      </c>
      <c r="M851" s="8">
        <f t="shared" si="40"/>
        <v>138.04126707352512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1</v>
      </c>
      <c r="G853" s="7">
        <v>0</v>
      </c>
      <c r="H853" s="7">
        <v>0</v>
      </c>
      <c r="I853" s="7">
        <v>0</v>
      </c>
      <c r="J853" s="7">
        <f t="shared" si="39"/>
        <v>1</v>
      </c>
      <c r="K853" s="11">
        <v>10537</v>
      </c>
      <c r="L853" s="58" t="s">
        <v>1121</v>
      </c>
      <c r="M853" s="8">
        <f t="shared" si="40"/>
        <v>9.4903672772136289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5</v>
      </c>
      <c r="G854" s="7">
        <v>1</v>
      </c>
      <c r="H854" s="7">
        <v>3</v>
      </c>
      <c r="I854" s="7">
        <v>0</v>
      </c>
      <c r="J854" s="7">
        <f t="shared" si="39"/>
        <v>9</v>
      </c>
      <c r="K854" s="11">
        <v>5420</v>
      </c>
      <c r="L854" s="58" t="s">
        <v>1121</v>
      </c>
      <c r="M854" s="8">
        <f t="shared" si="40"/>
        <v>166.05166051660518</v>
      </c>
      <c r="N854" s="7" t="str">
        <f t="shared" si="41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41</v>
      </c>
      <c r="G855" s="7">
        <v>44</v>
      </c>
      <c r="H855" s="7">
        <v>51</v>
      </c>
      <c r="I855" s="7">
        <v>43</v>
      </c>
      <c r="J855" s="7">
        <f t="shared" si="39"/>
        <v>179</v>
      </c>
      <c r="K855" s="11">
        <v>42149</v>
      </c>
      <c r="L855" s="58" t="s">
        <v>1122</v>
      </c>
      <c r="M855" s="8">
        <f t="shared" si="40"/>
        <v>424.68385964079812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4293</v>
      </c>
      <c r="G858" s="12">
        <f>SUM(G5:G857)</f>
        <v>3684</v>
      </c>
      <c r="H858" s="12">
        <f>SUM(H5:H857)</f>
        <v>3652</v>
      </c>
      <c r="I858" s="12">
        <f>SUM(I5:I857)</f>
        <v>3007</v>
      </c>
      <c r="J858" s="62">
        <f>SUM(F5:I857)</f>
        <v>14636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7" priority="9" stopIfTrue="1" operator="equal">
      <formula>"Alta"</formula>
    </cfRule>
    <cfRule type="cellIs" dxfId="56" priority="10" stopIfTrue="1" operator="equal">
      <formula>"Média"</formula>
    </cfRule>
    <cfRule type="cellIs" dxfId="55" priority="11" stopIfTrue="1" operator="equal">
      <formula>"Baixa"</formula>
    </cfRule>
  </conditionalFormatting>
  <conditionalFormatting sqref="N5:N857">
    <cfRule type="cellIs" dxfId="54" priority="5" operator="equal">
      <formula>"Muito Alta"</formula>
    </cfRule>
    <cfRule type="cellIs" dxfId="53" priority="6" operator="equal">
      <formula>"Alta"</formula>
    </cfRule>
    <cfRule type="cellIs" dxfId="52" priority="7" operator="equal">
      <formula>"Média"</formula>
    </cfRule>
    <cfRule type="cellIs" dxfId="51" priority="8" operator="equal">
      <formula>"Baixa"</formula>
    </cfRule>
  </conditionalFormatting>
  <conditionalFormatting sqref="O5">
    <cfRule type="cellIs" dxfId="50" priority="1" operator="equal">
      <formula>"Muito Alta"</formula>
    </cfRule>
    <cfRule type="cellIs" dxfId="49" priority="2" operator="equal">
      <formula>"Alta"</formula>
    </cfRule>
    <cfRule type="cellIs" dxfId="48" priority="3" operator="equal">
      <formula>"Média"</formula>
    </cfRule>
    <cfRule type="cellIs" dxfId="4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F5" sqref="F5:I85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4" t="s">
        <v>1130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2" ht="19.5" thickBot="1" x14ac:dyDescent="0.3">
      <c r="A3" s="125" t="str">
        <f>Dengue!A3</f>
        <v>Sinan22/04/2020</v>
      </c>
      <c r="B3" s="12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12</v>
      </c>
      <c r="G4" s="50">
        <v>13</v>
      </c>
      <c r="H4" s="50">
        <v>14</v>
      </c>
      <c r="I4" s="50">
        <v>15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64</v>
      </c>
      <c r="Q8" s="71">
        <f>P8/P$10*100</f>
        <v>7.5029308323563884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1</v>
      </c>
      <c r="G9" s="7">
        <v>1</v>
      </c>
      <c r="H9" s="7">
        <v>0</v>
      </c>
      <c r="I9" s="7">
        <v>0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69">
        <f>COUNTIF(N$5:N$857,"Silencioso")</f>
        <v>786</v>
      </c>
      <c r="Q9" s="71">
        <f>P9/P$10*100</f>
        <v>92.145369284876907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1</v>
      </c>
      <c r="H15" s="7">
        <v>1</v>
      </c>
      <c r="I15" s="7">
        <v>0</v>
      </c>
      <c r="J15" s="13">
        <f t="shared" si="0"/>
        <v>3</v>
      </c>
      <c r="K15" s="11">
        <v>25193</v>
      </c>
      <c r="L15" s="58" t="s">
        <v>1122</v>
      </c>
      <c r="M15" s="8">
        <f t="shared" si="1"/>
        <v>11.908069701901322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1</v>
      </c>
      <c r="G19" s="7">
        <v>0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3</v>
      </c>
      <c r="G23" s="7">
        <v>14</v>
      </c>
      <c r="H23" s="7">
        <v>25</v>
      </c>
      <c r="I23" s="7">
        <v>5</v>
      </c>
      <c r="J23" s="13">
        <f t="shared" si="0"/>
        <v>47</v>
      </c>
      <c r="K23" s="11">
        <v>7411</v>
      </c>
      <c r="L23" s="58" t="s">
        <v>1121</v>
      </c>
      <c r="M23" s="8">
        <f t="shared" si="1"/>
        <v>634.19241667791118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1</v>
      </c>
      <c r="G41" s="7">
        <v>0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1</v>
      </c>
      <c r="H58" s="7">
        <v>0</v>
      </c>
      <c r="I58" s="7">
        <v>0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2</v>
      </c>
      <c r="G67" s="7">
        <v>0</v>
      </c>
      <c r="H67" s="7">
        <v>0</v>
      </c>
      <c r="I67" s="7">
        <v>0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10</v>
      </c>
      <c r="G70" s="7">
        <v>2</v>
      </c>
      <c r="H70" s="7">
        <v>0</v>
      </c>
      <c r="I70" s="7">
        <v>1</v>
      </c>
      <c r="J70" s="13">
        <f t="shared" si="3"/>
        <v>13</v>
      </c>
      <c r="K70" s="11">
        <v>2501576</v>
      </c>
      <c r="L70" s="58" t="s">
        <v>1125</v>
      </c>
      <c r="M70" s="8">
        <f t="shared" si="4"/>
        <v>0.51967239851997304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1</v>
      </c>
      <c r="H76" s="7">
        <v>0</v>
      </c>
      <c r="I76" s="7">
        <v>0</v>
      </c>
      <c r="J76" s="13">
        <f t="shared" si="3"/>
        <v>1</v>
      </c>
      <c r="K76" s="11">
        <v>432575</v>
      </c>
      <c r="L76" s="58" t="s">
        <v>1125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4</v>
      </c>
      <c r="G83" s="7">
        <v>0</v>
      </c>
      <c r="H83" s="7">
        <v>0</v>
      </c>
      <c r="I83" s="7">
        <v>0</v>
      </c>
      <c r="J83" s="13">
        <f t="shared" si="3"/>
        <v>4</v>
      </c>
      <c r="K83" s="11">
        <v>50166</v>
      </c>
      <c r="L83" s="58" t="s">
        <v>1122</v>
      </c>
      <c r="M83" s="8">
        <f t="shared" si="4"/>
        <v>7.9735278874137858</v>
      </c>
      <c r="N83" s="7" t="str">
        <f t="shared" si="5"/>
        <v>Baixa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1</v>
      </c>
      <c r="I132" s="7">
        <v>0</v>
      </c>
      <c r="J132" s="13">
        <f t="shared" si="3"/>
        <v>1</v>
      </c>
      <c r="K132" s="11">
        <v>5612</v>
      </c>
      <c r="L132" s="58" t="s">
        <v>1121</v>
      </c>
      <c r="M132" s="8">
        <f t="shared" si="4"/>
        <v>17.818959372772632</v>
      </c>
      <c r="N132" s="7" t="str">
        <f t="shared" si="5"/>
        <v>Baixa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1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1</v>
      </c>
      <c r="H151" s="7">
        <v>0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2</v>
      </c>
      <c r="G154" s="7">
        <v>4</v>
      </c>
      <c r="H154" s="7">
        <v>1</v>
      </c>
      <c r="I154" s="7">
        <v>1</v>
      </c>
      <c r="J154" s="13">
        <f t="shared" si="6"/>
        <v>8</v>
      </c>
      <c r="K154" s="11">
        <v>19007</v>
      </c>
      <c r="L154" s="58" t="s">
        <v>1121</v>
      </c>
      <c r="M154" s="8">
        <f t="shared" si="7"/>
        <v>42.089756405534807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1</v>
      </c>
      <c r="I160" s="7">
        <v>0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1</v>
      </c>
      <c r="J162" s="13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1</v>
      </c>
      <c r="I170" s="7">
        <v>0</v>
      </c>
      <c r="J170" s="13">
        <f t="shared" si="6"/>
        <v>1</v>
      </c>
      <c r="K170" s="11">
        <v>74691</v>
      </c>
      <c r="L170" s="58" t="s">
        <v>1123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1</v>
      </c>
      <c r="H173" s="7">
        <v>0</v>
      </c>
      <c r="I173" s="7">
        <v>0</v>
      </c>
      <c r="J173" s="13">
        <f t="shared" si="6"/>
        <v>1</v>
      </c>
      <c r="K173" s="11">
        <v>6366</v>
      </c>
      <c r="L173" s="58" t="s">
        <v>1121</v>
      </c>
      <c r="M173" s="8">
        <f t="shared" si="7"/>
        <v>15.708451146716934</v>
      </c>
      <c r="N173" s="7" t="str">
        <f t="shared" si="8"/>
        <v>Baixa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2</v>
      </c>
      <c r="G175" s="7">
        <v>0</v>
      </c>
      <c r="H175" s="7">
        <v>0</v>
      </c>
      <c r="I175" s="7">
        <v>0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1</v>
      </c>
      <c r="H208" s="7">
        <v>0</v>
      </c>
      <c r="I208" s="7">
        <v>1</v>
      </c>
      <c r="J208" s="13">
        <f t="shared" si="9"/>
        <v>3</v>
      </c>
      <c r="K208" s="11">
        <v>22892</v>
      </c>
      <c r="L208" s="58" t="s">
        <v>1121</v>
      </c>
      <c r="M208" s="8">
        <f t="shared" si="10"/>
        <v>13.105014852350168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1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5</v>
      </c>
      <c r="G218" s="7">
        <v>2</v>
      </c>
      <c r="H218" s="7">
        <v>1</v>
      </c>
      <c r="I218" s="7">
        <v>3</v>
      </c>
      <c r="J218" s="13">
        <f t="shared" si="9"/>
        <v>11</v>
      </c>
      <c r="K218" s="11">
        <v>109405</v>
      </c>
      <c r="L218" s="58" t="s">
        <v>1124</v>
      </c>
      <c r="M218" s="8">
        <f t="shared" si="10"/>
        <v>10.054385082948677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1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1</v>
      </c>
      <c r="G252" s="7">
        <v>0</v>
      </c>
      <c r="H252" s="7">
        <v>1</v>
      </c>
      <c r="I252" s="7">
        <v>0</v>
      </c>
      <c r="J252" s="13">
        <f t="shared" si="9"/>
        <v>2</v>
      </c>
      <c r="K252" s="11">
        <v>235977</v>
      </c>
      <c r="L252" s="58" t="s">
        <v>1124</v>
      </c>
      <c r="M252" s="8">
        <f t="shared" si="10"/>
        <v>0.84754022637799453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1</v>
      </c>
      <c r="J301" s="13">
        <f t="shared" si="12"/>
        <v>1</v>
      </c>
      <c r="K301" s="11">
        <v>26181</v>
      </c>
      <c r="L301" s="58" t="s">
        <v>1122</v>
      </c>
      <c r="M301" s="8">
        <f t="shared" si="13"/>
        <v>3.8195638058133765</v>
      </c>
      <c r="N301" s="7" t="str">
        <f t="shared" si="14"/>
        <v>Baixa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1</v>
      </c>
      <c r="I309" s="7">
        <v>1</v>
      </c>
      <c r="J309" s="13">
        <f t="shared" si="12"/>
        <v>2</v>
      </c>
      <c r="K309" s="11">
        <v>58962</v>
      </c>
      <c r="L309" s="58" t="s">
        <v>1122</v>
      </c>
      <c r="M309" s="8">
        <f t="shared" si="13"/>
        <v>3.3920151962280793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2</v>
      </c>
      <c r="G319" s="7">
        <v>1</v>
      </c>
      <c r="H319" s="7">
        <v>5</v>
      </c>
      <c r="I319" s="7">
        <v>4</v>
      </c>
      <c r="J319" s="13">
        <f t="shared" si="12"/>
        <v>12</v>
      </c>
      <c r="K319" s="11">
        <v>278685</v>
      </c>
      <c r="L319" s="58" t="s">
        <v>1124</v>
      </c>
      <c r="M319" s="8">
        <f t="shared" si="13"/>
        <v>4.3059368103773075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1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1</v>
      </c>
      <c r="G359" s="7">
        <v>0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12</v>
      </c>
      <c r="G361" s="7">
        <v>8</v>
      </c>
      <c r="H361" s="7">
        <v>2</v>
      </c>
      <c r="I361" s="7">
        <v>0</v>
      </c>
      <c r="J361" s="13">
        <f t="shared" si="15"/>
        <v>22</v>
      </c>
      <c r="K361" s="11">
        <v>261344</v>
      </c>
      <c r="L361" s="58" t="s">
        <v>1124</v>
      </c>
      <c r="M361" s="8">
        <f t="shared" si="16"/>
        <v>8.4180237541324843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1</v>
      </c>
      <c r="G379" s="7">
        <v>0</v>
      </c>
      <c r="H379" s="7">
        <v>0</v>
      </c>
      <c r="I379" s="7">
        <v>0</v>
      </c>
      <c r="J379" s="13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2</v>
      </c>
      <c r="G382" s="7">
        <v>1</v>
      </c>
      <c r="H382" s="7">
        <v>0</v>
      </c>
      <c r="I382" s="7">
        <v>0</v>
      </c>
      <c r="J382" s="13">
        <f t="shared" si="15"/>
        <v>3</v>
      </c>
      <c r="K382" s="11">
        <v>15102</v>
      </c>
      <c r="L382" s="58" t="s">
        <v>1121</v>
      </c>
      <c r="M382" s="8">
        <f t="shared" si="16"/>
        <v>19.864918553833927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1</v>
      </c>
      <c r="H391" s="7">
        <v>0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1</v>
      </c>
      <c r="G393" s="7">
        <v>0</v>
      </c>
      <c r="H393" s="7">
        <v>0</v>
      </c>
      <c r="I393" s="7">
        <v>0</v>
      </c>
      <c r="J393" s="13">
        <f t="shared" si="18"/>
        <v>1</v>
      </c>
      <c r="K393" s="11">
        <v>38822</v>
      </c>
      <c r="L393" s="58" t="s">
        <v>1122</v>
      </c>
      <c r="M393" s="8">
        <f t="shared" si="19"/>
        <v>2.575859048992839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1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1</v>
      </c>
      <c r="I439" s="7">
        <v>1</v>
      </c>
      <c r="J439" s="13">
        <f t="shared" si="18"/>
        <v>2</v>
      </c>
      <c r="K439" s="11">
        <v>6522</v>
      </c>
      <c r="L439" s="58" t="s">
        <v>1121</v>
      </c>
      <c r="M439" s="8">
        <f t="shared" si="19"/>
        <v>30.665440049064706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1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1</v>
      </c>
      <c r="I459" s="7">
        <v>0</v>
      </c>
      <c r="J459" s="13">
        <f t="shared" si="21"/>
        <v>1</v>
      </c>
      <c r="K459" s="11">
        <v>22608</v>
      </c>
      <c r="L459" s="58" t="s">
        <v>1121</v>
      </c>
      <c r="M459" s="8">
        <f t="shared" si="22"/>
        <v>4.4232130219391363</v>
      </c>
      <c r="N459" s="7" t="str">
        <f t="shared" si="23"/>
        <v>Baixa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1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1</v>
      </c>
      <c r="G475" s="7">
        <v>2</v>
      </c>
      <c r="H475" s="7">
        <v>3</v>
      </c>
      <c r="I475" s="7">
        <v>2</v>
      </c>
      <c r="J475" s="13">
        <f t="shared" si="21"/>
        <v>8</v>
      </c>
      <c r="K475" s="11">
        <v>3227</v>
      </c>
      <c r="L475" s="58" t="s">
        <v>1121</v>
      </c>
      <c r="M475" s="8">
        <f t="shared" si="22"/>
        <v>247.90827393864271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1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1</v>
      </c>
      <c r="I497" s="7">
        <v>0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2</v>
      </c>
      <c r="G524" s="7">
        <v>0</v>
      </c>
      <c r="H524" s="7">
        <v>0</v>
      </c>
      <c r="I524" s="7">
        <v>0</v>
      </c>
      <c r="J524" s="13">
        <f t="shared" si="24"/>
        <v>2</v>
      </c>
      <c r="K524" s="11">
        <v>93577</v>
      </c>
      <c r="L524" s="58" t="s">
        <v>1123</v>
      </c>
      <c r="M524" s="8">
        <f t="shared" si="25"/>
        <v>2.1372773224189703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1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1</v>
      </c>
      <c r="I533" s="7">
        <v>0</v>
      </c>
      <c r="J533" s="13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2</v>
      </c>
      <c r="G553" s="7">
        <v>0</v>
      </c>
      <c r="H553" s="7">
        <v>0</v>
      </c>
      <c r="I553" s="7">
        <v>4</v>
      </c>
      <c r="J553" s="13">
        <f t="shared" si="24"/>
        <v>6</v>
      </c>
      <c r="K553" s="11">
        <v>5671</v>
      </c>
      <c r="L553" s="58" t="s">
        <v>1121</v>
      </c>
      <c r="M553" s="8">
        <f t="shared" si="25"/>
        <v>105.80144595309469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1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1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1</v>
      </c>
      <c r="G567" s="7">
        <v>0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</v>
      </c>
      <c r="G603" s="7">
        <v>3</v>
      </c>
      <c r="H603" s="7">
        <v>2</v>
      </c>
      <c r="I603" s="7">
        <v>0</v>
      </c>
      <c r="J603" s="13">
        <f t="shared" si="27"/>
        <v>6</v>
      </c>
      <c r="K603" s="11">
        <v>10731</v>
      </c>
      <c r="L603" s="58" t="s">
        <v>1121</v>
      </c>
      <c r="M603" s="8">
        <f t="shared" si="28"/>
        <v>55.912776069331841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1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2</v>
      </c>
      <c r="H634" s="7">
        <v>0</v>
      </c>
      <c r="I634" s="7">
        <v>1</v>
      </c>
      <c r="J634" s="13">
        <f t="shared" si="27"/>
        <v>3</v>
      </c>
      <c r="K634" s="11">
        <v>10514</v>
      </c>
      <c r="L634" s="58" t="s">
        <v>1121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3</v>
      </c>
      <c r="H637" s="7">
        <v>1</v>
      </c>
      <c r="I637" s="7">
        <v>3</v>
      </c>
      <c r="J637" s="13">
        <f t="shared" si="27"/>
        <v>8</v>
      </c>
      <c r="K637" s="11">
        <v>17398</v>
      </c>
      <c r="L637" s="58" t="s">
        <v>1121</v>
      </c>
      <c r="M637" s="8">
        <f t="shared" si="28"/>
        <v>45.982296815725945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2</v>
      </c>
      <c r="H641" s="7">
        <v>2</v>
      </c>
      <c r="I641" s="7">
        <v>0</v>
      </c>
      <c r="J641" s="13">
        <f t="shared" si="27"/>
        <v>4</v>
      </c>
      <c r="K641" s="11">
        <v>331045</v>
      </c>
      <c r="L641" s="58" t="s">
        <v>1124</v>
      </c>
      <c r="M641" s="8">
        <f t="shared" si="28"/>
        <v>1.2082949447960247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1</v>
      </c>
      <c r="J677" s="13">
        <f t="shared" si="30"/>
        <v>1</v>
      </c>
      <c r="K677" s="11">
        <v>6345</v>
      </c>
      <c r="L677" s="58" t="s">
        <v>1121</v>
      </c>
      <c r="M677" s="8">
        <f t="shared" si="31"/>
        <v>15.760441292356187</v>
      </c>
      <c r="N677" s="7" t="str">
        <f t="shared" si="32"/>
        <v>Baixa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1</v>
      </c>
      <c r="H699" s="7">
        <v>1</v>
      </c>
      <c r="I699" s="7">
        <v>0</v>
      </c>
      <c r="J699" s="13">
        <f t="shared" si="30"/>
        <v>3</v>
      </c>
      <c r="K699" s="11">
        <v>33934</v>
      </c>
      <c r="L699" s="58" t="s">
        <v>1122</v>
      </c>
      <c r="M699" s="8">
        <f t="shared" si="31"/>
        <v>8.8406907526374727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2</v>
      </c>
      <c r="H742" s="7">
        <v>0</v>
      </c>
      <c r="I742" s="7">
        <v>0</v>
      </c>
      <c r="J742" s="13">
        <f t="shared" si="33"/>
        <v>2</v>
      </c>
      <c r="K742" s="11">
        <v>26272</v>
      </c>
      <c r="L742" s="58" t="s">
        <v>1122</v>
      </c>
      <c r="M742" s="8">
        <f t="shared" si="34"/>
        <v>7.6126674786845303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1</v>
      </c>
      <c r="G745" s="7">
        <v>0</v>
      </c>
      <c r="H745" s="7">
        <v>0</v>
      </c>
      <c r="I745" s="7">
        <v>0</v>
      </c>
      <c r="J745" s="13">
        <f t="shared" si="33"/>
        <v>1</v>
      </c>
      <c r="K745" s="11">
        <v>23385</v>
      </c>
      <c r="L745" s="58" t="s">
        <v>1121</v>
      </c>
      <c r="M745" s="8">
        <f t="shared" si="34"/>
        <v>4.2762454564892023</v>
      </c>
      <c r="N745" s="7" t="str">
        <f t="shared" si="35"/>
        <v>Baixa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3</v>
      </c>
      <c r="G810" s="7">
        <v>2</v>
      </c>
      <c r="H810" s="7">
        <v>0</v>
      </c>
      <c r="I810" s="7">
        <v>0</v>
      </c>
      <c r="J810" s="13">
        <f t="shared" si="36"/>
        <v>5</v>
      </c>
      <c r="K810" s="11">
        <v>140235</v>
      </c>
      <c r="L810" s="58" t="s">
        <v>1124</v>
      </c>
      <c r="M810" s="8">
        <f t="shared" si="37"/>
        <v>3.5654437194708883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3</v>
      </c>
      <c r="G811" s="7">
        <v>1</v>
      </c>
      <c r="H811" s="7">
        <v>0</v>
      </c>
      <c r="I811" s="7">
        <v>0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0</v>
      </c>
      <c r="H825" s="7">
        <v>4</v>
      </c>
      <c r="I825" s="7">
        <v>3</v>
      </c>
      <c r="J825" s="13">
        <f t="shared" si="36"/>
        <v>10</v>
      </c>
      <c r="K825" s="11">
        <v>114265</v>
      </c>
      <c r="L825" s="58" t="s">
        <v>1124</v>
      </c>
      <c r="M825" s="8">
        <f t="shared" si="37"/>
        <v>8.7515862250032814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3</v>
      </c>
      <c r="G828" s="7">
        <v>1</v>
      </c>
      <c r="H828" s="7">
        <v>0</v>
      </c>
      <c r="I828" s="7">
        <v>1</v>
      </c>
      <c r="J828" s="13">
        <f t="shared" si="36"/>
        <v>5</v>
      </c>
      <c r="K828" s="11">
        <v>330361</v>
      </c>
      <c r="L828" s="58" t="s">
        <v>1124</v>
      </c>
      <c r="M828" s="8">
        <f t="shared" si="37"/>
        <v>1.5134958424269209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1</v>
      </c>
      <c r="H836" s="7">
        <v>0</v>
      </c>
      <c r="I836" s="7">
        <v>0</v>
      </c>
      <c r="J836" s="13">
        <f t="shared" si="36"/>
        <v>1</v>
      </c>
      <c r="K836" s="11">
        <v>6491</v>
      </c>
      <c r="L836" s="58" t="s">
        <v>1121</v>
      </c>
      <c r="M836" s="8">
        <f t="shared" si="37"/>
        <v>15.405946695424435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1</v>
      </c>
      <c r="I842" s="7">
        <v>0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1</v>
      </c>
      <c r="I851" s="7">
        <v>0</v>
      </c>
      <c r="J851" s="13">
        <f t="shared" si="39"/>
        <v>1</v>
      </c>
      <c r="K851" s="11">
        <v>13764</v>
      </c>
      <c r="L851" s="58" t="s">
        <v>1121</v>
      </c>
      <c r="M851" s="8">
        <f t="shared" si="40"/>
        <v>7.2653298459750077</v>
      </c>
      <c r="N851" s="7" t="str">
        <f t="shared" si="41"/>
        <v>Baixa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77</v>
      </c>
      <c r="G858" s="12">
        <f>SUM(G5:G857)</f>
        <v>64</v>
      </c>
      <c r="H858" s="12">
        <f>SUM(H5:H857)</f>
        <v>65</v>
      </c>
      <c r="I858" s="12">
        <f>SUM(I5:I857)</f>
        <v>36</v>
      </c>
      <c r="J858" s="12">
        <f>SUM(F858:I858)</f>
        <v>242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46" priority="1" operator="equal">
      <formula>"Muito Alta"</formula>
    </cfRule>
    <cfRule type="cellIs" dxfId="45" priority="2" operator="equal">
      <formula>"Alta"</formula>
    </cfRule>
    <cfRule type="cellIs" dxfId="44" priority="3" operator="equal">
      <formula>"Média"</formula>
    </cfRule>
    <cfRule type="cellIs" dxfId="43" priority="4" operator="equal">
      <formula>"Baixa"</formula>
    </cfRule>
  </conditionalFormatting>
  <conditionalFormatting sqref="O6:O9">
    <cfRule type="cellIs" dxfId="42" priority="9" stopIfTrue="1" operator="equal">
      <formula>"Alta"</formula>
    </cfRule>
    <cfRule type="cellIs" dxfId="41" priority="10" stopIfTrue="1" operator="equal">
      <formula>"Média"</formula>
    </cfRule>
    <cfRule type="cellIs" dxfId="40" priority="11" stopIfTrue="1" operator="equal">
      <formula>"Baixa"</formula>
    </cfRule>
  </conditionalFormatting>
  <conditionalFormatting sqref="N5:N857">
    <cfRule type="cellIs" dxfId="39" priority="5" operator="equal">
      <formula>"Muito Alta"</formula>
    </cfRule>
    <cfRule type="cellIs" dxfId="38" priority="6" operator="equal">
      <formula>"Alta"</formula>
    </cfRule>
    <cfRule type="cellIs" dxfId="37" priority="7" operator="equal">
      <formula>"Média"</formula>
    </cfRule>
    <cfRule type="cellIs" dxfId="36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H9" sqref="H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4" t="s">
        <v>1129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2" ht="19.5" thickBot="1" x14ac:dyDescent="0.3">
      <c r="A3" s="125" t="str">
        <f>Dengue!A3</f>
        <v>Sinan22/04/2020</v>
      </c>
      <c r="B3" s="12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12</v>
      </c>
      <c r="G4" s="50">
        <v>13</v>
      </c>
      <c r="H4" s="50">
        <v>14</v>
      </c>
      <c r="I4" s="50">
        <v>15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33</v>
      </c>
      <c r="Q8" s="71">
        <f>P8/P$10*100</f>
        <v>3.8686987104337636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3</v>
      </c>
      <c r="G9" s="7">
        <v>0</v>
      </c>
      <c r="H9" s="7">
        <v>0</v>
      </c>
      <c r="I9" s="7">
        <v>0</v>
      </c>
      <c r="J9" s="13">
        <f t="shared" si="0"/>
        <v>3</v>
      </c>
      <c r="K9" s="11">
        <v>9575</v>
      </c>
      <c r="L9" s="58" t="s">
        <v>1121</v>
      </c>
      <c r="M9" s="8">
        <f t="shared" si="1"/>
        <v>31.331592689295039</v>
      </c>
      <c r="N9" s="7" t="str">
        <f t="shared" si="2"/>
        <v>Baixa</v>
      </c>
      <c r="O9" s="6" t="s">
        <v>19</v>
      </c>
      <c r="P9" s="69">
        <f>COUNTIF(N$5:N$857,"Silencioso")</f>
        <v>820</v>
      </c>
      <c r="Q9" s="71">
        <f>P9/P$10*100</f>
        <v>96.131301289566238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1</v>
      </c>
      <c r="H70" s="7">
        <v>0</v>
      </c>
      <c r="I70" s="7">
        <v>0</v>
      </c>
      <c r="J70" s="13">
        <f t="shared" si="3"/>
        <v>2</v>
      </c>
      <c r="K70" s="11">
        <v>2501576</v>
      </c>
      <c r="L70" s="58" t="s">
        <v>1125</v>
      </c>
      <c r="M70" s="8">
        <f t="shared" si="4"/>
        <v>7.9949599772303537E-2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2</v>
      </c>
      <c r="H177" s="7">
        <v>2</v>
      </c>
      <c r="I177" s="7">
        <v>0</v>
      </c>
      <c r="J177" s="13">
        <f t="shared" si="6"/>
        <v>4</v>
      </c>
      <c r="K177" s="11">
        <v>7017</v>
      </c>
      <c r="L177" s="58" t="s">
        <v>1121</v>
      </c>
      <c r="M177" s="8">
        <f t="shared" si="7"/>
        <v>57.004417842382779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1</v>
      </c>
      <c r="I186" s="7">
        <v>0</v>
      </c>
      <c r="J186" s="13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0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1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1</v>
      </c>
      <c r="I237" s="7">
        <v>1</v>
      </c>
      <c r="J237" s="13">
        <f t="shared" si="9"/>
        <v>2</v>
      </c>
      <c r="K237" s="11">
        <v>79625</v>
      </c>
      <c r="L237" s="58" t="s">
        <v>1123</v>
      </c>
      <c r="M237" s="8">
        <f t="shared" si="10"/>
        <v>2.5117739403453689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</v>
      </c>
      <c r="G319" s="7">
        <v>0</v>
      </c>
      <c r="H319" s="7">
        <v>0</v>
      </c>
      <c r="I319" s="7">
        <v>0</v>
      </c>
      <c r="J319" s="13">
        <f t="shared" si="12"/>
        <v>1</v>
      </c>
      <c r="K319" s="11">
        <v>278685</v>
      </c>
      <c r="L319" s="58" t="s">
        <v>1124</v>
      </c>
      <c r="M319" s="8">
        <f t="shared" si="13"/>
        <v>0.35882806753144231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1</v>
      </c>
      <c r="I361" s="7">
        <v>0</v>
      </c>
      <c r="J361" s="13">
        <f t="shared" si="15"/>
        <v>2</v>
      </c>
      <c r="K361" s="11">
        <v>261344</v>
      </c>
      <c r="L361" s="58" t="s">
        <v>1124</v>
      </c>
      <c r="M361" s="8">
        <f t="shared" si="16"/>
        <v>0.76527488673931676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1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2</v>
      </c>
      <c r="G391" s="7">
        <v>3</v>
      </c>
      <c r="H391" s="7">
        <v>1</v>
      </c>
      <c r="I391" s="7">
        <v>0</v>
      </c>
      <c r="J391" s="13">
        <f t="shared" si="18"/>
        <v>6</v>
      </c>
      <c r="K391" s="11">
        <v>104067</v>
      </c>
      <c r="L391" s="58" t="s">
        <v>1124</v>
      </c>
      <c r="M391" s="8">
        <f t="shared" si="19"/>
        <v>5.7655164461356625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1</v>
      </c>
      <c r="G460" s="7">
        <v>1</v>
      </c>
      <c r="H460" s="7">
        <v>1</v>
      </c>
      <c r="I460" s="7">
        <v>0</v>
      </c>
      <c r="J460" s="13">
        <f t="shared" si="21"/>
        <v>3</v>
      </c>
      <c r="K460" s="11">
        <v>27640</v>
      </c>
      <c r="L460" s="58" t="s">
        <v>1122</v>
      </c>
      <c r="M460" s="8">
        <f t="shared" si="22"/>
        <v>10.85383502170767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1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1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1</v>
      </c>
      <c r="I553" s="7">
        <v>0</v>
      </c>
      <c r="J553" s="13">
        <f t="shared" si="24"/>
        <v>1</v>
      </c>
      <c r="K553" s="11">
        <v>5671</v>
      </c>
      <c r="L553" s="58" t="s">
        <v>1121</v>
      </c>
      <c r="M553" s="8">
        <f t="shared" si="25"/>
        <v>17.633574325515781</v>
      </c>
      <c r="N553" s="7" t="str">
        <f t="shared" si="26"/>
        <v>Baixa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1</v>
      </c>
      <c r="G567" s="7">
        <v>0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1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1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1</v>
      </c>
      <c r="H623" s="7">
        <v>1</v>
      </c>
      <c r="I623" s="7">
        <v>0</v>
      </c>
      <c r="J623" s="13">
        <f t="shared" si="27"/>
        <v>2</v>
      </c>
      <c r="K623" s="11">
        <v>8642</v>
      </c>
      <c r="L623" s="58" t="s">
        <v>1121</v>
      </c>
      <c r="M623" s="8">
        <f t="shared" si="28"/>
        <v>23.142791020597084</v>
      </c>
      <c r="N623" s="7" t="str">
        <f t="shared" si="29"/>
        <v>Baixa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0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1</v>
      </c>
      <c r="H651" s="7">
        <v>0</v>
      </c>
      <c r="I651" s="7">
        <v>0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1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1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1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1</v>
      </c>
      <c r="I699" s="7">
        <v>1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3</v>
      </c>
      <c r="H707" s="7">
        <v>0</v>
      </c>
      <c r="I707" s="7">
        <v>0</v>
      </c>
      <c r="J707" s="13">
        <f t="shared" si="30"/>
        <v>4</v>
      </c>
      <c r="K707" s="11">
        <v>28054</v>
      </c>
      <c r="L707" s="58" t="s">
        <v>1122</v>
      </c>
      <c r="M707" s="8">
        <f t="shared" si="31"/>
        <v>14.258216297141228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0</v>
      </c>
      <c r="H810" s="7">
        <v>0</v>
      </c>
      <c r="I810" s="7">
        <v>0</v>
      </c>
      <c r="J810" s="13">
        <f t="shared" si="36"/>
        <v>2</v>
      </c>
      <c r="K810" s="11">
        <v>140235</v>
      </c>
      <c r="L810" s="58" t="s">
        <v>1124</v>
      </c>
      <c r="M810" s="8">
        <f t="shared" si="37"/>
        <v>1.4261774877883553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5</v>
      </c>
      <c r="G811" s="7">
        <v>0</v>
      </c>
      <c r="H811" s="7">
        <v>0</v>
      </c>
      <c r="I811" s="7">
        <v>0</v>
      </c>
      <c r="J811" s="13">
        <f t="shared" si="36"/>
        <v>5</v>
      </c>
      <c r="K811" s="11">
        <v>89090</v>
      </c>
      <c r="L811" s="58" t="s">
        <v>1123</v>
      </c>
      <c r="M811" s="8">
        <f t="shared" si="37"/>
        <v>5.6123021663486368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3</v>
      </c>
      <c r="H825" s="7">
        <v>1</v>
      </c>
      <c r="I825" s="7">
        <v>5</v>
      </c>
      <c r="J825" s="13">
        <f t="shared" si="36"/>
        <v>10</v>
      </c>
      <c r="K825" s="11">
        <v>114265</v>
      </c>
      <c r="L825" s="58" t="s">
        <v>1124</v>
      </c>
      <c r="M825" s="8">
        <f t="shared" si="37"/>
        <v>8.7515862250032814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0</v>
      </c>
      <c r="H828" s="7">
        <v>0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23</v>
      </c>
      <c r="G858" s="12">
        <f>SUM(G5:G857)</f>
        <v>21</v>
      </c>
      <c r="H858" s="12">
        <f>SUM(H5:H857)</f>
        <v>15</v>
      </c>
      <c r="I858" s="12">
        <f>SUM(I5:I857)</f>
        <v>9</v>
      </c>
      <c r="J858" s="12">
        <f>SUM(J5:J857)</f>
        <v>68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conditionalFormatting sqref="O5">
    <cfRule type="cellIs" dxfId="28" priority="1" operator="equal">
      <formula>"Muito Alta"</formula>
    </cfRule>
    <cfRule type="cellIs" dxfId="27" priority="2" operator="equal">
      <formula>"Alta"</formula>
    </cfRule>
    <cfRule type="cellIs" dxfId="26" priority="3" operator="equal">
      <formula>"Média"</formula>
    </cfRule>
    <cfRule type="cellIs" dxfId="25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L845" sqref="L845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29" t="s">
        <v>1128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8"/>
      <c r="O2" s="18"/>
      <c r="P2" s="18"/>
    </row>
    <row r="3" spans="1:21" ht="18.75" x14ac:dyDescent="0.25">
      <c r="A3" s="43" t="str">
        <f>Dengue!A3</f>
        <v>Sinan22/04/2020</v>
      </c>
      <c r="B3" s="40"/>
      <c r="C3" s="40"/>
    </row>
    <row r="4" spans="1:21" ht="19.5" customHeight="1" thickBot="1" x14ac:dyDescent="0.3">
      <c r="A4" s="39"/>
      <c r="B4" s="40"/>
      <c r="C4" s="40"/>
      <c r="F4" s="126" t="s">
        <v>869</v>
      </c>
      <c r="G4" s="127"/>
      <c r="H4" s="128"/>
      <c r="I4" s="132" t="s">
        <v>870</v>
      </c>
      <c r="J4" s="133"/>
      <c r="K4" s="133"/>
      <c r="L4" s="133"/>
      <c r="M4" s="134"/>
      <c r="N4" s="130" t="s">
        <v>1104</v>
      </c>
      <c r="O4" s="131"/>
      <c r="P4" s="131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0</v>
      </c>
      <c r="J6" s="11">
        <v>6972</v>
      </c>
      <c r="K6" s="58" t="s">
        <v>1121</v>
      </c>
      <c r="L6" s="8">
        <f>I6/J6*100000</f>
        <v>0</v>
      </c>
      <c r="M6" s="7" t="str">
        <f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20</v>
      </c>
      <c r="U6" s="71">
        <f>T6/T$10*100</f>
        <v>5.7471264367816088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21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21</v>
      </c>
      <c r="J7" s="11">
        <v>23223</v>
      </c>
      <c r="K7" s="58" t="s">
        <v>1121</v>
      </c>
      <c r="L7" s="8">
        <f>I7/J7*100000</f>
        <v>90.42759333419454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33</v>
      </c>
      <c r="U7" s="71">
        <f>T7/T$10*100</f>
        <v>9.4827586206896548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1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1</v>
      </c>
      <c r="J8" s="11">
        <v>13465</v>
      </c>
      <c r="K8" s="58" t="s">
        <v>1121</v>
      </c>
      <c r="L8" s="8">
        <f>I8/J8*100000</f>
        <v>7.4266617155588568</v>
      </c>
      <c r="M8" s="7" t="str">
        <f>IF(L8=0,"Silencioso",IF(AND(L8&gt;0,L8&lt;100),"Baixa",IF(AND(L8&gt;=100,L8&lt;300),"Média",IF(AND(L8&gt;=300,L8&lt;500),"Alta",IF(L8&gt;=500,"Muito Alta","Avaliar")))))</f>
        <v>Baixa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111</v>
      </c>
      <c r="U8" s="71">
        <f>T8/T$10*100</f>
        <v>31.896551724137932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13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13</v>
      </c>
      <c r="J9" s="11">
        <v>3994</v>
      </c>
      <c r="K9" s="58" t="s">
        <v>1121</v>
      </c>
      <c r="L9" s="8">
        <f>I9/J9*100000</f>
        <v>325.48823234852279</v>
      </c>
      <c r="M9" s="7" t="str">
        <f>IF(L9=0,"Silencioso",IF(AND(L9&gt;0,L9&lt;100),"Baixa",IF(AND(L9&gt;=100,L9&lt;300),"Média",IF(AND(L9&gt;=300,L9&lt;500),"Alta",IF(L9&gt;=500,"Muito Alta","Avaliar")))))</f>
        <v>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340</v>
      </c>
      <c r="U9" s="71">
        <f>T9/T$10*100</f>
        <v>97.701149425287355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26</v>
      </c>
      <c r="G10" s="12">
        <f>VLOOKUP($A10,Chik!$1:$1048576,10,FALSE)</f>
        <v>2</v>
      </c>
      <c r="H10" s="12">
        <f>VLOOKUP($A10,zika!$1:$1048576,10,FALSE)</f>
        <v>3</v>
      </c>
      <c r="I10" s="12">
        <f>H10+F10+G10</f>
        <v>31</v>
      </c>
      <c r="J10" s="11">
        <v>9575</v>
      </c>
      <c r="K10" s="58" t="s">
        <v>1121</v>
      </c>
      <c r="L10" s="8">
        <f>I10/J10*100000</f>
        <v>323.7597911227154</v>
      </c>
      <c r="M10" s="7" t="str">
        <f>IF(L10=0,"Silencioso",IF(AND(L10&gt;0,L10&lt;100),"Baixa",IF(AND(L10&gt;=100,L10&lt;300),"Média",IF(AND(L10&gt;=300,L10&lt;500),"Alta",IF(L10&gt;=500,"Muito Alta","Avaliar")))))</f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348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4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4</v>
      </c>
      <c r="J11" s="11">
        <v>13600</v>
      </c>
      <c r="K11" s="58" t="s">
        <v>1121</v>
      </c>
      <c r="L11" s="8">
        <f>I11/J11*100000</f>
        <v>29.411764705882351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244.82758620689657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7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7</v>
      </c>
      <c r="J12" s="11">
        <v>2005</v>
      </c>
      <c r="K12" s="58" t="s">
        <v>1121</v>
      </c>
      <c r="L12" s="8">
        <f>I12/J12*100000</f>
        <v>349.12718204488777</v>
      </c>
      <c r="M12" s="7" t="str">
        <f>IF(L12=0,"Silencioso",IF(AND(L12&gt;0,L12&lt;100),"Baixa",IF(AND(L12&gt;=100,L12&lt;300),"Média",IF(AND(L12&gt;=300,L12&lt;500),"Alta",IF(L12&gt;=500,"Muito Alta","Avaliar")))))</f>
        <v>Alta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11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11</v>
      </c>
      <c r="J13" s="11">
        <v>4448</v>
      </c>
      <c r="K13" s="58" t="s">
        <v>1121</v>
      </c>
      <c r="L13" s="8">
        <f>I13/J13*100000</f>
        <v>247.30215827338128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16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16</v>
      </c>
      <c r="J14" s="11">
        <v>19166</v>
      </c>
      <c r="K14" s="58" t="s">
        <v>1121</v>
      </c>
      <c r="L14" s="8">
        <f>I14/J14*100000</f>
        <v>83.481164562245638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16</v>
      </c>
      <c r="G16" s="12">
        <f>VLOOKUP($A16,Chik!$1:$1048576,10,FALSE)</f>
        <v>3</v>
      </c>
      <c r="H16" s="12">
        <f>VLOOKUP($A16,zika!$1:$1048576,10,FALSE)</f>
        <v>0</v>
      </c>
      <c r="I16" s="12">
        <f>H16+F16+G16</f>
        <v>19</v>
      </c>
      <c r="J16" s="11">
        <v>25193</v>
      </c>
      <c r="K16" s="58" t="s">
        <v>1122</v>
      </c>
      <c r="L16" s="8">
        <f>I16/J16*100000</f>
        <v>75.417774778708377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1</v>
      </c>
      <c r="G20" s="12">
        <f>VLOOKUP($A20,Chik!$1:$1048576,10,FALSE)</f>
        <v>1</v>
      </c>
      <c r="H20" s="12">
        <f>VLOOKUP($A20,zika!$1:$1048576,10,FALSE)</f>
        <v>0</v>
      </c>
      <c r="I20" s="12">
        <f>H20+F20+G20</f>
        <v>2</v>
      </c>
      <c r="J20" s="11">
        <v>35321</v>
      </c>
      <c r="K20" s="58" t="s">
        <v>1122</v>
      </c>
      <c r="L20" s="8">
        <f>I20/J20*100000</f>
        <v>5.6623538404914919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325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325</v>
      </c>
      <c r="J21" s="11">
        <v>79481</v>
      </c>
      <c r="K21" s="58" t="s">
        <v>1123</v>
      </c>
      <c r="L21" s="8">
        <f>I21/J21*100000</f>
        <v>408.90275663366089</v>
      </c>
      <c r="M21" s="7" t="str">
        <f>IF(L21=0,"Silencioso",IF(AND(L21&gt;0,L21&lt;100),"Baixa",IF(AND(L21&gt;=100,L21&lt;300),"Média",IF(AND(L21&gt;=300,L21&lt;500),"Alta",IF(L21&gt;=500,"Muito Alta","Avaliar")))))</f>
        <v>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3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3</v>
      </c>
      <c r="J23" s="11">
        <v>41642</v>
      </c>
      <c r="K23" s="58" t="s">
        <v>1122</v>
      </c>
      <c r="L23" s="8">
        <f>I23/J23*100000</f>
        <v>7.2042649248355026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3</v>
      </c>
      <c r="G24" s="12">
        <f>VLOOKUP($A24,Chik!$1:$1048576,10,FALSE)</f>
        <v>47</v>
      </c>
      <c r="H24" s="12">
        <f>VLOOKUP($A24,zika!$1:$1048576,10,FALSE)</f>
        <v>0</v>
      </c>
      <c r="I24" s="12">
        <f>H24+F24+G24</f>
        <v>50</v>
      </c>
      <c r="J24" s="11">
        <v>7411</v>
      </c>
      <c r="K24" s="58" t="s">
        <v>1121</v>
      </c>
      <c r="L24" s="8">
        <f>I24/J24*100000</f>
        <v>674.67278369990549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78"/>
      <c r="T24" s="78"/>
      <c r="U24" s="7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3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3</v>
      </c>
      <c r="J25" s="11">
        <v>19745</v>
      </c>
      <c r="K25" s="58" t="s">
        <v>1121</v>
      </c>
      <c r="L25" s="8">
        <f>I25/J25*100000</f>
        <v>15.193719929095973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3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3</v>
      </c>
      <c r="J26" s="11">
        <v>14414</v>
      </c>
      <c r="K26" s="58" t="s">
        <v>1121</v>
      </c>
      <c r="L26" s="8">
        <f>I26/J26*100000</f>
        <v>20.813098376578328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101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101</v>
      </c>
      <c r="J28" s="11">
        <v>8333</v>
      </c>
      <c r="K28" s="58" t="s">
        <v>1121</v>
      </c>
      <c r="L28" s="8">
        <f>I28/J28*100000</f>
        <v>1212.0484819392775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5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5</v>
      </c>
      <c r="J30" s="11">
        <v>3973</v>
      </c>
      <c r="K30" s="58" t="s">
        <v>1121</v>
      </c>
      <c r="L30" s="8">
        <f>I30/J30*100000</f>
        <v>125.84948401711553</v>
      </c>
      <c r="M30" s="7" t="str">
        <f>IF(L30=0,"Silencioso",IF(AND(L30&gt;0,L30&lt;100),"Baixa",IF(AND(L30&gt;=100,L30&lt;300),"Média",IF(AND(L30&gt;=300,L30&lt;500),"Alta",IF(L30&gt;=500,"Muito Alta","Avaliar")))))</f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4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4</v>
      </c>
      <c r="J31" s="11">
        <v>15239</v>
      </c>
      <c r="K31" s="58" t="s">
        <v>1121</v>
      </c>
      <c r="L31" s="8">
        <f>I31/J31*100000</f>
        <v>26.248441498786011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5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5</v>
      </c>
      <c r="J32" s="11">
        <v>3606</v>
      </c>
      <c r="K32" s="58" t="s">
        <v>1121</v>
      </c>
      <c r="L32" s="8">
        <f>I32/J32*100000</f>
        <v>138.65779256794232</v>
      </c>
      <c r="M32" s="7" t="str">
        <f>IF(L32=0,"Silencioso",IF(AND(L32&gt;0,L32&lt;100),"Baixa",IF(AND(L32&gt;=100,L32&lt;300),"Média",IF(AND(L32&gt;=300,L32&lt;500),"Alta",IF(L32&gt;=500,"Muito Alta","Avaliar")))))</f>
        <v>Média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2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2</v>
      </c>
      <c r="J33" s="11">
        <v>4751</v>
      </c>
      <c r="K33" s="58" t="s">
        <v>1121</v>
      </c>
      <c r="L33" s="8">
        <f>I33/J33*100000</f>
        <v>42.096400757735211</v>
      </c>
      <c r="M33" s="7" t="str">
        <f>IF(L33=0,"Silencioso",IF(AND(L33&gt;0,L33&lt;100),"Baixa",IF(AND(L33&gt;=100,L33&lt;300),"Média",IF(AND(L33&gt;=300,L33&lt;500),"Alta",IF(L33&gt;=500,"Muito Alta","Avaliar")))))</f>
        <v>Baixa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11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11</v>
      </c>
      <c r="J34" s="11">
        <v>40747</v>
      </c>
      <c r="K34" s="58" t="s">
        <v>1122</v>
      </c>
      <c r="L34" s="8">
        <f>I34/J34*100000</f>
        <v>26.995852455395489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12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12</v>
      </c>
      <c r="J35" s="11">
        <v>12242</v>
      </c>
      <c r="K35" s="58" t="s">
        <v>1121</v>
      </c>
      <c r="L35" s="8">
        <f>I35/J35*100000</f>
        <v>98.0231988237216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1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1</v>
      </c>
      <c r="J36" s="11">
        <v>8481</v>
      </c>
      <c r="K36" s="58" t="s">
        <v>1121</v>
      </c>
      <c r="L36" s="8">
        <f>I36/J36*100000</f>
        <v>11.791062374719962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6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6</v>
      </c>
      <c r="J38" s="11">
        <v>9363</v>
      </c>
      <c r="K38" s="58" t="s">
        <v>1121</v>
      </c>
      <c r="L38" s="8">
        <f>I38/J38*100000</f>
        <v>64.082024991989741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1</v>
      </c>
      <c r="J40" s="11">
        <v>2341</v>
      </c>
      <c r="K40" s="58" t="s">
        <v>1121</v>
      </c>
      <c r="L40" s="8">
        <f>I40/J40*100000</f>
        <v>42.716787697565145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82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83</v>
      </c>
      <c r="J42" s="11">
        <v>36705</v>
      </c>
      <c r="K42" s="58" t="s">
        <v>1122</v>
      </c>
      <c r="L42" s="8">
        <f>I42/J42*100000</f>
        <v>226.12723062253099</v>
      </c>
      <c r="M42" s="7" t="str">
        <f>IF(L42=0,"Silencioso",IF(AND(L42&gt;0,L42&lt;100),"Baixa",IF(AND(L42&gt;=100,L42&lt;300),"Média",IF(AND(L42&gt;=300,L42&lt;500),"Alta",IF(L42&gt;=500,"Muito Alta","Avaliar")))))</f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47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47</v>
      </c>
      <c r="J43" s="11">
        <v>116691</v>
      </c>
      <c r="K43" s="58" t="s">
        <v>1124</v>
      </c>
      <c r="L43" s="8">
        <f>I43/J43*100000</f>
        <v>40.277313588880034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17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17</v>
      </c>
      <c r="J48" s="11">
        <v>9142</v>
      </c>
      <c r="K48" s="58" t="s">
        <v>1121</v>
      </c>
      <c r="L48" s="8">
        <f>I48/J48*100000</f>
        <v>185.95493327499452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18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18</v>
      </c>
      <c r="J49" s="11">
        <v>105083</v>
      </c>
      <c r="K49" s="58" t="s">
        <v>1124</v>
      </c>
      <c r="L49" s="8">
        <f>I49/J49*100000</f>
        <v>17.129316825747267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32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32</v>
      </c>
      <c r="J50" s="11">
        <v>10657</v>
      </c>
      <c r="K50" s="58" t="s">
        <v>1121</v>
      </c>
      <c r="L50" s="8">
        <f>I50/J50*100000</f>
        <v>300.27212161020924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1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</v>
      </c>
      <c r="J51" s="11">
        <v>39793</v>
      </c>
      <c r="K51" s="58" t="s">
        <v>1122</v>
      </c>
      <c r="L51" s="8">
        <f>I51/J51*100000</f>
        <v>2.5130047998391678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27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27</v>
      </c>
      <c r="J52" s="11">
        <v>14955</v>
      </c>
      <c r="K52" s="58" t="s">
        <v>1121</v>
      </c>
      <c r="L52" s="8">
        <f>I52/J52*100000</f>
        <v>180.54162487462386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0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0</v>
      </c>
      <c r="J55" s="11">
        <v>17888</v>
      </c>
      <c r="K55" s="58" t="s">
        <v>1121</v>
      </c>
      <c r="L55" s="8">
        <f>I55/J55*100000</f>
        <v>0</v>
      </c>
      <c r="M55" s="7" t="str">
        <f>IF(L55=0,"Silencioso",IF(AND(L55&gt;0,L55&lt;100),"Baixa",IF(AND(L55&gt;=100,L55&lt;300),"Média",IF(AND(L55&gt;=300,L55&lt;500),"Alta",IF(L55&gt;=500,"Muito Alta","Avaliar")))))</f>
        <v>Silencioso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47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47</v>
      </c>
      <c r="J56" s="11">
        <v>14085</v>
      </c>
      <c r="K56" s="58" t="s">
        <v>1121</v>
      </c>
      <c r="L56" s="8">
        <f>I56/J56*100000</f>
        <v>333.68832090876816</v>
      </c>
      <c r="M56" s="7" t="str">
        <f>IF(L56=0,"Silencioso",IF(AND(L56&gt;0,L56&lt;100),"Baixa",IF(AND(L56&gt;=100,L56&lt;300),"Média",IF(AND(L56&gt;=300,L56&lt;500),"Alta",IF(L56&gt;=500,"Muito Alta","Avaliar")))))</f>
        <v>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3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3</v>
      </c>
      <c r="J57" s="11">
        <v>13064</v>
      </c>
      <c r="K57" s="58" t="s">
        <v>1121</v>
      </c>
      <c r="L57" s="8">
        <f>I57/J57*100000</f>
        <v>22.963870177587264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57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58</v>
      </c>
      <c r="J59" s="11">
        <v>19094</v>
      </c>
      <c r="K59" s="58" t="s">
        <v>1121</v>
      </c>
      <c r="L59" s="8">
        <f>I59/J59*100000</f>
        <v>303.76034356342308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8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8</v>
      </c>
      <c r="J61" s="11">
        <v>23757</v>
      </c>
      <c r="K61" s="58" t="s">
        <v>1121</v>
      </c>
      <c r="L61" s="8">
        <f>I61/J61*100000</f>
        <v>33.674285473755106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0</v>
      </c>
      <c r="J62" s="11">
        <v>4825</v>
      </c>
      <c r="K62" s="58" t="s">
        <v>1121</v>
      </c>
      <c r="L62" s="8">
        <f>I62/J62*100000</f>
        <v>0</v>
      </c>
      <c r="M62" s="7" t="str">
        <f>IF(L62=0,"Silencioso",IF(AND(L62&gt;0,L62&lt;100),"Baixa",IF(AND(L62&gt;=100,L62&lt;300),"Média",IF(AND(L62&gt;=300,L62&lt;500),"Alta",IF(L62&gt;=500,"Muito Alta","Avaliar")))))</f>
        <v>Silencioso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8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8</v>
      </c>
      <c r="J64" s="11">
        <v>32319</v>
      </c>
      <c r="K64" s="58" t="s">
        <v>1122</v>
      </c>
      <c r="L64" s="8">
        <f>I64/J64*100000</f>
        <v>24.753241127510133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7</v>
      </c>
      <c r="G68" s="12">
        <f>VLOOKUP($A68,Chik!$1:$1048576,10,FALSE)</f>
        <v>2</v>
      </c>
      <c r="H68" s="12">
        <f>VLOOKUP($A68,zika!$1:$1048576,10,FALSE)</f>
        <v>0</v>
      </c>
      <c r="I68" s="12">
        <f>H68+F68+G68</f>
        <v>9</v>
      </c>
      <c r="J68" s="11">
        <v>20720</v>
      </c>
      <c r="K68" s="58" t="s">
        <v>1121</v>
      </c>
      <c r="L68" s="8">
        <f>I68/J68*100000</f>
        <v>43.436293436293433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3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3</v>
      </c>
      <c r="J69" s="11">
        <v>10248</v>
      </c>
      <c r="K69" s="58" t="s">
        <v>1121</v>
      </c>
      <c r="L69" s="8">
        <f>I69/J69*100000</f>
        <v>29.274004683840751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2062</v>
      </c>
      <c r="G71" s="12">
        <f>VLOOKUP($A71,Chik!$1:$1048576,10,FALSE)</f>
        <v>13</v>
      </c>
      <c r="H71" s="12">
        <f>VLOOKUP($A71,zika!$1:$1048576,10,FALSE)</f>
        <v>2</v>
      </c>
      <c r="I71" s="12">
        <f>H71+F71+G71</f>
        <v>2077</v>
      </c>
      <c r="J71" s="11">
        <v>2501576</v>
      </c>
      <c r="K71" s="58" t="s">
        <v>1125</v>
      </c>
      <c r="L71" s="8">
        <f>I71/J71*100000</f>
        <v>83.027659363537225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17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17</v>
      </c>
      <c r="J72" s="11">
        <v>26396</v>
      </c>
      <c r="K72" s="58" t="s">
        <v>1122</v>
      </c>
      <c r="L72" s="8">
        <f>I72/J72*100000</f>
        <v>64.403697529928777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11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11</v>
      </c>
      <c r="J74" s="11">
        <v>11995</v>
      </c>
      <c r="K74" s="58" t="s">
        <v>1121</v>
      </c>
      <c r="L74" s="8">
        <f>I74/J74*100000</f>
        <v>91.704877032096718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44</v>
      </c>
      <c r="G77" s="12">
        <f>VLOOKUP($A77,Chik!$1:$1048576,10,FALSE)</f>
        <v>1</v>
      </c>
      <c r="H77" s="12">
        <f>VLOOKUP($A77,zika!$1:$1048576,10,FALSE)</f>
        <v>0</v>
      </c>
      <c r="I77" s="12">
        <f>H77+F77+G77</f>
        <v>45</v>
      </c>
      <c r="J77" s="11">
        <v>432575</v>
      </c>
      <c r="K77" s="58" t="s">
        <v>1125</v>
      </c>
      <c r="L77" s="8">
        <f>I77/J77*100000</f>
        <v>10.402820320175692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3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3</v>
      </c>
      <c r="J79" s="11">
        <v>14431</v>
      </c>
      <c r="K79" s="58" t="s">
        <v>1121</v>
      </c>
      <c r="L79" s="8">
        <f>I79/J79*100000</f>
        <v>20.788580139976439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31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31</v>
      </c>
      <c r="J81" s="11">
        <v>40031</v>
      </c>
      <c r="K81" s="58" t="s">
        <v>1122</v>
      </c>
      <c r="L81" s="8">
        <f>I81/J81*100000</f>
        <v>77.439984012390397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29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31</v>
      </c>
      <c r="J83" s="11">
        <v>49942</v>
      </c>
      <c r="K83" s="58" t="s">
        <v>1122</v>
      </c>
      <c r="L83" s="8">
        <f>I83/J83*100000</f>
        <v>62.07200352408794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226</v>
      </c>
      <c r="G84" s="12">
        <f>VLOOKUP($A84,Chik!$1:$1048576,10,FALSE)</f>
        <v>4</v>
      </c>
      <c r="H84" s="12">
        <f>VLOOKUP($A84,zika!$1:$1048576,10,FALSE)</f>
        <v>0</v>
      </c>
      <c r="I84" s="12">
        <f>H84+F84+G84</f>
        <v>230</v>
      </c>
      <c r="J84" s="11">
        <v>50166</v>
      </c>
      <c r="K84" s="58" t="s">
        <v>1122</v>
      </c>
      <c r="L84" s="8">
        <f>I84/J84*100000</f>
        <v>458.47785352629273</v>
      </c>
      <c r="M84" s="7" t="str">
        <f>IF(L84=0,"Silencioso",IF(AND(L84&gt;0,L84&lt;100),"Baixa",IF(AND(L84&gt;=100,L84&lt;300),"Média",IF(AND(L84&gt;=300,L84&lt;500),"Alta",IF(L84&gt;=500,"Muito Alta","Avaliar")))))</f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8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8</v>
      </c>
      <c r="J87" s="11">
        <v>6031</v>
      </c>
      <c r="K87" s="58" t="s">
        <v>1121</v>
      </c>
      <c r="L87" s="8">
        <f>I87/J87*100000</f>
        <v>132.64798540872161</v>
      </c>
      <c r="M87" s="7" t="str">
        <f>IF(L87=0,"Silencioso",IF(AND(L87&gt;0,L87&lt;100),"Baixa",IF(AND(L87&gt;=100,L87&lt;300),"Média",IF(AND(L87&gt;=300,L87&lt;500),"Alta",IF(L87&gt;=500,"Muito Alta","Avaliar")))))</f>
        <v>Média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1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1</v>
      </c>
      <c r="J88" s="11">
        <v>15010</v>
      </c>
      <c r="K88" s="58" t="s">
        <v>1121</v>
      </c>
      <c r="L88" s="8">
        <f>I88/J88*100000</f>
        <v>6.6622251832111923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0</v>
      </c>
      <c r="J91" s="11">
        <v>6876</v>
      </c>
      <c r="K91" s="58" t="s">
        <v>1121</v>
      </c>
      <c r="L91" s="8">
        <f>I91/J91*100000</f>
        <v>0</v>
      </c>
      <c r="M91" s="7" t="str">
        <f>IF(L91=0,"Silencioso",IF(AND(L91&gt;0,L91&lt;100),"Baixa",IF(AND(L91&gt;=100,L91&lt;300),"Média",IF(AND(L91&gt;=300,L91&lt;500),"Alta",IF(L91&gt;=500,"Muito Alta","Avaliar")))))</f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3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3</v>
      </c>
      <c r="J92" s="11">
        <v>5544</v>
      </c>
      <c r="K92" s="58" t="s">
        <v>1121</v>
      </c>
      <c r="L92" s="8">
        <f>I92/J92*100000</f>
        <v>54.112554112554115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25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25</v>
      </c>
      <c r="J102" s="11">
        <v>39520</v>
      </c>
      <c r="K102" s="58" t="s">
        <v>1122</v>
      </c>
      <c r="L102" s="8">
        <f>I102/J102*100000</f>
        <v>63.259109311740893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2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2</v>
      </c>
      <c r="J105" s="11">
        <v>4074</v>
      </c>
      <c r="K105" s="58" t="s">
        <v>1121</v>
      </c>
      <c r="L105" s="8">
        <f>I105/J105*100000</f>
        <v>49.091801669121253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17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17</v>
      </c>
      <c r="J106" s="11">
        <v>24663</v>
      </c>
      <c r="K106" s="58" t="s">
        <v>1121</v>
      </c>
      <c r="L106" s="8">
        <f>I106/J106*100000</f>
        <v>68.929165146170376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2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2</v>
      </c>
      <c r="J107" s="11">
        <v>27988</v>
      </c>
      <c r="K107" s="58" t="s">
        <v>1122</v>
      </c>
      <c r="L107" s="8">
        <f>I107/J107*100000</f>
        <v>7.1459196798627982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5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5</v>
      </c>
      <c r="J108" s="11">
        <v>6909</v>
      </c>
      <c r="K108" s="58" t="s">
        <v>1121</v>
      </c>
      <c r="L108" s="8">
        <f>I108/J108*100000</f>
        <v>72.369373281227382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12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12</v>
      </c>
      <c r="J110" s="11">
        <v>3616</v>
      </c>
      <c r="K110" s="58" t="s">
        <v>1121</v>
      </c>
      <c r="L110" s="8">
        <f>I110/J110*100000</f>
        <v>331.85840707964599</v>
      </c>
      <c r="M110" s="7" t="str">
        <f>IF(L110=0,"Silencioso",IF(AND(L110&gt;0,L110&lt;100),"Baixa",IF(AND(L110&gt;=100,L110&lt;300),"Média",IF(AND(L110&gt;=300,L110&lt;500),"Alta",IF(L110&gt;=500,"Muito Alta","Avaliar")))))</f>
        <v>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3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3</v>
      </c>
      <c r="J112" s="11">
        <v>9382</v>
      </c>
      <c r="K112" s="58" t="s">
        <v>1121</v>
      </c>
      <c r="L112" s="8">
        <f>I112/J112*100000</f>
        <v>31.97612449371136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3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3</v>
      </c>
      <c r="J113" s="11">
        <v>2677</v>
      </c>
      <c r="K113" s="58" t="s">
        <v>1121</v>
      </c>
      <c r="L113" s="8">
        <f>I113/J113*100000</f>
        <v>112.06574523720583</v>
      </c>
      <c r="M113" s="7" t="str">
        <f>IF(L113=0,"Silencioso",IF(AND(L113&gt;0,L113&lt;100),"Baixa",IF(AND(L113&gt;=100,L113&lt;300),"Média",IF(AND(L113&gt;=300,L113&lt;500),"Alta",IF(L113&gt;=500,"Muito Alta","Avaliar")))))</f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15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15</v>
      </c>
      <c r="J114" s="11">
        <v>11495</v>
      </c>
      <c r="K114" s="58" t="s">
        <v>1121</v>
      </c>
      <c r="L114" s="8">
        <f>I114/J114*100000</f>
        <v>130.49151805132666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61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61</v>
      </c>
      <c r="J115" s="11">
        <v>44377</v>
      </c>
      <c r="K115" s="58" t="s">
        <v>1122</v>
      </c>
      <c r="L115" s="8">
        <f>I115/J115*100000</f>
        <v>137.45859341550803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5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5</v>
      </c>
      <c r="J123" s="11">
        <v>3711</v>
      </c>
      <c r="K123" s="58" t="s">
        <v>1121</v>
      </c>
      <c r="L123" s="8">
        <f>I123/J123*100000</f>
        <v>134.73457289140393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2</v>
      </c>
      <c r="J124" s="11">
        <v>16565</v>
      </c>
      <c r="K124" s="58" t="s">
        <v>1121</v>
      </c>
      <c r="L124" s="8">
        <f>I124/J124*100000</f>
        <v>12.073649260488983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4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4</v>
      </c>
      <c r="J126" s="11">
        <v>19738</v>
      </c>
      <c r="K126" s="58" t="s">
        <v>1121</v>
      </c>
      <c r="L126" s="8">
        <f>I126/J126*100000</f>
        <v>20.265477758638159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25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25</v>
      </c>
      <c r="J127" s="11">
        <v>3810</v>
      </c>
      <c r="K127" s="58" t="s">
        <v>1121</v>
      </c>
      <c r="L127" s="8">
        <f>I127/J127*100000</f>
        <v>656.16797900262463</v>
      </c>
      <c r="M127" s="7" t="str">
        <f>IF(L127=0,"Silencioso",IF(AND(L127&gt;0,L127&lt;100),"Baixa",IF(AND(L127&gt;=100,L127&lt;300),"Média",IF(AND(L127&gt;=300,L127&lt;500),"Alta",IF(L127&gt;=500,"Muito Alta","Avaliar")))))</f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140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140</v>
      </c>
      <c r="J128" s="11">
        <v>53866</v>
      </c>
      <c r="K128" s="58" t="s">
        <v>1122</v>
      </c>
      <c r="L128" s="8">
        <f>I128/J128*100000</f>
        <v>259.90420673523187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8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8</v>
      </c>
      <c r="J130" s="11">
        <v>8029</v>
      </c>
      <c r="K130" s="58" t="s">
        <v>1121</v>
      </c>
      <c r="L130" s="8">
        <f>I130/J130*100000</f>
        <v>99.638809316228659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2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2</v>
      </c>
      <c r="J131" s="11">
        <v>15356</v>
      </c>
      <c r="K131" s="58" t="s">
        <v>1121</v>
      </c>
      <c r="L131" s="8">
        <f>I131/J131*100000</f>
        <v>13.024225058609012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1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1</v>
      </c>
      <c r="J132" s="11">
        <v>28703</v>
      </c>
      <c r="K132" s="58" t="s">
        <v>1122</v>
      </c>
      <c r="L132" s="8">
        <f>I132/J132*100000</f>
        <v>3.4839563808661116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15</v>
      </c>
      <c r="G133" s="12">
        <f>VLOOKUP($A133,Chik!$1:$1048576,10,FALSE)</f>
        <v>1</v>
      </c>
      <c r="H133" s="12">
        <f>VLOOKUP($A133,zika!$1:$1048576,10,FALSE)</f>
        <v>0</v>
      </c>
      <c r="I133" s="12">
        <f>H133+F133+G133</f>
        <v>16</v>
      </c>
      <c r="J133" s="11">
        <v>5612</v>
      </c>
      <c r="K133" s="58" t="s">
        <v>1121</v>
      </c>
      <c r="L133" s="8">
        <f>I133/J133*100000</f>
        <v>285.10334996436211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12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12</v>
      </c>
      <c r="J135" s="11">
        <v>12025</v>
      </c>
      <c r="K135" s="58" t="s">
        <v>1121</v>
      </c>
      <c r="L135" s="8">
        <f>I135/J135*100000</f>
        <v>99.792099792099805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8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8</v>
      </c>
      <c r="J136" s="11">
        <v>14883</v>
      </c>
      <c r="K136" s="58" t="s">
        <v>1121</v>
      </c>
      <c r="L136" s="8">
        <f>I136/J136*100000</f>
        <v>53.752603641738894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11</v>
      </c>
      <c r="J137" s="11">
        <v>4498</v>
      </c>
      <c r="K137" s="58" t="s">
        <v>1121</v>
      </c>
      <c r="L137" s="8">
        <f>I137/J137*100000</f>
        <v>244.55313472654512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4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4</v>
      </c>
      <c r="J140" s="11">
        <v>37856</v>
      </c>
      <c r="K140" s="58" t="s">
        <v>1122</v>
      </c>
      <c r="L140" s="8">
        <f>I140/J140*100000</f>
        <v>10.566356720202874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5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5</v>
      </c>
      <c r="J141" s="11">
        <v>6952</v>
      </c>
      <c r="K141" s="58" t="s">
        <v>1121</v>
      </c>
      <c r="L141" s="8">
        <f>I141/J141*100000</f>
        <v>71.921749136939013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57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57</v>
      </c>
      <c r="J142" s="11">
        <v>9679</v>
      </c>
      <c r="K142" s="58" t="s">
        <v>1121</v>
      </c>
      <c r="L142" s="8">
        <f>I142/J142*100000</f>
        <v>588.90381237731174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23</v>
      </c>
      <c r="G143" s="12">
        <f>VLOOKUP($A143,Chik!$1:$1048576,10,FALSE)</f>
        <v>1</v>
      </c>
      <c r="H143" s="12">
        <f>VLOOKUP($A143,zika!$1:$1048576,10,FALSE)</f>
        <v>0</v>
      </c>
      <c r="I143" s="12">
        <f>H143+F143+G143</f>
        <v>24</v>
      </c>
      <c r="J143" s="11">
        <v>16109</v>
      </c>
      <c r="K143" s="58" t="s">
        <v>1121</v>
      </c>
      <c r="L143" s="8">
        <f>I143/J143*100000</f>
        <v>148.98503941895837</v>
      </c>
      <c r="M143" s="7" t="str">
        <f>IF(L143=0,"Silencioso",IF(AND(L143&gt;0,L143&lt;100),"Baixa",IF(AND(L143&gt;=100,L143&lt;300),"Média",IF(AND(L143&gt;=300,L143&lt;500),"Alta",IF(L143&gt;=500,"Muito Alta","Avaliar")))))</f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5420</v>
      </c>
      <c r="K144" s="58" t="s">
        <v>1121</v>
      </c>
      <c r="L144" s="8">
        <f>I144/J144*100000</f>
        <v>18.450184501845019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1121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12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12</v>
      </c>
      <c r="J146" s="11">
        <v>8601</v>
      </c>
      <c r="K146" s="58" t="s">
        <v>1121</v>
      </c>
      <c r="L146" s="8">
        <f>I146/J146*100000</f>
        <v>139.51866062085804</v>
      </c>
      <c r="M146" s="7" t="str">
        <f>IF(L146=0,"Silencioso",IF(AND(L146&gt;0,L146&lt;100),"Baixa",IF(AND(L146&gt;=100,L146&lt;300),"Média",IF(AND(L146&gt;=300,L146&lt;500),"Alta",IF(L146&gt;=500,"Muito Alta","Avaliar")))))</f>
        <v>Média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3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3</v>
      </c>
      <c r="J148" s="11">
        <v>23586</v>
      </c>
      <c r="K148" s="58" t="s">
        <v>1121</v>
      </c>
      <c r="L148" s="8">
        <f>I148/J148*100000</f>
        <v>12.719409819384381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1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1</v>
      </c>
      <c r="J151" s="11">
        <v>32988</v>
      </c>
      <c r="K151" s="58" t="s">
        <v>1122</v>
      </c>
      <c r="L151" s="8">
        <f>I151/J151*100000</f>
        <v>3.0314053595246757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35</v>
      </c>
      <c r="G152" s="12">
        <f>VLOOKUP($A152,Chik!$1:$1048576,10,FALSE)</f>
        <v>1</v>
      </c>
      <c r="H152" s="12">
        <f>VLOOKUP($A152,zika!$1:$1048576,10,FALSE)</f>
        <v>0</v>
      </c>
      <c r="I152" s="12">
        <f>H152+F152+G152</f>
        <v>36</v>
      </c>
      <c r="J152" s="11">
        <v>91503</v>
      </c>
      <c r="K152" s="58" t="s">
        <v>1123</v>
      </c>
      <c r="L152" s="8">
        <f>I152/J152*100000</f>
        <v>39.34297236156192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0</v>
      </c>
      <c r="J153" s="11">
        <v>9396</v>
      </c>
      <c r="K153" s="58" t="s">
        <v>1121</v>
      </c>
      <c r="L153" s="8">
        <f>I153/J153*100000</f>
        <v>0</v>
      </c>
      <c r="M153" s="7" t="str">
        <f>IF(L153=0,"Silencioso",IF(AND(L153&gt;0,L153&lt;100),"Baixa",IF(AND(L153&gt;=100,L153&lt;300),"Média",IF(AND(L153&gt;=300,L153&lt;500),"Alta",IF(L153&gt;=500,"Muito Alta","Avaliar")))))</f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1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1</v>
      </c>
      <c r="J154" s="11">
        <v>6721</v>
      </c>
      <c r="K154" s="58" t="s">
        <v>1121</v>
      </c>
      <c r="L154" s="8">
        <f>I154/J154*100000</f>
        <v>14.878738282993602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53</v>
      </c>
      <c r="G155" s="12">
        <f>VLOOKUP($A155,Chik!$1:$1048576,10,FALSE)</f>
        <v>8</v>
      </c>
      <c r="H155" s="12">
        <f>VLOOKUP($A155,zika!$1:$1048576,10,FALSE)</f>
        <v>0</v>
      </c>
      <c r="I155" s="12">
        <f>H155+F155+G155</f>
        <v>61</v>
      </c>
      <c r="J155" s="11">
        <v>19007</v>
      </c>
      <c r="K155" s="58" t="s">
        <v>1121</v>
      </c>
      <c r="L155" s="8">
        <f>I155/J155*100000</f>
        <v>320.93439259220287</v>
      </c>
      <c r="M155" s="7" t="str">
        <f>IF(L155=0,"Silencioso",IF(AND(L155&gt;0,L155&lt;100),"Baixa",IF(AND(L155&gt;=100,L155&lt;300),"Média",IF(AND(L155&gt;=300,L155&lt;500),"Alta",IF(L155&gt;=500,"Muito Alta","Avaliar")))))</f>
        <v>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61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61</v>
      </c>
      <c r="J158" s="11">
        <v>11439</v>
      </c>
      <c r="K158" s="58" t="s">
        <v>1121</v>
      </c>
      <c r="L158" s="8">
        <f>I158/J158*100000</f>
        <v>533.26339715010056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10</v>
      </c>
      <c r="J160" s="11">
        <v>22257</v>
      </c>
      <c r="K160" s="58" t="s">
        <v>1121</v>
      </c>
      <c r="L160" s="8">
        <f>I160/J160*100000</f>
        <v>44.929685042907849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99</v>
      </c>
      <c r="G161" s="12">
        <f>VLOOKUP($A161,Chik!$1:$1048576,10,FALSE)</f>
        <v>1</v>
      </c>
      <c r="H161" s="12">
        <f>VLOOKUP($A161,zika!$1:$1048576,10,FALSE)</f>
        <v>0</v>
      </c>
      <c r="I161" s="12">
        <f>H161+F161+G161</f>
        <v>100</v>
      </c>
      <c r="J161" s="11">
        <v>30324</v>
      </c>
      <c r="K161" s="58" t="s">
        <v>1122</v>
      </c>
      <c r="L161" s="8">
        <f>I161/J161*100000</f>
        <v>329.77179791584223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21180</v>
      </c>
      <c r="K162" s="58" t="s">
        <v>1121</v>
      </c>
      <c r="L162" s="8">
        <f>I162/J162*100000</f>
        <v>4.7214353163361658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10</v>
      </c>
      <c r="G163" s="12">
        <f>VLOOKUP($A163,Chik!$1:$1048576,10,FALSE)</f>
        <v>1</v>
      </c>
      <c r="H163" s="12">
        <f>VLOOKUP($A163,zika!$1:$1048576,10,FALSE)</f>
        <v>0</v>
      </c>
      <c r="I163" s="12">
        <f>H163+F163+G163</f>
        <v>11</v>
      </c>
      <c r="J163" s="11">
        <v>19144</v>
      </c>
      <c r="K163" s="58" t="s">
        <v>1121</v>
      </c>
      <c r="L163" s="8">
        <f>I163/J163*100000</f>
        <v>57.459256163811119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4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4</v>
      </c>
      <c r="J164" s="11">
        <v>9986</v>
      </c>
      <c r="K164" s="58" t="s">
        <v>1121</v>
      </c>
      <c r="L164" s="8">
        <f>I164/J164*100000</f>
        <v>40.056078509913881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131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131</v>
      </c>
      <c r="J170" s="11">
        <v>17739</v>
      </c>
      <c r="K170" s="58" t="s">
        <v>1121</v>
      </c>
      <c r="L170" s="8">
        <f>I170/J170*100000</f>
        <v>738.48582219967307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70</v>
      </c>
      <c r="G171" s="12">
        <f>VLOOKUP($A171,Chik!$1:$1048576,10,FALSE)</f>
        <v>1</v>
      </c>
      <c r="H171" s="12">
        <f>VLOOKUP($A171,zika!$1:$1048576,10,FALSE)</f>
        <v>0</v>
      </c>
      <c r="I171" s="12">
        <f>H171+F171+G171</f>
        <v>71</v>
      </c>
      <c r="J171" s="11">
        <v>74691</v>
      </c>
      <c r="K171" s="58" t="s">
        <v>1123</v>
      </c>
      <c r="L171" s="8">
        <f>I171/J171*100000</f>
        <v>95.058306891057825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1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</v>
      </c>
      <c r="J172" s="11">
        <v>5330</v>
      </c>
      <c r="K172" s="58" t="s">
        <v>1121</v>
      </c>
      <c r="L172" s="8">
        <f>I172/J172*100000</f>
        <v>18.761726078799249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7</v>
      </c>
      <c r="G174" s="12">
        <f>VLOOKUP($A174,Chik!$1:$1048576,10,FALSE)</f>
        <v>1</v>
      </c>
      <c r="H174" s="12">
        <f>VLOOKUP($A174,zika!$1:$1048576,10,FALSE)</f>
        <v>0</v>
      </c>
      <c r="I174" s="12">
        <f>H174+F174+G174</f>
        <v>8</v>
      </c>
      <c r="J174" s="11">
        <v>6366</v>
      </c>
      <c r="K174" s="58" t="s">
        <v>1121</v>
      </c>
      <c r="L174" s="8">
        <f>I174/J174*100000</f>
        <v>125.66760917373547</v>
      </c>
      <c r="M174" s="7" t="str">
        <f>IF(L174=0,"Silencioso",IF(AND(L174&gt;0,L174&lt;100),"Baixa",IF(AND(L174&gt;=100,L174&lt;300),"Média",IF(AND(L174&gt;=300,L174&lt;500),"Alta",IF(L174&gt;=500,"Muito Alta","Avaliar")))))</f>
        <v>Média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19</v>
      </c>
      <c r="G176" s="12">
        <f>VLOOKUP($A176,Chik!$1:$1048576,10,FALSE)</f>
        <v>2</v>
      </c>
      <c r="H176" s="12">
        <f>VLOOKUP($A176,zika!$1:$1048576,10,FALSE)</f>
        <v>0</v>
      </c>
      <c r="I176" s="12">
        <f>H176+F176+G176</f>
        <v>21</v>
      </c>
      <c r="J176" s="11">
        <v>21703</v>
      </c>
      <c r="K176" s="58" t="s">
        <v>1121</v>
      </c>
      <c r="L176" s="8">
        <f>I176/J176*100000</f>
        <v>96.760816476984758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35</v>
      </c>
      <c r="G178" s="12">
        <f>VLOOKUP($A178,Chik!$1:$1048576,10,FALSE)</f>
        <v>0</v>
      </c>
      <c r="H178" s="12">
        <f>VLOOKUP($A178,zika!$1:$1048576,10,FALSE)</f>
        <v>4</v>
      </c>
      <c r="I178" s="12">
        <f>H178+F178+G178</f>
        <v>39</v>
      </c>
      <c r="J178" s="11">
        <v>7017</v>
      </c>
      <c r="K178" s="58" t="s">
        <v>1121</v>
      </c>
      <c r="L178" s="8">
        <f>I178/J178*100000</f>
        <v>555.79307396323213</v>
      </c>
      <c r="M178" s="7" t="str">
        <f>IF(L178=0,"Silencioso",IF(AND(L178&gt;0,L178&lt;100),"Baixa",IF(AND(L178&gt;=100,L178&lt;300),"Média",IF(AND(L178&gt;=300,L178&lt;500),"Alta",IF(L178&gt;=500,"Muito Alta","Avaliar")))))</f>
        <v>Muito 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49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49</v>
      </c>
      <c r="J179" s="11">
        <v>10425</v>
      </c>
      <c r="K179" s="58" t="s">
        <v>1121</v>
      </c>
      <c r="L179" s="8">
        <f>I179/J179*100000</f>
        <v>470.02398081534773</v>
      </c>
      <c r="M179" s="7" t="str">
        <f>IF(L179=0,"Silencioso",IF(AND(L179&gt;0,L179&lt;100),"Baixa",IF(AND(L179&gt;=100,L179&lt;300),"Média",IF(AND(L179&gt;=300,L179&lt;500),"Alta",IF(L179&gt;=500,"Muito Alta","Avaliar")))))</f>
        <v>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55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55</v>
      </c>
      <c r="J182" s="11">
        <v>15368</v>
      </c>
      <c r="K182" s="58" t="s">
        <v>1121</v>
      </c>
      <c r="L182" s="8">
        <f>I182/J182*100000</f>
        <v>357.88651743883395</v>
      </c>
      <c r="M182" s="7" t="str">
        <f>IF(L182=0,"Silencioso",IF(AND(L182&gt;0,L182&lt;100),"Baixa",IF(AND(L182&gt;=100,L182&lt;300),"Média",IF(AND(L182&gt;=300,L182&lt;500),"Alta",IF(L182&gt;=500,"Muito Alta","Avaliar")))))</f>
        <v>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43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43</v>
      </c>
      <c r="J183" s="11">
        <v>13397</v>
      </c>
      <c r="K183" s="58" t="s">
        <v>1121</v>
      </c>
      <c r="L183" s="8">
        <f>I183/J183*100000</f>
        <v>320.96738075688586</v>
      </c>
      <c r="M183" s="7" t="str">
        <f>IF(L183=0,"Silencioso",IF(AND(L183&gt;0,L183&lt;100),"Baixa",IF(AND(L183&gt;=100,L183&lt;300),"Média",IF(AND(L183&gt;=300,L183&lt;500),"Alta",IF(L183&gt;=500,"Muito Alta","Avaliar")))))</f>
        <v>Alta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2</v>
      </c>
      <c r="J186" s="11">
        <v>4810</v>
      </c>
      <c r="K186" s="58" t="s">
        <v>1121</v>
      </c>
      <c r="L186" s="8">
        <f>I186/J186*100000</f>
        <v>41.580041580041581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7</v>
      </c>
      <c r="G187" s="12">
        <f>VLOOKUP($A187,Chik!$1:$1048576,10,FALSE)</f>
        <v>0</v>
      </c>
      <c r="H187" s="12">
        <f>VLOOKUP($A187,zika!$1:$1048576,10,FALSE)</f>
        <v>1</v>
      </c>
      <c r="I187" s="12">
        <f>H187+F187+G187</f>
        <v>8</v>
      </c>
      <c r="J187" s="11">
        <v>7590</v>
      </c>
      <c r="K187" s="58" t="s">
        <v>1121</v>
      </c>
      <c r="L187" s="8">
        <f>I187/J187*100000</f>
        <v>105.40184453227931</v>
      </c>
      <c r="M187" s="7" t="str">
        <f>IF(L187=0,"Silencioso",IF(AND(L187&gt;0,L187&lt;100),"Baixa",IF(AND(L187&gt;=100,L187&lt;300),"Média",IF(AND(L187&gt;=300,L187&lt;500),"Alta",IF(L187&gt;=500,"Muito Alta","Avaliar")))))</f>
        <v>Média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5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5</v>
      </c>
      <c r="J188" s="11">
        <v>28366</v>
      </c>
      <c r="K188" s="58" t="s">
        <v>1122</v>
      </c>
      <c r="L188" s="8">
        <f>I188/J188*100000</f>
        <v>17.626736233519001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1</v>
      </c>
      <c r="J189" s="11">
        <v>7517</v>
      </c>
      <c r="K189" s="58" t="s">
        <v>1121</v>
      </c>
      <c r="L189" s="8">
        <f>I189/J189*100000</f>
        <v>13.303179459890915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3103</v>
      </c>
      <c r="K191" s="58" t="s">
        <v>1121</v>
      </c>
      <c r="L191" s="8">
        <f>I191/J191*100000</f>
        <v>32.22687721559781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1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1</v>
      </c>
      <c r="J193" s="11">
        <v>10261</v>
      </c>
      <c r="K193" s="58" t="s">
        <v>1121</v>
      </c>
      <c r="L193" s="8">
        <f>I193/J193*100000</f>
        <v>9.7456388266250844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5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5</v>
      </c>
      <c r="J195" s="11">
        <v>27425</v>
      </c>
      <c r="K195" s="58" t="s">
        <v>1122</v>
      </c>
      <c r="L195" s="8">
        <f>I195/J195*100000</f>
        <v>18.23154056517776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3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3</v>
      </c>
      <c r="J198" s="11">
        <v>17641</v>
      </c>
      <c r="K198" s="58" t="s">
        <v>1121</v>
      </c>
      <c r="L198" s="8">
        <f>I198/J198*100000</f>
        <v>17.005838671277136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6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6</v>
      </c>
      <c r="J199" s="11">
        <v>5480</v>
      </c>
      <c r="K199" s="58" t="s">
        <v>1121</v>
      </c>
      <c r="L199" s="8">
        <f>I199/J199*100000</f>
        <v>109.48905109489053</v>
      </c>
      <c r="M199" s="7" t="str">
        <f>IF(L199=0,"Silencioso",IF(AND(L199&gt;0,L199&lt;100),"Baixa",IF(AND(L199&gt;=100,L199&lt;300),"Média",IF(AND(L199&gt;=300,L199&lt;500),"Alta",IF(L199&gt;=500,"Muito Alta","Avaliar")))))</f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20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20</v>
      </c>
      <c r="J201" s="11">
        <v>11525</v>
      </c>
      <c r="K201" s="58" t="s">
        <v>1121</v>
      </c>
      <c r="L201" s="8">
        <f>I201/J201*100000</f>
        <v>173.53579175704988</v>
      </c>
      <c r="M201" s="7" t="str">
        <f>IF(L201=0,"Silencioso",IF(AND(L201&gt;0,L201&lt;100),"Baixa",IF(AND(L201&gt;=100,L201&lt;300),"Média",IF(AND(L201&gt;=300,L201&lt;500),"Alta",IF(L201&gt;=500,"Muito Alta","Avaliar")))))</f>
        <v>Média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7595</v>
      </c>
      <c r="K202" s="58" t="s">
        <v>1121</v>
      </c>
      <c r="L202" s="8">
        <f>I202/J202*100000</f>
        <v>13.166556945358787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2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2</v>
      </c>
      <c r="J203" s="11">
        <v>6657</v>
      </c>
      <c r="K203" s="58" t="s">
        <v>1121</v>
      </c>
      <c r="L203" s="8">
        <f>I203/J203*100000</f>
        <v>30.043563166591557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0</v>
      </c>
      <c r="J204" s="11">
        <v>11813</v>
      </c>
      <c r="K204" s="58" t="s">
        <v>1121</v>
      </c>
      <c r="L204" s="8">
        <f>I204/J204*100000</f>
        <v>0</v>
      </c>
      <c r="M204" s="7" t="str">
        <f>IF(L204=0,"Silencioso",IF(AND(L204&gt;0,L204&lt;100),"Baixa",IF(AND(L204&gt;=100,L204&lt;300),"Média",IF(AND(L204&gt;=300,L204&lt;500),"Alta",IF(L204&gt;=500,"Muito Alta","Avaliar")))))</f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4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4</v>
      </c>
      <c r="J205" s="11">
        <v>54196</v>
      </c>
      <c r="K205" s="58" t="s">
        <v>1122</v>
      </c>
      <c r="L205" s="8">
        <f>I205/J205*100000</f>
        <v>7.3806184958299506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10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10</v>
      </c>
      <c r="J207" s="11">
        <v>6908</v>
      </c>
      <c r="K207" s="58" t="s">
        <v>1121</v>
      </c>
      <c r="L207" s="8">
        <f>I207/J207*100000</f>
        <v>144.75969889982628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2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2</v>
      </c>
      <c r="J208" s="11">
        <v>127539</v>
      </c>
      <c r="K208" s="58" t="s">
        <v>1124</v>
      </c>
      <c r="L208" s="8">
        <f>I208/J208*100000</f>
        <v>1.5681477822469991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42</v>
      </c>
      <c r="G209" s="12">
        <f>VLOOKUP($A209,Chik!$1:$1048576,10,FALSE)</f>
        <v>3</v>
      </c>
      <c r="H209" s="12">
        <f>VLOOKUP($A209,zika!$1:$1048576,10,FALSE)</f>
        <v>1</v>
      </c>
      <c r="I209" s="12">
        <f>H209+F209+G209</f>
        <v>46</v>
      </c>
      <c r="J209" s="11">
        <v>22892</v>
      </c>
      <c r="K209" s="58" t="s">
        <v>1121</v>
      </c>
      <c r="L209" s="8">
        <f>I209/J209*100000</f>
        <v>200.94356106936922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269</v>
      </c>
      <c r="G211" s="12">
        <f>VLOOKUP($A211,Chik!$1:$1048576,10,FALSE)</f>
        <v>1</v>
      </c>
      <c r="H211" s="12">
        <f>VLOOKUP($A211,zika!$1:$1048576,10,FALSE)</f>
        <v>1</v>
      </c>
      <c r="I211" s="12">
        <f>H211+F211+G211</f>
        <v>271</v>
      </c>
      <c r="J211" s="11">
        <v>659070</v>
      </c>
      <c r="K211" s="58" t="s">
        <v>1125</v>
      </c>
      <c r="L211" s="8">
        <f>I211/J211*100000</f>
        <v>41.118545829729769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11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11</v>
      </c>
      <c r="J214" s="11">
        <v>8883</v>
      </c>
      <c r="K214" s="58" t="s">
        <v>1121</v>
      </c>
      <c r="L214" s="8">
        <f>I214/J214*100000</f>
        <v>123.83203872565575</v>
      </c>
      <c r="M214" s="7" t="str">
        <f>IF(L214=0,"Silencioso",IF(AND(L214&gt;0,L214&lt;100),"Baixa",IF(AND(L214&gt;=100,L214&lt;300),"Média",IF(AND(L214&gt;=300,L214&lt;500),"Alta",IF(L214&gt;=500,"Muito Alta","Avaliar")))))</f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2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2</v>
      </c>
      <c r="J215" s="11">
        <v>3534</v>
      </c>
      <c r="K215" s="58" t="s">
        <v>1121</v>
      </c>
      <c r="L215" s="8">
        <f>I215/J215*100000</f>
        <v>56.59309564233164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6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6</v>
      </c>
      <c r="J216" s="11">
        <v>23797</v>
      </c>
      <c r="K216" s="58" t="s">
        <v>1121</v>
      </c>
      <c r="L216" s="8">
        <f>I216/J216*100000</f>
        <v>25.213262175904525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53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53</v>
      </c>
      <c r="J217" s="11">
        <v>10040</v>
      </c>
      <c r="K217" s="58" t="s">
        <v>1121</v>
      </c>
      <c r="L217" s="8">
        <f>I217/J217*100000</f>
        <v>527.88844621513942</v>
      </c>
      <c r="M217" s="7" t="str">
        <f>IF(L217=0,"Silencioso",IF(AND(L217&gt;0,L217&lt;100),"Baixa",IF(AND(L217&gt;=100,L217&lt;300),"Média",IF(AND(L217&gt;=300,L217&lt;500),"Alta",IF(L217&gt;=500,"Muito Alta","Avaliar")))))</f>
        <v>Muito 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27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27</v>
      </c>
      <c r="J218" s="11">
        <v>27982</v>
      </c>
      <c r="K218" s="58" t="s">
        <v>1122</v>
      </c>
      <c r="L218" s="8">
        <f>I218/J218*100000</f>
        <v>96.490601100707593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116</v>
      </c>
      <c r="G219" s="12">
        <f>VLOOKUP($A219,Chik!$1:$1048576,10,FALSE)</f>
        <v>11</v>
      </c>
      <c r="H219" s="12">
        <f>VLOOKUP($A219,zika!$1:$1048576,10,FALSE)</f>
        <v>0</v>
      </c>
      <c r="I219" s="12">
        <f>H219+F219+G219</f>
        <v>127</v>
      </c>
      <c r="J219" s="11">
        <v>109405</v>
      </c>
      <c r="K219" s="58" t="s">
        <v>1124</v>
      </c>
      <c r="L219" s="8">
        <f>I219/J219*100000</f>
        <v>116.08244595768018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2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2</v>
      </c>
      <c r="J220" s="11">
        <v>9228</v>
      </c>
      <c r="K220" s="58" t="s">
        <v>1121</v>
      </c>
      <c r="L220" s="8">
        <f>I220/J220*100000</f>
        <v>21.673168617251843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2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2</v>
      </c>
      <c r="J221" s="11">
        <v>3080</v>
      </c>
      <c r="K221" s="58" t="s">
        <v>1121</v>
      </c>
      <c r="L221" s="8">
        <f>I221/J221*100000</f>
        <v>64.935064935064929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6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6</v>
      </c>
      <c r="J225" s="11">
        <v>6290</v>
      </c>
      <c r="K225" s="58" t="s">
        <v>1121</v>
      </c>
      <c r="L225" s="8">
        <f>I225/J225*100000</f>
        <v>95.389507154213035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3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3</v>
      </c>
      <c r="J227" s="11">
        <v>4396</v>
      </c>
      <c r="K227" s="58" t="s">
        <v>1121</v>
      </c>
      <c r="L227" s="8">
        <f>I227/J227*100000</f>
        <v>68.243858052775252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10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10</v>
      </c>
      <c r="J228" s="11">
        <v>6646</v>
      </c>
      <c r="K228" s="58" t="s">
        <v>1121</v>
      </c>
      <c r="L228" s="8">
        <f>I228/J228*100000</f>
        <v>150.46644598254588</v>
      </c>
      <c r="M228" s="7" t="str">
        <f>IF(L228=0,"Silencioso",IF(AND(L228&gt;0,L228&lt;100),"Baixa",IF(AND(L228&gt;=100,L228&lt;300),"Média",IF(AND(L228&gt;=300,L228&lt;500),"Alta",IF(L228&gt;=500,"Muito Alta","Avaliar")))))</f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15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15</v>
      </c>
      <c r="J229" s="11">
        <v>12660</v>
      </c>
      <c r="K229" s="58" t="s">
        <v>1121</v>
      </c>
      <c r="L229" s="8">
        <f>I229/J229*100000</f>
        <v>118.48341232227489</v>
      </c>
      <c r="M229" s="7" t="str">
        <f>IF(L229=0,"Silencioso",IF(AND(L229&gt;0,L229&lt;100),"Baixa",IF(AND(L229&gt;=100,L229&lt;300),"Média",IF(AND(L229&gt;=300,L229&lt;500),"Alta",IF(L229&gt;=500,"Muito Alta","Avaliar")))))</f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5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5</v>
      </c>
      <c r="J236" s="11">
        <v>4960</v>
      </c>
      <c r="K236" s="58" t="s">
        <v>1121</v>
      </c>
      <c r="L236" s="8">
        <f>I236/J236*100000</f>
        <v>100.80645161290322</v>
      </c>
      <c r="M236" s="7" t="str">
        <f>IF(L236=0,"Silencioso",IF(AND(L236&gt;0,L236&lt;100),"Baixa",IF(AND(L236&gt;=100,L236&lt;300),"Média",IF(AND(L236&gt;=300,L236&lt;500),"Alta",IF(L236&gt;=500,"Muito Alta","Avaliar")))))</f>
        <v>Média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6</v>
      </c>
      <c r="G238" s="12">
        <f>VLOOKUP($A238,Chik!$1:$1048576,10,FALSE)</f>
        <v>1</v>
      </c>
      <c r="H238" s="12">
        <f>VLOOKUP($A238,zika!$1:$1048576,10,FALSE)</f>
        <v>2</v>
      </c>
      <c r="I238" s="12">
        <f>H238+F238+G238</f>
        <v>9</v>
      </c>
      <c r="J238" s="11">
        <v>79625</v>
      </c>
      <c r="K238" s="58" t="s">
        <v>1123</v>
      </c>
      <c r="L238" s="8">
        <f>I238/J238*100000</f>
        <v>11.30298273155416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4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4</v>
      </c>
      <c r="J239" s="11">
        <v>5399</v>
      </c>
      <c r="K239" s="58" t="s">
        <v>1121</v>
      </c>
      <c r="L239" s="8">
        <f>I239/J239*100000</f>
        <v>74.087794035932575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3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3</v>
      </c>
      <c r="J241" s="11">
        <v>7098</v>
      </c>
      <c r="K241" s="58" t="s">
        <v>1121</v>
      </c>
      <c r="L241" s="8">
        <f>I241/J241*100000</f>
        <v>42.265426880811496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13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13</v>
      </c>
      <c r="J242" s="11">
        <v>10291</v>
      </c>
      <c r="K242" s="58" t="s">
        <v>1121</v>
      </c>
      <c r="L242" s="8">
        <f>I242/J242*100000</f>
        <v>126.32397240307064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4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4</v>
      </c>
      <c r="J244" s="11">
        <v>7232</v>
      </c>
      <c r="K244" s="58" t="s">
        <v>1121</v>
      </c>
      <c r="L244" s="8">
        <f>I244/J244*100000</f>
        <v>55.309734513274336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48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48</v>
      </c>
      <c r="J246" s="11">
        <v>47617</v>
      </c>
      <c r="K246" s="58" t="s">
        <v>1122</v>
      </c>
      <c r="L246" s="8">
        <f>I246/J246*100000</f>
        <v>100.80433458638721</v>
      </c>
      <c r="M246" s="7" t="str">
        <f>IF(L246=0,"Silencioso",IF(AND(L246&gt;0,L246&lt;100),"Baixa",IF(AND(L246&gt;=100,L246&lt;300),"Média",IF(AND(L246&gt;=300,L246&lt;500),"Alta",IF(L246&gt;=500,"Muito Alta","Avaliar")))))</f>
        <v>Média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22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22</v>
      </c>
      <c r="J248" s="11">
        <v>7852</v>
      </c>
      <c r="K248" s="58" t="s">
        <v>1121</v>
      </c>
      <c r="L248" s="8">
        <f>I248/J248*100000</f>
        <v>280.18339276617422</v>
      </c>
      <c r="M248" s="7" t="str">
        <f>IF(L248=0,"Silencioso",IF(AND(L248&gt;0,L248&lt;100),"Baixa",IF(AND(L248&gt;=100,L248&lt;300),"Média",IF(AND(L248&gt;=300,L248&lt;500),"Alta",IF(L248&gt;=500,"Muito Alta","Avaliar")))))</f>
        <v>Média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12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12</v>
      </c>
      <c r="J251" s="11">
        <v>4984</v>
      </c>
      <c r="K251" s="58" t="s">
        <v>1121</v>
      </c>
      <c r="L251" s="8">
        <f>I251/J251*100000</f>
        <v>240.77046548956659</v>
      </c>
      <c r="M251" s="7" t="str">
        <f>IF(L251=0,"Silencioso",IF(AND(L251&gt;0,L251&lt;100),"Baixa",IF(AND(L251&gt;=100,L251&lt;300),"Média",IF(AND(L251&gt;=300,L251&lt;500),"Alta",IF(L251&gt;=500,"Muito Alta","Avaliar")))))</f>
        <v>Média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12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12</v>
      </c>
      <c r="J252" s="11">
        <v>7527</v>
      </c>
      <c r="K252" s="58" t="s">
        <v>1121</v>
      </c>
      <c r="L252" s="8">
        <f>I252/J252*100000</f>
        <v>159.42606616181746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129</v>
      </c>
      <c r="G253" s="12">
        <f>VLOOKUP($A253,Chik!$1:$1048576,10,FALSE)</f>
        <v>2</v>
      </c>
      <c r="H253" s="12">
        <f>VLOOKUP($A253,zika!$1:$1048576,10,FALSE)</f>
        <v>0</v>
      </c>
      <c r="I253" s="12">
        <f>H253+F253+G253</f>
        <v>131</v>
      </c>
      <c r="J253" s="11">
        <v>235977</v>
      </c>
      <c r="K253" s="58" t="s">
        <v>1124</v>
      </c>
      <c r="L253" s="8">
        <f>I253/J253*100000</f>
        <v>55.513884827758638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3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3</v>
      </c>
      <c r="J254" s="11">
        <v>6702</v>
      </c>
      <c r="K254" s="58" t="s">
        <v>1121</v>
      </c>
      <c r="L254" s="8">
        <f>I254/J254*100000</f>
        <v>44.762757385854968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17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17</v>
      </c>
      <c r="J257" s="11">
        <v>3699</v>
      </c>
      <c r="K257" s="58" t="s">
        <v>1121</v>
      </c>
      <c r="L257" s="8">
        <f>I257/J257*100000</f>
        <v>459.58367126250334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1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1</v>
      </c>
      <c r="J259" s="11">
        <v>4482</v>
      </c>
      <c r="K259" s="58" t="s">
        <v>1121</v>
      </c>
      <c r="L259" s="8">
        <f>I259/J259*100000</f>
        <v>22.311468094600624</v>
      </c>
      <c r="M259" s="7" t="str">
        <f>IF(L259=0,"Silencioso",IF(AND(L259&gt;0,L259&lt;100),"Baixa",IF(AND(L259&gt;=100,L259&lt;300),"Média",IF(AND(L259&gt;=300,L259&lt;500),"Alta",IF(L259&gt;=500,"Muito Alta","Avaliar")))))</f>
        <v>Baixa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15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15</v>
      </c>
      <c r="J262" s="11">
        <v>6523</v>
      </c>
      <c r="K262" s="58" t="s">
        <v>1121</v>
      </c>
      <c r="L262" s="8">
        <f>I262/J262*100000</f>
        <v>229.95554192856051</v>
      </c>
      <c r="M262" s="7" t="str">
        <f>IF(L262=0,"Silencioso",IF(AND(L262&gt;0,L262&lt;100),"Baixa",IF(AND(L262&gt;=100,L262&lt;300),"Média",IF(AND(L262&gt;=300,L262&lt;500),"Alta",IF(L262&gt;=500,"Muito Alta","Avaliar")))))</f>
        <v>Média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1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1</v>
      </c>
      <c r="J263" s="11">
        <v>10081</v>
      </c>
      <c r="K263" s="58" t="s">
        <v>1121</v>
      </c>
      <c r="L263" s="8">
        <f>I263/J263*100000</f>
        <v>9.9196508282908447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8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8</v>
      </c>
      <c r="J264" s="11">
        <v>5185</v>
      </c>
      <c r="K264" s="58" t="s">
        <v>1121</v>
      </c>
      <c r="L264" s="8">
        <f>I264/J264*100000</f>
        <v>154.29122468659597</v>
      </c>
      <c r="M264" s="7" t="str">
        <f>IF(L264=0,"Silencioso",IF(AND(L264&gt;0,L264&lt;100),"Baixa",IF(AND(L264&gt;=100,L264&lt;300),"Média",IF(AND(L264&gt;=300,L264&lt;500),"Alta",IF(L264&gt;=500,"Muito Alta","Avaliar")))))</f>
        <v>Média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5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5</v>
      </c>
      <c r="J265" s="11">
        <v>13541</v>
      </c>
      <c r="K265" s="58" t="s">
        <v>1121</v>
      </c>
      <c r="L265" s="8">
        <f>I265/J265*100000</f>
        <v>36.924894764049924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7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7</v>
      </c>
      <c r="J270" s="11">
        <v>27823</v>
      </c>
      <c r="K270" s="58" t="s">
        <v>1122</v>
      </c>
      <c r="L270" s="8">
        <f>I270/J270*100000</f>
        <v>25.159041081119934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1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1</v>
      </c>
      <c r="J271" s="11">
        <v>11064</v>
      </c>
      <c r="K271" s="58" t="s">
        <v>1121</v>
      </c>
      <c r="L271" s="8">
        <f>I271/J271*100000</f>
        <v>9.038322487346349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7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7</v>
      </c>
      <c r="J273" s="11">
        <v>5362</v>
      </c>
      <c r="K273" s="58" t="s">
        <v>1121</v>
      </c>
      <c r="L273" s="8">
        <f>I273/J273*100000</f>
        <v>130.54830287206266</v>
      </c>
      <c r="M273" s="7" t="str">
        <f>IF(L273=0,"Silencioso",IF(AND(L273&gt;0,L273&lt;100),"Baixa",IF(AND(L273&gt;=100,L273&lt;300),"Média",IF(AND(L273&gt;=300,L273&lt;500),"Alta",IF(L273&gt;=500,"Muito Alta","Avaliar")))))</f>
        <v>Média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9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9</v>
      </c>
      <c r="J276" s="11">
        <v>70200</v>
      </c>
      <c r="K276" s="58" t="s">
        <v>1123</v>
      </c>
      <c r="L276" s="8">
        <f>I276/J276*100000</f>
        <v>12.820512820512821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2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2</v>
      </c>
      <c r="J282" s="11">
        <v>3508</v>
      </c>
      <c r="K282" s="58" t="s">
        <v>1121</v>
      </c>
      <c r="L282" s="8">
        <f>I282/J282*100000</f>
        <v>57.012542759407069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1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1</v>
      </c>
      <c r="J283" s="11">
        <v>7936</v>
      </c>
      <c r="K283" s="58" t="s">
        <v>1121</v>
      </c>
      <c r="L283" s="8">
        <f>I283/J283*100000</f>
        <v>12.600806451612902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3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3</v>
      </c>
      <c r="J287" s="11">
        <v>2379</v>
      </c>
      <c r="K287" s="58" t="s">
        <v>1121</v>
      </c>
      <c r="L287" s="8">
        <f>I287/J287*100000</f>
        <v>126.10340479192938</v>
      </c>
      <c r="M287" s="7" t="str">
        <f>IF(L287=0,"Silencioso",IF(AND(L287&gt;0,L287&lt;100),"Baixa",IF(AND(L287&gt;=100,L287&lt;300),"Média",IF(AND(L287&gt;=300,L287&lt;500),"Alta",IF(L287&gt;=500,"Muito Alta","Avaliar")))))</f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15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15</v>
      </c>
      <c r="J290" s="11">
        <v>7409</v>
      </c>
      <c r="K290" s="58" t="s">
        <v>1121</v>
      </c>
      <c r="L290" s="8">
        <f>I290/J290*100000</f>
        <v>202.4564718585504</v>
      </c>
      <c r="M290" s="7" t="str">
        <f>IF(L290=0,"Silencioso",IF(AND(L290&gt;0,L290&lt;100),"Baixa",IF(AND(L290&gt;=100,L290&lt;300),"Média",IF(AND(L290&gt;=300,L290&lt;500),"Alta",IF(L290&gt;=500,"Muito Alta","Avaliar")))))</f>
        <v>Média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11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11</v>
      </c>
      <c r="J291" s="11">
        <v>15235</v>
      </c>
      <c r="K291" s="58" t="s">
        <v>1121</v>
      </c>
      <c r="L291" s="8">
        <f>I291/J291*100000</f>
        <v>72.202166064981952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1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1</v>
      </c>
      <c r="J294" s="11">
        <v>10957</v>
      </c>
      <c r="K294" s="58" t="s">
        <v>1121</v>
      </c>
      <c r="L294" s="8">
        <f>I294/J294*100000</f>
        <v>9.1265857442730667</v>
      </c>
      <c r="M294" s="7" t="str">
        <f>IF(L294=0,"Silencioso",IF(AND(L294&gt;0,L294&lt;100),"Baixa",IF(AND(L294&gt;=100,L294&lt;300),"Média",IF(AND(L294&gt;=300,L294&lt;500),"Alta",IF(L294&gt;=500,"Muito Alta","Avaliar")))))</f>
        <v>Baixa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8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8</v>
      </c>
      <c r="J295" s="11">
        <v>7386</v>
      </c>
      <c r="K295" s="58" t="s">
        <v>1121</v>
      </c>
      <c r="L295" s="8">
        <f>I295/J295*100000</f>
        <v>108.3130246412131</v>
      </c>
      <c r="M295" s="7" t="str">
        <f>IF(L295=0,"Silencioso",IF(AND(L295&gt;0,L295&lt;100),"Baixa",IF(AND(L295&gt;=100,L295&lt;300),"Média",IF(AND(L295&gt;=300,L295&lt;500),"Alta",IF(L295&gt;=500,"Muito Alta","Avaliar")))))</f>
        <v>Média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535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535</v>
      </c>
      <c r="J296" s="11">
        <v>67540</v>
      </c>
      <c r="K296" s="58" t="s">
        <v>1122</v>
      </c>
      <c r="L296" s="8">
        <f>I296/J296*100000</f>
        <v>792.12318625999399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10</v>
      </c>
      <c r="J299" s="11">
        <v>2927</v>
      </c>
      <c r="K299" s="58" t="s">
        <v>1121</v>
      </c>
      <c r="L299" s="8">
        <f>I299/J299*100000</f>
        <v>341.64673727365908</v>
      </c>
      <c r="M299" s="7" t="str">
        <f>IF(L299=0,"Silencioso",IF(AND(L299&gt;0,L299&lt;100),"Baixa",IF(AND(L299&gt;=100,L299&lt;300),"Média",IF(AND(L299&gt;=300,L299&lt;500),"Alta",IF(L299&gt;=500,"Muito Alta","Avaliar")))))</f>
        <v>Alta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2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2</v>
      </c>
      <c r="J300" s="11">
        <v>10343</v>
      </c>
      <c r="K300" s="58" t="s">
        <v>1121</v>
      </c>
      <c r="L300" s="8">
        <f>I300/J300*100000</f>
        <v>19.336749492410327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7</v>
      </c>
      <c r="G302" s="12">
        <f>VLOOKUP($A302,Chik!$1:$1048576,10,FALSE)</f>
        <v>1</v>
      </c>
      <c r="H302" s="12">
        <f>VLOOKUP($A302,zika!$1:$1048576,10,FALSE)</f>
        <v>0</v>
      </c>
      <c r="I302" s="12">
        <f>H302+F302+G302</f>
        <v>8</v>
      </c>
      <c r="J302" s="11">
        <v>26181</v>
      </c>
      <c r="K302" s="58" t="s">
        <v>1122</v>
      </c>
      <c r="L302" s="8">
        <f>I302/J302*100000</f>
        <v>30.556510446507012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12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12</v>
      </c>
      <c r="J303" s="11">
        <v>5446</v>
      </c>
      <c r="K303" s="58" t="s">
        <v>1121</v>
      </c>
      <c r="L303" s="8">
        <f>I303/J303*100000</f>
        <v>220.34520749173709</v>
      </c>
      <c r="M303" s="7" t="str">
        <f>IF(L303=0,"Silencioso",IF(AND(L303&gt;0,L303&lt;100),"Baixa",IF(AND(L303&gt;=100,L303&lt;300),"Média",IF(AND(L303&gt;=300,L303&lt;500),"Alta",IF(L303&gt;=500,"Muito Alta","Avaliar")))))</f>
        <v>Média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5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5</v>
      </c>
      <c r="J304" s="11">
        <v>5891</v>
      </c>
      <c r="K304" s="58" t="s">
        <v>1121</v>
      </c>
      <c r="L304" s="8">
        <f>I304/J304*100000</f>
        <v>84.875233406891866</v>
      </c>
      <c r="M304" s="7" t="str">
        <f>IF(L304=0,"Silencioso",IF(AND(L304&gt;0,L304&lt;100),"Baixa",IF(AND(L304&gt;=100,L304&lt;300),"Média",IF(AND(L304&gt;=300,L304&lt;500),"Alta",IF(L304&gt;=500,"Muito Alta","Avaliar")))))</f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6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6</v>
      </c>
      <c r="J307" s="11">
        <v>17701</v>
      </c>
      <c r="K307" s="58" t="s">
        <v>1121</v>
      </c>
      <c r="L307" s="8">
        <f>I307/J307*100000</f>
        <v>33.896390034461326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153</v>
      </c>
      <c r="G310" s="12">
        <f>VLOOKUP($A310,Chik!$1:$1048576,10,FALSE)</f>
        <v>2</v>
      </c>
      <c r="H310" s="12">
        <f>VLOOKUP($A310,zika!$1:$1048576,10,FALSE)</f>
        <v>1</v>
      </c>
      <c r="I310" s="12">
        <f>H310+F310+G310</f>
        <v>156</v>
      </c>
      <c r="J310" s="11">
        <v>58962</v>
      </c>
      <c r="K310" s="58" t="s">
        <v>1122</v>
      </c>
      <c r="L310" s="8">
        <f>I310/J310*100000</f>
        <v>264.57718530579018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8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8</v>
      </c>
      <c r="J311" s="11">
        <v>4304</v>
      </c>
      <c r="K311" s="58" t="s">
        <v>1121</v>
      </c>
      <c r="L311" s="8">
        <f>I311/J311*100000</f>
        <v>185.87360594795538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12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12</v>
      </c>
      <c r="J312" s="11">
        <v>6844</v>
      </c>
      <c r="K312" s="58" t="s">
        <v>1121</v>
      </c>
      <c r="L312" s="8">
        <f>I312/J312*100000</f>
        <v>175.33606078316774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1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1</v>
      </c>
      <c r="J315" s="11">
        <v>3328</v>
      </c>
      <c r="K315" s="58" t="s">
        <v>1121</v>
      </c>
      <c r="L315" s="8">
        <f>I315/J315*100000</f>
        <v>30.048076923076923</v>
      </c>
      <c r="M315" s="7" t="str">
        <f>IF(L315=0,"Silencioso",IF(AND(L315&gt;0,L315&lt;100),"Baixa",IF(AND(L315&gt;=100,L315&lt;300),"Média",IF(AND(L315&gt;=300,L315&lt;500),"Alta",IF(L315&gt;=500,"Muito Alta","Avaliar")))))</f>
        <v>Baixa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3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3</v>
      </c>
      <c r="J319" s="11">
        <v>11833</v>
      </c>
      <c r="K319" s="58" t="s">
        <v>1121</v>
      </c>
      <c r="L319" s="8">
        <f>I319/J319*100000</f>
        <v>25.35282684019268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140</v>
      </c>
      <c r="G320" s="12">
        <f>VLOOKUP($A320,Chik!$1:$1048576,10,FALSE)</f>
        <v>12</v>
      </c>
      <c r="H320" s="12">
        <f>VLOOKUP($A320,zika!$1:$1048576,10,FALSE)</f>
        <v>1</v>
      </c>
      <c r="I320" s="12">
        <f>H320+F320+G320</f>
        <v>153</v>
      </c>
      <c r="J320" s="11">
        <v>278685</v>
      </c>
      <c r="K320" s="58" t="s">
        <v>1124</v>
      </c>
      <c r="L320" s="8">
        <f>I320/J320*100000</f>
        <v>54.900694332310671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4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4</v>
      </c>
      <c r="J322" s="11">
        <v>1389</v>
      </c>
      <c r="K322" s="58" t="s">
        <v>1121</v>
      </c>
      <c r="L322" s="8">
        <f>I322/J322*100000</f>
        <v>287.97696184305255</v>
      </c>
      <c r="M322" s="7" t="str">
        <f>IF(L322=0,"Silencioso",IF(AND(L322&gt;0,L322&lt;100),"Baixa",IF(AND(L322&gt;=100,L322&lt;300),"Média",IF(AND(L322&gt;=300,L322&lt;500),"Alta",IF(L322&gt;=500,"Muito Alta","Avaliar")))))</f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3</v>
      </c>
      <c r="G323" s="12">
        <f>VLOOKUP($A323,Chik!$1:$1048576,10,FALSE)</f>
        <v>1</v>
      </c>
      <c r="H323" s="12">
        <f>VLOOKUP($A323,zika!$1:$1048576,10,FALSE)</f>
        <v>0</v>
      </c>
      <c r="I323" s="12">
        <f>H323+F323+G323</f>
        <v>4</v>
      </c>
      <c r="J323" s="11">
        <v>34057</v>
      </c>
      <c r="K323" s="58" t="s">
        <v>1122</v>
      </c>
      <c r="L323" s="8">
        <f>I323/J323*100000</f>
        <v>11.74501570895851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3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3</v>
      </c>
      <c r="J324" s="11">
        <v>14233</v>
      </c>
      <c r="K324" s="58" t="s">
        <v>1121</v>
      </c>
      <c r="L324" s="8">
        <f>I324/J324*100000</f>
        <v>21.077776997119368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2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2</v>
      </c>
      <c r="J326" s="11">
        <v>4954</v>
      </c>
      <c r="K326" s="58" t="s">
        <v>1121</v>
      </c>
      <c r="L326" s="8">
        <f>I326/J326*100000</f>
        <v>40.371417036737988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34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34</v>
      </c>
      <c r="J327" s="11">
        <v>19025</v>
      </c>
      <c r="K327" s="58" t="s">
        <v>1121</v>
      </c>
      <c r="L327" s="8">
        <f>I327/J327*100000</f>
        <v>178.71222076215506</v>
      </c>
      <c r="M327" s="7" t="str">
        <f>IF(L327=0,"Silencioso",IF(AND(L327&gt;0,L327&lt;100),"Baixa",IF(AND(L327&gt;=100,L327&lt;300),"Média",IF(AND(L327&gt;=300,L327&lt;500),"Alta",IF(L327&gt;=500,"Muito Alta","Avaliar")))))</f>
        <v>Média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3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3</v>
      </c>
      <c r="J328" s="11">
        <v>8903</v>
      </c>
      <c r="K328" s="58" t="s">
        <v>1121</v>
      </c>
      <c r="L328" s="8">
        <f>I328/J328*100000</f>
        <v>33.696506795462199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51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51</v>
      </c>
      <c r="J331" s="11">
        <v>51750</v>
      </c>
      <c r="K331" s="58" t="s">
        <v>1122</v>
      </c>
      <c r="L331" s="8">
        <f>I331/J331*100000</f>
        <v>98.550724637681157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3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3</v>
      </c>
      <c r="J332" s="11">
        <v>7105</v>
      </c>
      <c r="K332" s="58" t="s">
        <v>1121</v>
      </c>
      <c r="L332" s="8">
        <f>I332/J332*100000</f>
        <v>42.223786066150602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9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9</v>
      </c>
      <c r="J334" s="11">
        <v>8442</v>
      </c>
      <c r="K334" s="58" t="s">
        <v>1121</v>
      </c>
      <c r="L334" s="8">
        <f>I334/J334*100000</f>
        <v>106.60980810234541</v>
      </c>
      <c r="M334" s="7" t="str">
        <f>IF(L334=0,"Silencioso",IF(AND(L334&gt;0,L334&lt;100),"Baixa",IF(AND(L334&gt;=100,L334&lt;300),"Média",IF(AND(L334&gt;=300,L334&lt;500),"Alta",IF(L334&gt;=500,"Muito Alta","Avaliar")))))</f>
        <v>Média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1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</v>
      </c>
      <c r="J335" s="11">
        <v>5704</v>
      </c>
      <c r="K335" s="58" t="s">
        <v>1121</v>
      </c>
      <c r="L335" s="8">
        <f>I335/J335*100000</f>
        <v>17.53155680224404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2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2</v>
      </c>
      <c r="J339" s="11">
        <v>25035</v>
      </c>
      <c r="K339" s="58" t="s">
        <v>1122</v>
      </c>
      <c r="L339" s="8">
        <f>I339/J339*100000</f>
        <v>7.98881565807869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3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3</v>
      </c>
      <c r="J340" s="11">
        <v>8351</v>
      </c>
      <c r="K340" s="58" t="s">
        <v>1121</v>
      </c>
      <c r="L340" s="8">
        <f>I340/J340*100000</f>
        <v>35.923841456113038</v>
      </c>
      <c r="M340" s="7" t="str">
        <f>IF(L340=0,"Silencioso",IF(AND(L340&gt;0,L340&lt;100),"Baixa",IF(AND(L340&gt;=100,L340&lt;300),"Média",IF(AND(L340&gt;=300,L340&lt;500),"Alta",IF(L340&gt;=500,"Muito Alta","Avaliar")))))</f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97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97</v>
      </c>
      <c r="J343" s="11">
        <v>179015</v>
      </c>
      <c r="K343" s="58" t="s">
        <v>1124</v>
      </c>
      <c r="L343" s="8">
        <f>I343/J343*100000</f>
        <v>54.1854034578108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3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3</v>
      </c>
      <c r="J346" s="11">
        <v>11879</v>
      </c>
      <c r="K346" s="58" t="s">
        <v>1121</v>
      </c>
      <c r="L346" s="8">
        <f>I346/J346*100000</f>
        <v>25.254651064904451</v>
      </c>
      <c r="M346" s="7" t="str">
        <f>IF(L346=0,"Silencioso",IF(AND(L346&gt;0,L346&lt;100),"Baixa",IF(AND(L346&gt;=100,L346&lt;300),"Média",IF(AND(L346&gt;=300,L346&lt;500),"Alta",IF(L346&gt;=500,"Muito Alta","Avaliar")))))</f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2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2</v>
      </c>
      <c r="J347" s="11">
        <v>42246</v>
      </c>
      <c r="K347" s="58" t="s">
        <v>1122</v>
      </c>
      <c r="L347" s="8">
        <f>I347/J347*100000</f>
        <v>4.7341760166642999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14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14</v>
      </c>
      <c r="J348" s="11">
        <v>10709</v>
      </c>
      <c r="K348" s="58" t="s">
        <v>1121</v>
      </c>
      <c r="L348" s="8">
        <f>I348/J348*100000</f>
        <v>130.73116070594827</v>
      </c>
      <c r="M348" s="7" t="str">
        <f>IF(L348=0,"Silencioso",IF(AND(L348&gt;0,L348&lt;100),"Baixa",IF(AND(L348&gt;=100,L348&lt;300),"Média",IF(AND(L348&gt;=300,L348&lt;500),"Alta",IF(L348&gt;=500,"Muito Alta","Avaliar")))))</f>
        <v>Média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5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5</v>
      </c>
      <c r="J349" s="11">
        <v>7971</v>
      </c>
      <c r="K349" s="58" t="s">
        <v>1121</v>
      </c>
      <c r="L349" s="8">
        <f>I349/J349*100000</f>
        <v>62.727386777066869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52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52</v>
      </c>
      <c r="J351" s="11">
        <v>12303</v>
      </c>
      <c r="K351" s="58" t="s">
        <v>1121</v>
      </c>
      <c r="L351" s="8">
        <f>I351/J351*100000</f>
        <v>422.66113955945701</v>
      </c>
      <c r="M351" s="7" t="str">
        <f>IF(L351=0,"Silencioso",IF(AND(L351&gt;0,L351&lt;100),"Baixa",IF(AND(L351&gt;=100,L351&lt;300),"Média",IF(AND(L351&gt;=300,L351&lt;500),"Alta",IF(L351&gt;=500,"Muito Alta","Avaliar")))))</f>
        <v>Alta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1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1</v>
      </c>
      <c r="J352" s="11">
        <v>6865</v>
      </c>
      <c r="K352" s="58" t="s">
        <v>1121</v>
      </c>
      <c r="L352" s="8">
        <f>I352/J352*100000</f>
        <v>14.566642388929351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5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5</v>
      </c>
      <c r="J355" s="11">
        <v>6829</v>
      </c>
      <c r="K355" s="58" t="s">
        <v>1121</v>
      </c>
      <c r="L355" s="8">
        <f>I355/J355*100000</f>
        <v>73.217162102796891</v>
      </c>
      <c r="M355" s="7" t="str">
        <f>IF(L355=0,"Silencioso",IF(AND(L355&gt;0,L355&lt;100),"Baixa",IF(AND(L355&gt;=100,L355&lt;300),"Média",IF(AND(L355&gt;=300,L355&lt;500),"Alta",IF(L355&gt;=500,"Muito Alta","Avaliar")))))</f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2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2</v>
      </c>
      <c r="J357" s="11">
        <v>24204</v>
      </c>
      <c r="K357" s="58" t="s">
        <v>1121</v>
      </c>
      <c r="L357" s="8">
        <f>I357/J357*100000</f>
        <v>8.2630970087588835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8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8</v>
      </c>
      <c r="J358" s="11">
        <v>6228</v>
      </c>
      <c r="K358" s="58" t="s">
        <v>1121</v>
      </c>
      <c r="L358" s="8">
        <f>I358/J358*100000</f>
        <v>128.45215157353886</v>
      </c>
      <c r="M358" s="7" t="str">
        <f>IF(L358=0,"Silencioso",IF(AND(L358&gt;0,L358&lt;100),"Baixa",IF(AND(L358&gt;=100,L358&lt;300),"Média",IF(AND(L358&gt;=300,L358&lt;500),"Alta",IF(L358&gt;=500,"Muito Alta","Avaliar")))))</f>
        <v>Média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</v>
      </c>
      <c r="G360" s="12">
        <f>VLOOKUP($A360,Chik!$1:$1048576,10,FALSE)</f>
        <v>1</v>
      </c>
      <c r="H360" s="12">
        <f>VLOOKUP($A360,zika!$1:$1048576,10,FALSE)</f>
        <v>0</v>
      </c>
      <c r="I360" s="12">
        <f>H360+F360+G360</f>
        <v>2</v>
      </c>
      <c r="J360" s="11">
        <v>18438</v>
      </c>
      <c r="K360" s="58" t="s">
        <v>1121</v>
      </c>
      <c r="L360" s="8">
        <f>I360/J360*100000</f>
        <v>10.847163466753445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32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32</v>
      </c>
      <c r="J361" s="11">
        <v>19717</v>
      </c>
      <c r="K361" s="58" t="s">
        <v>1121</v>
      </c>
      <c r="L361" s="8">
        <f>I361/J361*100000</f>
        <v>162.29649541005222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77</v>
      </c>
      <c r="G362" s="73">
        <f>VLOOKUP($A362,Chik!$1:$1048576,10,FALSE)</f>
        <v>22</v>
      </c>
      <c r="H362" s="12">
        <f>VLOOKUP($A362,zika!$1:$1048576,10,FALSE)</f>
        <v>2</v>
      </c>
      <c r="I362" s="12">
        <f>H362+F362+G362</f>
        <v>101</v>
      </c>
      <c r="J362" s="11">
        <v>261344</v>
      </c>
      <c r="K362" s="58" t="s">
        <v>1124</v>
      </c>
      <c r="L362" s="8">
        <f>I362/J362*100000</f>
        <v>38.646381780335496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53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53</v>
      </c>
      <c r="J363" s="11">
        <v>4217</v>
      </c>
      <c r="K363" s="58" t="s">
        <v>1121</v>
      </c>
      <c r="L363" s="8">
        <f>I363/J363*100000</f>
        <v>1256.817642874081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78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78</v>
      </c>
      <c r="J366" s="11">
        <v>119186</v>
      </c>
      <c r="K366" s="58" t="s">
        <v>1124</v>
      </c>
      <c r="L366" s="8">
        <f>I366/J366*100000</f>
        <v>65.443927978118225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43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43</v>
      </c>
      <c r="J367" s="11">
        <v>11446</v>
      </c>
      <c r="K367" s="58" t="s">
        <v>1121</v>
      </c>
      <c r="L367" s="8">
        <f>I367/J367*100000</f>
        <v>375.67709243403812</v>
      </c>
      <c r="M367" s="7" t="str">
        <f>IF(L367=0,"Silencioso",IF(AND(L367&gt;0,L367&lt;100),"Baixa",IF(AND(L367&gt;=100,L367&lt;300),"Média",IF(AND(L367&gt;=300,L367&lt;500),"Alta",IF(L367&gt;=500,"Muito Alta","Avaliar")))))</f>
        <v>Alta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1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1</v>
      </c>
      <c r="J370" s="11">
        <v>18142</v>
      </c>
      <c r="K370" s="58" t="s">
        <v>1121</v>
      </c>
      <c r="L370" s="8">
        <f>I370/J370*100000</f>
        <v>5.512071436445817</v>
      </c>
      <c r="M370" s="7" t="str">
        <f>IF(L370=0,"Silencioso",IF(AND(L370&gt;0,L370&lt;100),"Baixa",IF(AND(L370&gt;=100,L370&lt;300),"Média",IF(AND(L370&gt;=300,L370&lt;500),"Alta",IF(L370&gt;=500,"Muito Alta","Avaliar")))))</f>
        <v>Baixa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19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19</v>
      </c>
      <c r="J372" s="11">
        <v>12681</v>
      </c>
      <c r="K372" s="58" t="s">
        <v>1121</v>
      </c>
      <c r="L372" s="8">
        <f>I372/J372*100000</f>
        <v>149.83045501143442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235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235</v>
      </c>
      <c r="J373" s="11">
        <v>96389</v>
      </c>
      <c r="K373" s="58" t="s">
        <v>1123</v>
      </c>
      <c r="L373" s="8">
        <f>I373/J373*100000</f>
        <v>243.80375354034175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1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1</v>
      </c>
      <c r="J375" s="11">
        <v>4333</v>
      </c>
      <c r="K375" s="58" t="s">
        <v>1121</v>
      </c>
      <c r="L375" s="8">
        <f>I375/J375*100000</f>
        <v>23.078698361412417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34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34</v>
      </c>
      <c r="J376" s="11">
        <v>23212</v>
      </c>
      <c r="K376" s="58" t="s">
        <v>1121</v>
      </c>
      <c r="L376" s="8">
        <f>I376/J376*100000</f>
        <v>146.47596070997758</v>
      </c>
      <c r="M376" s="7" t="str">
        <f>IF(L376=0,"Silencioso",IF(AND(L376&gt;0,L376&lt;100),"Baixa",IF(AND(L376&gt;=100,L376&lt;300),"Média",IF(AND(L376&gt;=300,L376&lt;500),"Alta",IF(L376&gt;=500,"Muito Alta","Avaliar")))))</f>
        <v>Média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3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3</v>
      </c>
      <c r="J378" s="11">
        <v>10229</v>
      </c>
      <c r="K378" s="58" t="s">
        <v>1121</v>
      </c>
      <c r="L378" s="8">
        <f>I378/J378*100000</f>
        <v>29.328380095806043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34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34</v>
      </c>
      <c r="J379" s="11">
        <v>15440</v>
      </c>
      <c r="K379" s="58" t="s">
        <v>1121</v>
      </c>
      <c r="L379" s="8">
        <f>I379/J379*100000</f>
        <v>220.20725388601034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8</v>
      </c>
      <c r="G380" s="12">
        <f>VLOOKUP($A380,Chik!$1:$1048576,10,FALSE)</f>
        <v>1</v>
      </c>
      <c r="H380" s="12">
        <f>VLOOKUP($A380,zika!$1:$1048576,10,FALSE)</f>
        <v>0</v>
      </c>
      <c r="I380" s="12">
        <f>H380+F380+G380</f>
        <v>9</v>
      </c>
      <c r="J380" s="11">
        <v>15236</v>
      </c>
      <c r="K380" s="58" t="s">
        <v>1121</v>
      </c>
      <c r="L380" s="8">
        <f>I380/J380*100000</f>
        <v>59.070622210553957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7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7</v>
      </c>
      <c r="J381" s="11">
        <v>12212</v>
      </c>
      <c r="K381" s="58" t="s">
        <v>1121</v>
      </c>
      <c r="L381" s="8">
        <f>I381/J381*100000</f>
        <v>57.320668195217813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322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322</v>
      </c>
      <c r="J382" s="11">
        <v>21096</v>
      </c>
      <c r="K382" s="58" t="s">
        <v>1121</v>
      </c>
      <c r="L382" s="8">
        <f>I382/J382*100000</f>
        <v>1526.3557072430792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76</v>
      </c>
      <c r="G383" s="12">
        <f>VLOOKUP($A383,Chik!$1:$1048576,10,FALSE)</f>
        <v>3</v>
      </c>
      <c r="H383" s="12">
        <f>VLOOKUP($A383,zika!$1:$1048576,10,FALSE)</f>
        <v>0</v>
      </c>
      <c r="I383" s="12">
        <f>H383+F383+G383</f>
        <v>79</v>
      </c>
      <c r="J383" s="11">
        <v>15102</v>
      </c>
      <c r="K383" s="58" t="s">
        <v>1121</v>
      </c>
      <c r="L383" s="8">
        <f>I383/J383*100000</f>
        <v>523.10952191762681</v>
      </c>
      <c r="M383" s="7" t="str">
        <f>IF(L383=0,"Silencioso",IF(AND(L383&gt;0,L383&lt;100),"Baixa",IF(AND(L383&gt;=100,L383&lt;300),"Média",IF(AND(L383&gt;=300,L383&lt;500),"Alta",IF(L383&gt;=500,"Muito Alta","Avaliar")))))</f>
        <v>Muito 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3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3</v>
      </c>
      <c r="J384" s="11">
        <v>21763</v>
      </c>
      <c r="K384" s="58" t="s">
        <v>1121</v>
      </c>
      <c r="L384" s="8">
        <f>I384/J384*100000</f>
        <v>13.78486421908744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5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5</v>
      </c>
      <c r="J387" s="11">
        <v>16014</v>
      </c>
      <c r="K387" s="58" t="s">
        <v>1121</v>
      </c>
      <c r="L387" s="8">
        <f>I387/J387*100000</f>
        <v>31.222680154864491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46</v>
      </c>
      <c r="G388" s="12">
        <f>VLOOKUP($A388,Chik!$1:$1048576,10,FALSE)</f>
        <v>0</v>
      </c>
      <c r="H388" s="12">
        <f>VLOOKUP($A388,zika!$1:$1048576,10,FALSE)</f>
        <v>1</v>
      </c>
      <c r="I388" s="12">
        <f>H388+F388+G388</f>
        <v>47</v>
      </c>
      <c r="J388" s="11">
        <v>92561</v>
      </c>
      <c r="K388" s="58" t="s">
        <v>1123</v>
      </c>
      <c r="L388" s="8">
        <f>I388/J388*100000</f>
        <v>50.777325223366212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40</v>
      </c>
      <c r="G390" s="12">
        <f>VLOOKUP($A390,Chik!$1:$1048576,10,FALSE)</f>
        <v>0</v>
      </c>
      <c r="H390" s="12">
        <f>VLOOKUP($A390,zika!$1:$1048576,10,FALSE)</f>
        <v>1</v>
      </c>
      <c r="I390" s="12">
        <f>H390+F390+G390</f>
        <v>41</v>
      </c>
      <c r="J390" s="11">
        <v>14956</v>
      </c>
      <c r="K390" s="58" t="s">
        <v>1121</v>
      </c>
      <c r="L390" s="8">
        <f>I390/J390*100000</f>
        <v>274.13746991174111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5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5</v>
      </c>
      <c r="J391" s="11">
        <v>6039</v>
      </c>
      <c r="K391" s="58" t="s">
        <v>1121</v>
      </c>
      <c r="L391" s="8">
        <f>I391/J391*100000</f>
        <v>82.79516476237788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192</v>
      </c>
      <c r="G392" s="12">
        <f>VLOOKUP($A392,Chik!$1:$1048576,10,FALSE)</f>
        <v>1</v>
      </c>
      <c r="H392" s="12">
        <f>VLOOKUP($A392,zika!$1:$1048576,10,FALSE)</f>
        <v>6</v>
      </c>
      <c r="I392" s="12">
        <f>H392+F392+G392</f>
        <v>199</v>
      </c>
      <c r="J392" s="11">
        <v>104067</v>
      </c>
      <c r="K392" s="58" t="s">
        <v>1124</v>
      </c>
      <c r="L392" s="8">
        <f>I392/J392*100000</f>
        <v>191.22296213016614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86</v>
      </c>
      <c r="G394" s="12">
        <f>VLOOKUP($A394,Chik!$1:$1048576,10,FALSE)</f>
        <v>1</v>
      </c>
      <c r="H394" s="12">
        <f>VLOOKUP($A394,zika!$1:$1048576,10,FALSE)</f>
        <v>0</v>
      </c>
      <c r="I394" s="12">
        <f>H394+F394+G394</f>
        <v>87</v>
      </c>
      <c r="J394" s="11">
        <v>38822</v>
      </c>
      <c r="K394" s="58" t="s">
        <v>1122</v>
      </c>
      <c r="L394" s="8">
        <f>I394/J394*100000</f>
        <v>224.099737262377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5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5</v>
      </c>
      <c r="J396" s="11">
        <v>19858</v>
      </c>
      <c r="K396" s="58" t="s">
        <v>1121</v>
      </c>
      <c r="L396" s="8">
        <f>I396/J396*100000</f>
        <v>25.178769261758486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6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6</v>
      </c>
      <c r="J399" s="11">
        <v>25684</v>
      </c>
      <c r="K399" s="58" t="s">
        <v>1122</v>
      </c>
      <c r="L399" s="8">
        <f>I399/J399*100000</f>
        <v>23.360847220059181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3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3</v>
      </c>
      <c r="J401" s="11">
        <v>38413</v>
      </c>
      <c r="K401" s="58" t="s">
        <v>1122</v>
      </c>
      <c r="L401" s="8">
        <f>I401/J401*100000</f>
        <v>7.809856038320361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2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2</v>
      </c>
      <c r="J402" s="11">
        <v>5378</v>
      </c>
      <c r="K402" s="58" t="s">
        <v>1121</v>
      </c>
      <c r="L402" s="8">
        <f>I402/J402*100000</f>
        <v>37.188545927854221</v>
      </c>
      <c r="M402" s="7" t="str">
        <f>IF(L402=0,"Silencioso",IF(AND(L402&gt;0,L402&lt;100),"Baixa",IF(AND(L402&gt;=100,L402&lt;300),"Média",IF(AND(L402&gt;=300,L402&lt;500),"Alta",IF(L402&gt;=500,"Muito Alta","Avaliar")))))</f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13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13</v>
      </c>
      <c r="J403" s="11">
        <v>71265</v>
      </c>
      <c r="K403" s="58" t="s">
        <v>1123</v>
      </c>
      <c r="L403" s="8">
        <f>I403/J403*100000</f>
        <v>18.241773661685258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2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2</v>
      </c>
      <c r="J404" s="11">
        <v>67628</v>
      </c>
      <c r="K404" s="58" t="s">
        <v>1122</v>
      </c>
      <c r="L404" s="8">
        <f>I404/J404*100000</f>
        <v>2.9573549417401077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4314</v>
      </c>
      <c r="K405" s="58" t="s">
        <v>1121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7645</v>
      </c>
      <c r="K408" s="58" t="s">
        <v>1121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10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10</v>
      </c>
      <c r="J409" s="11">
        <v>12460</v>
      </c>
      <c r="K409" s="58" t="s">
        <v>1121</v>
      </c>
      <c r="L409" s="8">
        <f>I409/J409*100000</f>
        <v>80.256821829855539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4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4</v>
      </c>
      <c r="J411" s="11">
        <v>5215</v>
      </c>
      <c r="K411" s="58" t="s">
        <v>1121</v>
      </c>
      <c r="L411" s="8">
        <f>I411/J411*100000</f>
        <v>76.701821668264614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9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9</v>
      </c>
      <c r="J412" s="11">
        <v>25305</v>
      </c>
      <c r="K412" s="58" t="s">
        <v>1122</v>
      </c>
      <c r="L412" s="8">
        <f>I412/J412*100000</f>
        <v>35.566093657379966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15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15</v>
      </c>
      <c r="J414" s="11">
        <v>15410</v>
      </c>
      <c r="K414" s="58" t="s">
        <v>1121</v>
      </c>
      <c r="L414" s="8">
        <f>I414/J414*100000</f>
        <v>97.339390006489296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30</v>
      </c>
      <c r="G416" s="12">
        <f>VLOOKUP($A416,Chik!$1:$1048576,10,FALSE)</f>
        <v>1</v>
      </c>
      <c r="H416" s="12">
        <f>VLOOKUP($A416,zika!$1:$1048576,10,FALSE)</f>
        <v>0</v>
      </c>
      <c r="I416" s="12">
        <f>H416+F416+G416</f>
        <v>31</v>
      </c>
      <c r="J416" s="11">
        <v>79387</v>
      </c>
      <c r="K416" s="58" t="s">
        <v>1123</v>
      </c>
      <c r="L416" s="8">
        <f>I416/J416*100000</f>
        <v>39.049214606925567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12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12</v>
      </c>
      <c r="J417" s="11">
        <v>48561</v>
      </c>
      <c r="K417" s="58" t="s">
        <v>1122</v>
      </c>
      <c r="L417" s="8">
        <f>I417/J417*100000</f>
        <v>24.711187990362635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8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8</v>
      </c>
      <c r="J420" s="11">
        <v>4516</v>
      </c>
      <c r="K420" s="58" t="s">
        <v>1121</v>
      </c>
      <c r="L420" s="8">
        <f>I420/J420*100000</f>
        <v>177.1479185119575</v>
      </c>
      <c r="M420" s="7" t="str">
        <f>IF(L420=0,"Silencioso",IF(AND(L420&gt;0,L420&lt;100),"Baixa",IF(AND(L420&gt;=100,L420&lt;300),"Média",IF(AND(L420&gt;=300,L420&lt;500),"Alta",IF(L420&gt;=500,"Muito Alta","Avaliar")))))</f>
        <v>Média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5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5</v>
      </c>
      <c r="J422" s="11">
        <v>4844</v>
      </c>
      <c r="K422" s="58" t="s">
        <v>1121</v>
      </c>
      <c r="L422" s="8">
        <f>I422/J422*100000</f>
        <v>103.22047894302229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10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10</v>
      </c>
      <c r="J423" s="11">
        <v>26484</v>
      </c>
      <c r="K423" s="58" t="s">
        <v>1122</v>
      </c>
      <c r="L423" s="8">
        <f>I423/J423*100000</f>
        <v>37.758646730101191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14</v>
      </c>
      <c r="G424" s="12">
        <f>VLOOKUP($A424,Chik!$1:$1048576,10,FALSE)</f>
        <v>1</v>
      </c>
      <c r="H424" s="12">
        <f>VLOOKUP($A424,zika!$1:$1048576,10,FALSE)</f>
        <v>0</v>
      </c>
      <c r="I424" s="12">
        <f>H424+F424+G424</f>
        <v>15</v>
      </c>
      <c r="J424" s="11">
        <v>564310</v>
      </c>
      <c r="K424" s="58" t="s">
        <v>1125</v>
      </c>
      <c r="L424" s="8">
        <f>I424/J424*100000</f>
        <v>2.6581134482819726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3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3</v>
      </c>
      <c r="J428" s="11">
        <v>18026</v>
      </c>
      <c r="K428" s="58" t="s">
        <v>1121</v>
      </c>
      <c r="L428" s="8">
        <f>I428/J428*100000</f>
        <v>16.64262731609897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52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52</v>
      </c>
      <c r="J430" s="11">
        <v>51601</v>
      </c>
      <c r="K430" s="58" t="s">
        <v>1122</v>
      </c>
      <c r="L430" s="8">
        <f>I430/J430*100000</f>
        <v>100.7732408286661</v>
      </c>
      <c r="M430" s="7" t="str">
        <f>IF(L430=0,"Silencioso",IF(AND(L430&gt;0,L430&lt;100),"Baixa",IF(AND(L430&gt;=100,L430&lt;300),"Média",IF(AND(L430&gt;=300,L430&lt;500),"Alta",IF(L430&gt;=500,"Muito Alta","Avaliar")))))</f>
        <v>Média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1</v>
      </c>
      <c r="J432" s="11">
        <v>12953</v>
      </c>
      <c r="K432" s="58" t="s">
        <v>1121</v>
      </c>
      <c r="L432" s="8">
        <f>I432/J432*100000</f>
        <v>7.7202192542268202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20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20</v>
      </c>
      <c r="J433" s="11">
        <v>17991</v>
      </c>
      <c r="K433" s="58" t="s">
        <v>1121</v>
      </c>
      <c r="L433" s="8">
        <f>I433/J433*100000</f>
        <v>111.16669445834029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4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4</v>
      </c>
      <c r="J434" s="11">
        <v>9454</v>
      </c>
      <c r="K434" s="58" t="s">
        <v>1121</v>
      </c>
      <c r="L434" s="8">
        <f>I434/J434*100000</f>
        <v>42.310133276919821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43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43</v>
      </c>
      <c r="J435" s="11">
        <v>63359</v>
      </c>
      <c r="K435" s="58" t="s">
        <v>1122</v>
      </c>
      <c r="L435" s="8">
        <f>I435/J435*100000</f>
        <v>67.867232753042188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7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7</v>
      </c>
      <c r="J436" s="11">
        <v>19928</v>
      </c>
      <c r="K436" s="58" t="s">
        <v>1121</v>
      </c>
      <c r="L436" s="8">
        <f>I436/J436*100000</f>
        <v>35.126455238859897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3</v>
      </c>
      <c r="G440" s="12">
        <f>VLOOKUP($A440,Chik!$1:$1048576,10,FALSE)</f>
        <v>2</v>
      </c>
      <c r="H440" s="12">
        <f>VLOOKUP($A440,zika!$1:$1048576,10,FALSE)</f>
        <v>0</v>
      </c>
      <c r="I440" s="12">
        <f>H440+F440+G440</f>
        <v>5</v>
      </c>
      <c r="J440" s="11">
        <v>6522</v>
      </c>
      <c r="K440" s="58" t="s">
        <v>1121</v>
      </c>
      <c r="L440" s="8">
        <f>I440/J440*100000</f>
        <v>76.663600122661762</v>
      </c>
      <c r="M440" s="7" t="str">
        <f>IF(L440=0,"Silencioso",IF(AND(L440&gt;0,L440&lt;100),"Baixa",IF(AND(L440&gt;=100,L440&lt;300),"Média",IF(AND(L440&gt;=300,L440&lt;500),"Alta",IF(L440&gt;=500,"Muito Alta","Avaliar")))))</f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6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6</v>
      </c>
      <c r="J441" s="11">
        <v>102728</v>
      </c>
      <c r="K441" s="58" t="s">
        <v>1124</v>
      </c>
      <c r="L441" s="8">
        <f>I441/J441*100000</f>
        <v>5.8406666147496296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6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6</v>
      </c>
      <c r="J442" s="11">
        <v>3233</v>
      </c>
      <c r="K442" s="58" t="s">
        <v>1121</v>
      </c>
      <c r="L442" s="8">
        <f>I442/J442*100000</f>
        <v>185.58614290133002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5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5</v>
      </c>
      <c r="J443" s="11">
        <v>4915</v>
      </c>
      <c r="K443" s="58" t="s">
        <v>1121</v>
      </c>
      <c r="L443" s="8">
        <f>I443/J443*100000</f>
        <v>101.7293997965412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1</v>
      </c>
      <c r="J444" s="11">
        <v>52532</v>
      </c>
      <c r="K444" s="58" t="s">
        <v>1122</v>
      </c>
      <c r="L444" s="8">
        <f>I444/J444*100000</f>
        <v>1.9036016142541687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1</v>
      </c>
      <c r="J446" s="11">
        <v>16671</v>
      </c>
      <c r="K446" s="58" t="s">
        <v>1121</v>
      </c>
      <c r="L446" s="8">
        <f>I446/J446*100000</f>
        <v>5.9984404054945708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15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15</v>
      </c>
      <c r="J447" s="11">
        <v>7481</v>
      </c>
      <c r="K447" s="58" t="s">
        <v>1121</v>
      </c>
      <c r="L447" s="8">
        <f>I447/J447*100000</f>
        <v>200.50795348215482</v>
      </c>
      <c r="M447" s="7" t="str">
        <f>IF(L447=0,"Silencioso",IF(AND(L447&gt;0,L447&lt;100),"Baixa",IF(AND(L447&gt;=100,L447&lt;300),"Média",IF(AND(L447&gt;=300,L447&lt;500),"Alta",IF(L447&gt;=500,"Muito Alta","Avaliar")))))</f>
        <v>Média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7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7</v>
      </c>
      <c r="J452" s="11">
        <v>18172</v>
      </c>
      <c r="K452" s="58" t="s">
        <v>1121</v>
      </c>
      <c r="L452" s="8">
        <f>I452/J452*100000</f>
        <v>38.52080123266564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1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1</v>
      </c>
      <c r="J453" s="11">
        <v>7110</v>
      </c>
      <c r="K453" s="58" t="s">
        <v>1121</v>
      </c>
      <c r="L453" s="8">
        <f>I453/J453*100000</f>
        <v>14.064697609001406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2</v>
      </c>
      <c r="J454" s="11">
        <v>41844</v>
      </c>
      <c r="K454" s="58" t="s">
        <v>1122</v>
      </c>
      <c r="L454" s="8">
        <f>I454/J454*100000</f>
        <v>4.7796577765032024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8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8</v>
      </c>
      <c r="J456" s="11">
        <v>18700</v>
      </c>
      <c r="K456" s="58" t="s">
        <v>1121</v>
      </c>
      <c r="L456" s="8">
        <f>I456/J456*100000</f>
        <v>42.780748663101605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6532</v>
      </c>
      <c r="K457" s="58" t="s">
        <v>1121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4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4</v>
      </c>
      <c r="J458" s="11">
        <v>18594</v>
      </c>
      <c r="K458" s="58" t="s">
        <v>1121</v>
      </c>
      <c r="L458" s="8">
        <f>I458/J458*100000</f>
        <v>21.512315800795957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12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13</v>
      </c>
      <c r="J459" s="11">
        <v>89256</v>
      </c>
      <c r="K459" s="58" t="s">
        <v>1123</v>
      </c>
      <c r="L459" s="8">
        <f>I459/J459*100000</f>
        <v>14.564847181141882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60</v>
      </c>
      <c r="G460" s="12">
        <f>VLOOKUP($A460,Chik!$1:$1048576,10,FALSE)</f>
        <v>1</v>
      </c>
      <c r="H460" s="12">
        <f>VLOOKUP($A460,zika!$1:$1048576,10,FALSE)</f>
        <v>0</v>
      </c>
      <c r="I460" s="12">
        <f>H460+F460+G460</f>
        <v>61</v>
      </c>
      <c r="J460" s="11">
        <v>22608</v>
      </c>
      <c r="K460" s="58" t="s">
        <v>1121</v>
      </c>
      <c r="L460" s="8">
        <f>I460/J460*100000</f>
        <v>269.81599433828734</v>
      </c>
      <c r="M460" s="7" t="str">
        <f>IF(L460=0,"Silencioso",IF(AND(L460&gt;0,L460&lt;100),"Baixa",IF(AND(L460&gt;=100,L460&lt;300),"Média",IF(AND(L460&gt;=300,L460&lt;500),"Alta",IF(L460&gt;=500,"Muito Alta","Avaliar")))))</f>
        <v>Média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118</v>
      </c>
      <c r="G461" s="12">
        <f>VLOOKUP($A461,Chik!$1:$1048576,10,FALSE)</f>
        <v>0</v>
      </c>
      <c r="H461" s="12">
        <f>VLOOKUP($A461,zika!$1:$1048576,10,FALSE)</f>
        <v>3</v>
      </c>
      <c r="I461" s="12">
        <f>H461+F461+G461</f>
        <v>121</v>
      </c>
      <c r="J461" s="11">
        <v>27640</v>
      </c>
      <c r="K461" s="58" t="s">
        <v>1122</v>
      </c>
      <c r="L461" s="8">
        <f>I461/J461*100000</f>
        <v>437.77134587554269</v>
      </c>
      <c r="M461" s="7" t="str">
        <f>IF(L461=0,"Silencioso",IF(AND(L461&gt;0,L461&lt;100),"Baixa",IF(AND(L461&gt;=100,L461&lt;300),"Média",IF(AND(L461&gt;=300,L461&lt;500),"Alta",IF(L461&gt;=500,"Muito Alta","Avaliar")))))</f>
        <v>Alta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4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5</v>
      </c>
      <c r="J462" s="11">
        <v>12725</v>
      </c>
      <c r="K462" s="58" t="s">
        <v>1121</v>
      </c>
      <c r="L462" s="8">
        <f>I462/J462*100000</f>
        <v>39.292730844793709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3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3</v>
      </c>
      <c r="J463" s="11">
        <v>7904</v>
      </c>
      <c r="K463" s="58" t="s">
        <v>1121</v>
      </c>
      <c r="L463" s="8">
        <f>I463/J463*100000</f>
        <v>37.955465587044536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2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2</v>
      </c>
      <c r="J464" s="11">
        <v>14136</v>
      </c>
      <c r="K464" s="58" t="s">
        <v>1121</v>
      </c>
      <c r="L464" s="8">
        <f>I464/J464*100000</f>
        <v>14.14827391058291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5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5</v>
      </c>
      <c r="J465" s="11">
        <v>60142</v>
      </c>
      <c r="K465" s="58" t="s">
        <v>1122</v>
      </c>
      <c r="L465" s="8">
        <f>I465/J465*100000</f>
        <v>8.3136576768314985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4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4</v>
      </c>
      <c r="J466" s="11">
        <v>4134</v>
      </c>
      <c r="K466" s="58" t="s">
        <v>1121</v>
      </c>
      <c r="L466" s="8">
        <f>I466/J466*100000</f>
        <v>96.758587324625054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8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8</v>
      </c>
      <c r="J467" s="11">
        <v>15207</v>
      </c>
      <c r="K467" s="58" t="s">
        <v>1121</v>
      </c>
      <c r="L467" s="8">
        <f>I467/J467*100000</f>
        <v>52.607351877424868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18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18</v>
      </c>
      <c r="J471" s="11">
        <v>13330</v>
      </c>
      <c r="K471" s="58" t="s">
        <v>1121</v>
      </c>
      <c r="L471" s="8">
        <f>I471/J471*100000</f>
        <v>135.0337584396099</v>
      </c>
      <c r="M471" s="7" t="str">
        <f>IF(L471=0,"Silencioso",IF(AND(L471&gt;0,L471&lt;100),"Baixa",IF(AND(L471&gt;=100,L471&lt;300),"Média",IF(AND(L471&gt;=300,L471&lt;500),"Alta",IF(L471&gt;=500,"Muito Alta","Avaliar")))))</f>
        <v>Média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9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9</v>
      </c>
      <c r="J475" s="11">
        <v>30798</v>
      </c>
      <c r="K475" s="58" t="s">
        <v>1122</v>
      </c>
      <c r="L475" s="8">
        <f>I475/J475*100000</f>
        <v>29.22267679719462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</v>
      </c>
      <c r="G476" s="12">
        <f>VLOOKUP($A476,Chik!$1:$1048576,10,FALSE)</f>
        <v>8</v>
      </c>
      <c r="H476" s="12">
        <f>VLOOKUP($A476,zika!$1:$1048576,10,FALSE)</f>
        <v>0</v>
      </c>
      <c r="I476" s="12">
        <f>H476+F476+G476</f>
        <v>9</v>
      </c>
      <c r="J476" s="11">
        <v>3227</v>
      </c>
      <c r="K476" s="58" t="s">
        <v>1121</v>
      </c>
      <c r="L476" s="8">
        <f>I476/J476*100000</f>
        <v>278.89680818097304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1</v>
      </c>
      <c r="H477" s="12">
        <f>VLOOKUP($A477,zika!$1:$1048576,10,FALSE)</f>
        <v>0</v>
      </c>
      <c r="I477" s="12">
        <f>H477+F477+G477</f>
        <v>2</v>
      </c>
      <c r="J477" s="11">
        <v>14385</v>
      </c>
      <c r="K477" s="58" t="s">
        <v>1121</v>
      </c>
      <c r="L477" s="8">
        <f>I477/J477*100000</f>
        <v>13.903371567605143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1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1</v>
      </c>
      <c r="J480" s="11">
        <v>12508</v>
      </c>
      <c r="K480" s="58" t="s">
        <v>1121</v>
      </c>
      <c r="L480" s="8">
        <f>I480/J480*100000</f>
        <v>7.9948832747041898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17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17</v>
      </c>
      <c r="J481" s="11">
        <v>37473</v>
      </c>
      <c r="K481" s="58" t="s">
        <v>1122</v>
      </c>
      <c r="L481" s="8">
        <f>I481/J481*100000</f>
        <v>45.3659968510661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2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2</v>
      </c>
      <c r="J482" s="11">
        <v>3758</v>
      </c>
      <c r="K482" s="58" t="s">
        <v>1121</v>
      </c>
      <c r="L482" s="8">
        <f>I482/J482*100000</f>
        <v>53.219797764768494</v>
      </c>
      <c r="M482" s="7" t="str">
        <f>IF(L482=0,"Silencioso",IF(AND(L482&gt;0,L482&lt;100),"Baixa",IF(AND(L482&gt;=100,L482&lt;300),"Média",IF(AND(L482&gt;=300,L482&lt;500),"Alta",IF(L482&gt;=500,"Muito Alta","Avaliar")))))</f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15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15</v>
      </c>
      <c r="J484" s="11">
        <v>20882</v>
      </c>
      <c r="K484" s="58" t="s">
        <v>1121</v>
      </c>
      <c r="L484" s="8">
        <f>I484/J484*100000</f>
        <v>71.832199980844749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6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6</v>
      </c>
      <c r="J485" s="11">
        <v>6446</v>
      </c>
      <c r="K485" s="58" t="s">
        <v>1121</v>
      </c>
      <c r="L485" s="8">
        <f>I485/J485*100000</f>
        <v>93.080980452994098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1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1</v>
      </c>
      <c r="J487" s="11">
        <v>5666</v>
      </c>
      <c r="K487" s="58" t="s">
        <v>1121</v>
      </c>
      <c r="L487" s="8">
        <f>I487/J487*100000</f>
        <v>17.649135192375574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4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4</v>
      </c>
      <c r="J488" s="11">
        <v>31471</v>
      </c>
      <c r="K488" s="58" t="s">
        <v>1122</v>
      </c>
      <c r="L488" s="8">
        <f>I488/J488*100000</f>
        <v>12.710114073273809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5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5</v>
      </c>
      <c r="J490" s="11">
        <v>13557</v>
      </c>
      <c r="K490" s="58" t="s">
        <v>1121</v>
      </c>
      <c r="L490" s="8">
        <f>I490/J490*100000</f>
        <v>36.881315925352219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5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5</v>
      </c>
      <c r="J492" s="11">
        <v>14913</v>
      </c>
      <c r="K492" s="58" t="s">
        <v>1121</v>
      </c>
      <c r="L492" s="8">
        <f>I492/J492*100000</f>
        <v>33.52779454167505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4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4</v>
      </c>
      <c r="J493" s="11">
        <v>4861</v>
      </c>
      <c r="K493" s="58" t="s">
        <v>1121</v>
      </c>
      <c r="L493" s="8">
        <f>I493/J493*100000</f>
        <v>82.287595145031887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2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2</v>
      </c>
      <c r="J496" s="11">
        <v>2240</v>
      </c>
      <c r="K496" s="58" t="s">
        <v>1121</v>
      </c>
      <c r="L496" s="8">
        <f>I496/J496*100000</f>
        <v>89.285714285714278</v>
      </c>
      <c r="M496" s="7" t="str">
        <f>IF(L496=0,"Silencioso",IF(AND(L496&gt;0,L496&lt;100),"Baixa",IF(AND(L496&gt;=100,L496&lt;300),"Média",IF(AND(L496&gt;=300,L496&lt;500),"Alta",IF(L496&gt;=500,"Muito Alta","Avaliar")))))</f>
        <v>Baixa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2</v>
      </c>
      <c r="G498" s="12">
        <f>VLOOKUP($A498,Chik!$1:$1048576,10,FALSE)</f>
        <v>1</v>
      </c>
      <c r="H498" s="12">
        <f>VLOOKUP($A498,zika!$1:$1048576,10,FALSE)</f>
        <v>0</v>
      </c>
      <c r="I498" s="12">
        <f>H498+F498+G498</f>
        <v>3</v>
      </c>
      <c r="J498" s="11">
        <v>15012</v>
      </c>
      <c r="K498" s="58" t="s">
        <v>1121</v>
      </c>
      <c r="L498" s="8">
        <f>I498/J498*100000</f>
        <v>19.984012789768187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14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14</v>
      </c>
      <c r="J499" s="11">
        <v>20999</v>
      </c>
      <c r="K499" s="58" t="s">
        <v>1121</v>
      </c>
      <c r="L499" s="8">
        <f>I499/J499*100000</f>
        <v>66.669841421020053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3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3</v>
      </c>
      <c r="J501" s="11">
        <v>13180</v>
      </c>
      <c r="K501" s="58" t="s">
        <v>1121</v>
      </c>
      <c r="L501" s="8">
        <f>I501/J501*100000</f>
        <v>22.761760242792111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19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19</v>
      </c>
      <c r="J502" s="11">
        <v>47682</v>
      </c>
      <c r="K502" s="58" t="s">
        <v>1122</v>
      </c>
      <c r="L502" s="8">
        <f>I502/J502*100000</f>
        <v>39.847321840526824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14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14</v>
      </c>
      <c r="J503" s="11">
        <v>4889</v>
      </c>
      <c r="K503" s="58" t="s">
        <v>1121</v>
      </c>
      <c r="L503" s="8">
        <f>I503/J503*100000</f>
        <v>286.35712824708526</v>
      </c>
      <c r="M503" s="7" t="str">
        <f>IF(L503=0,"Silencioso",IF(AND(L503&gt;0,L503&lt;100),"Baixa",IF(AND(L503&gt;=100,L503&lt;300),"Média",IF(AND(L503&gt;=300,L503&lt;500),"Alta",IF(L503&gt;=500,"Muito Alta","Avaliar")))))</f>
        <v>Média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23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23</v>
      </c>
      <c r="J504" s="11">
        <v>21534</v>
      </c>
      <c r="K504" s="58" t="s">
        <v>1121</v>
      </c>
      <c r="L504" s="8">
        <f>I504/J504*100000</f>
        <v>106.80783876660166</v>
      </c>
      <c r="M504" s="7" t="str">
        <f>IF(L504=0,"Silencioso",IF(AND(L504&gt;0,L504&lt;100),"Baixa",IF(AND(L504&gt;=100,L504&lt;300),"Média",IF(AND(L504&gt;=300,L504&lt;500),"Alta",IF(L504&gt;=500,"Muito Alta","Avaliar")))))</f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2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2</v>
      </c>
      <c r="J505" s="11">
        <v>23569</v>
      </c>
      <c r="K505" s="58" t="s">
        <v>1121</v>
      </c>
      <c r="L505" s="8">
        <f>I505/J505*100000</f>
        <v>8.4857227714370573</v>
      </c>
      <c r="M505" s="7" t="str">
        <f>IF(L505=0,"Silencioso",IF(AND(L505&gt;0,L505&lt;100),"Baixa",IF(AND(L505&gt;=100,L505&lt;300),"Média",IF(AND(L505&gt;=300,L505&lt;500),"Alta",IF(L505&gt;=500,"Muito Alta","Avaliar")))))</f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13</v>
      </c>
      <c r="G506" s="12">
        <f>VLOOKUP($A506,Chik!$1:$1048576,10,FALSE)</f>
        <v>0</v>
      </c>
      <c r="H506" s="12">
        <f>VLOOKUP($A506,zika!$1:$1048576,10,FALSE)</f>
        <v>1</v>
      </c>
      <c r="I506" s="12">
        <f>H506+F506+G506</f>
        <v>14</v>
      </c>
      <c r="J506" s="11">
        <v>404804</v>
      </c>
      <c r="K506" s="58" t="s">
        <v>1125</v>
      </c>
      <c r="L506" s="8">
        <f>I506/J506*100000</f>
        <v>3.458463849171451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17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17</v>
      </c>
      <c r="J508" s="11">
        <v>8815</v>
      </c>
      <c r="K508" s="58" t="s">
        <v>1121</v>
      </c>
      <c r="L508" s="8">
        <f>I508/J508*100000</f>
        <v>192.85309132161089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1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1</v>
      </c>
      <c r="J510" s="11">
        <v>3211</v>
      </c>
      <c r="K510" s="58" t="s">
        <v>1121</v>
      </c>
      <c r="L510" s="8">
        <f>I510/J510*100000</f>
        <v>31.142946122703211</v>
      </c>
      <c r="M510" s="7" t="str">
        <f>IF(L510=0,"Silencioso",IF(AND(L510&gt;0,L510&lt;100),"Baixa",IF(AND(L510&gt;=100,L510&lt;300),"Média",IF(AND(L510&gt;=300,L510&lt;500),"Alta",IF(L510&gt;=500,"Muito Alta","Avaliar")))))</f>
        <v>Baixa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4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4</v>
      </c>
      <c r="J512" s="11">
        <v>108113</v>
      </c>
      <c r="K512" s="58" t="s">
        <v>1124</v>
      </c>
      <c r="L512" s="8">
        <f>I512/J512*100000</f>
        <v>3.6998325825756382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75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75</v>
      </c>
      <c r="J513" s="11">
        <v>26997</v>
      </c>
      <c r="K513" s="58" t="s">
        <v>1122</v>
      </c>
      <c r="L513" s="8">
        <f>I513/J513*100000</f>
        <v>277.80864540504501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2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2</v>
      </c>
      <c r="J515" s="11">
        <v>3219</v>
      </c>
      <c r="K515" s="58" t="s">
        <v>1121</v>
      </c>
      <c r="L515" s="8">
        <f>I515/J515*100000</f>
        <v>62.131096613855235</v>
      </c>
      <c r="M515" s="7" t="str">
        <f>IF(L515=0,"Silencioso",IF(AND(L515&gt;0,L515&lt;100),"Baixa",IF(AND(L515&gt;=100,L515&lt;300),"Média",IF(AND(L515&gt;=300,L515&lt;500),"Alta",IF(L515&gt;=500,"Muito Alta","Avaliar")))))</f>
        <v>Baixa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11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11</v>
      </c>
      <c r="J516" s="11">
        <v>40839</v>
      </c>
      <c r="K516" s="58" t="s">
        <v>1122</v>
      </c>
      <c r="L516" s="8">
        <f>I516/J516*100000</f>
        <v>26.935037586620634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21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21</v>
      </c>
      <c r="J517" s="11">
        <v>6939</v>
      </c>
      <c r="K517" s="58" t="s">
        <v>1121</v>
      </c>
      <c r="L517" s="8">
        <f>I517/J517*100000</f>
        <v>302.63726761781237</v>
      </c>
      <c r="M517" s="7" t="str">
        <f>IF(L517=0,"Silencioso",IF(AND(L517&gt;0,L517&lt;100),"Baixa",IF(AND(L517&gt;=100,L517&lt;300),"Média",IF(AND(L517&gt;=300,L517&lt;500),"Alta",IF(L517&gt;=500,"Muito Alta","Avaliar")))))</f>
        <v>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3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3</v>
      </c>
      <c r="J518" s="11">
        <v>3314</v>
      </c>
      <c r="K518" s="58" t="s">
        <v>1121</v>
      </c>
      <c r="L518" s="8">
        <f>I518/J518*100000</f>
        <v>90.525045262522625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26709</v>
      </c>
      <c r="K521" s="58" t="s">
        <v>1122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5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5</v>
      </c>
      <c r="J523" s="11">
        <v>3255</v>
      </c>
      <c r="K523" s="58" t="s">
        <v>1121</v>
      </c>
      <c r="L523" s="8">
        <f>I523/J523*100000</f>
        <v>153.60983102918587</v>
      </c>
      <c r="M523" s="7" t="str">
        <f>IF(L523=0,"Silencioso",IF(AND(L523&gt;0,L523&lt;100),"Baixa",IF(AND(L523&gt;=100,L523&lt;300),"Média",IF(AND(L523&gt;=300,L523&lt;500),"Alta",IF(L523&gt;=500,"Muito Alta","Avaliar")))))</f>
        <v>Média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16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16</v>
      </c>
      <c r="J524" s="11">
        <v>17607</v>
      </c>
      <c r="K524" s="58" t="s">
        <v>1121</v>
      </c>
      <c r="L524" s="8">
        <f>I524/J524*100000</f>
        <v>90.872948259215079</v>
      </c>
      <c r="M524" s="7" t="str">
        <f>IF(L524=0,"Silencioso",IF(AND(L524&gt;0,L524&lt;100),"Baixa",IF(AND(L524&gt;=100,L524&lt;300),"Média",IF(AND(L524&gt;=300,L524&lt;500),"Alta",IF(L524&gt;=500,"Muito Alta","Avaliar")))))</f>
        <v>Baixa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49</v>
      </c>
      <c r="G525" s="12">
        <f>VLOOKUP($A525,Chik!$1:$1048576,10,FALSE)</f>
        <v>2</v>
      </c>
      <c r="H525" s="12">
        <f>VLOOKUP($A525,zika!$1:$1048576,10,FALSE)</f>
        <v>0</v>
      </c>
      <c r="I525" s="12">
        <f>H525+F525+G525</f>
        <v>51</v>
      </c>
      <c r="J525" s="11">
        <v>93577</v>
      </c>
      <c r="K525" s="58" t="s">
        <v>1123</v>
      </c>
      <c r="L525" s="8">
        <f>I525/J525*100000</f>
        <v>54.500571721683748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3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3</v>
      </c>
      <c r="J526" s="11">
        <v>3627</v>
      </c>
      <c r="K526" s="58" t="s">
        <v>1121</v>
      </c>
      <c r="L526" s="8">
        <f>I526/J526*100000</f>
        <v>82.712985938792386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15280</v>
      </c>
      <c r="K527" s="58" t="s">
        <v>1121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3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3</v>
      </c>
      <c r="J529" s="11">
        <v>16610</v>
      </c>
      <c r="K529" s="58" t="s">
        <v>1121</v>
      </c>
      <c r="L529" s="8">
        <f>I529/J529*100000</f>
        <v>18.061408789885611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132</v>
      </c>
      <c r="G530" s="12">
        <f>VLOOKUP($A530,Chik!$1:$1048576,10,FALSE)</f>
        <v>1</v>
      </c>
      <c r="H530" s="12">
        <f>VLOOKUP($A530,zika!$1:$1048576,10,FALSE)</f>
        <v>1</v>
      </c>
      <c r="I530" s="12">
        <f>H530+F530+G530</f>
        <v>134</v>
      </c>
      <c r="J530" s="11">
        <v>99770</v>
      </c>
      <c r="K530" s="58" t="s">
        <v>1123</v>
      </c>
      <c r="L530" s="8">
        <f>I530/J530*100000</f>
        <v>134.30891049413651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3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3</v>
      </c>
      <c r="J531" s="11">
        <v>5718</v>
      </c>
      <c r="K531" s="58" t="s">
        <v>1121</v>
      </c>
      <c r="L531" s="8">
        <f>I531/J531*100000</f>
        <v>52.465897166841557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3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3</v>
      </c>
      <c r="J532" s="11">
        <v>31326</v>
      </c>
      <c r="K532" s="58" t="s">
        <v>1122</v>
      </c>
      <c r="L532" s="8">
        <f>I532/J532*100000</f>
        <v>9.5767094426355097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10</v>
      </c>
      <c r="J533" s="11">
        <v>10731</v>
      </c>
      <c r="K533" s="58" t="s">
        <v>1121</v>
      </c>
      <c r="L533" s="8">
        <f>I533/J533*100000</f>
        <v>93.187960115553068</v>
      </c>
      <c r="M533" s="7" t="str">
        <f>IF(L533=0,"Silencioso",IF(AND(L533&gt;0,L533&lt;100),"Baixa",IF(AND(L533&gt;=100,L533&lt;300),"Média",IF(AND(L533&gt;=300,L533&lt;500),"Alta",IF(L533&gt;=500,"Muito Alta","Avaliar")))))</f>
        <v>Baixa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2</v>
      </c>
      <c r="G534" s="12">
        <f>VLOOKUP($A534,Chik!$1:$1048576,10,FALSE)</f>
        <v>1</v>
      </c>
      <c r="H534" s="12">
        <f>VLOOKUP($A534,zika!$1:$1048576,10,FALSE)</f>
        <v>0</v>
      </c>
      <c r="I534" s="12">
        <f>H534+F534+G534</f>
        <v>3</v>
      </c>
      <c r="J534" s="11">
        <v>5273</v>
      </c>
      <c r="K534" s="58" t="s">
        <v>1121</v>
      </c>
      <c r="L534" s="8">
        <f>I534/J534*100000</f>
        <v>56.893608951261143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16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16</v>
      </c>
      <c r="J538" s="11">
        <v>41529</v>
      </c>
      <c r="K538" s="58" t="s">
        <v>1122</v>
      </c>
      <c r="L538" s="8">
        <f>I538/J538*100000</f>
        <v>38.527294179970625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8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8</v>
      </c>
      <c r="J540" s="11">
        <v>3144</v>
      </c>
      <c r="K540" s="58" t="s">
        <v>1121</v>
      </c>
      <c r="L540" s="8">
        <f>I540/J540*100000</f>
        <v>254.45292620865141</v>
      </c>
      <c r="M540" s="7" t="str">
        <f>IF(L540=0,"Silencioso",IF(AND(L540&gt;0,L540&lt;100),"Baixa",IF(AND(L540&gt;=100,L540&lt;300),"Média",IF(AND(L540&gt;=300,L540&lt;500),"Alta",IF(L540&gt;=500,"Muito Alta","Avaliar")))))</f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1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1</v>
      </c>
      <c r="J542" s="11">
        <v>7954</v>
      </c>
      <c r="K542" s="58" t="s">
        <v>1121</v>
      </c>
      <c r="L542" s="8">
        <f>I542/J542*100000</f>
        <v>12.572290671360323</v>
      </c>
      <c r="M542" s="7" t="str">
        <f>IF(L542=0,"Silencioso",IF(AND(L542&gt;0,L542&lt;100),"Baixa",IF(AND(L542&gt;=100,L542&lt;300),"Média",IF(AND(L542&gt;=300,L542&lt;500),"Alta",IF(L542&gt;=500,"Muito Alta","Avaliar")))))</f>
        <v>Baixa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4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4</v>
      </c>
      <c r="J543" s="11">
        <v>39121</v>
      </c>
      <c r="K543" s="58" t="s">
        <v>1122</v>
      </c>
      <c r="L543" s="8">
        <f>I543/J543*100000</f>
        <v>10.224687507988037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3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3</v>
      </c>
      <c r="J544" s="11">
        <v>33481</v>
      </c>
      <c r="K544" s="58" t="s">
        <v>1122</v>
      </c>
      <c r="L544" s="8">
        <f>I544/J544*100000</f>
        <v>8.9603058451061788</v>
      </c>
      <c r="M544" s="7" t="str">
        <f>IF(L544=0,"Silencioso",IF(AND(L544&gt;0,L544&lt;100),"Baixa",IF(AND(L544&gt;=100,L544&lt;300),"Média",IF(AND(L544&gt;=300,L544&lt;500),"Alta",IF(L544&gt;=500,"Muito Alta","Avaliar")))))</f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73994</v>
      </c>
      <c r="K545" s="58" t="s">
        <v>1123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16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16</v>
      </c>
      <c r="J546" s="11">
        <v>5954</v>
      </c>
      <c r="K546" s="58" t="s">
        <v>1121</v>
      </c>
      <c r="L546" s="8">
        <f>I546/J546*100000</f>
        <v>268.72690628149144</v>
      </c>
      <c r="M546" s="7" t="str">
        <f>IF(L546=0,"Silencioso",IF(AND(L546&gt;0,L546&lt;100),"Baixa",IF(AND(L546&gt;=100,L546&lt;300),"Média",IF(AND(L546&gt;=300,L546&lt;500),"Alta",IF(L546&gt;=500,"Muito Alta","Avaliar")))))</f>
        <v>Média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8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8</v>
      </c>
      <c r="J547" s="11">
        <v>6332</v>
      </c>
      <c r="K547" s="58" t="s">
        <v>1121</v>
      </c>
      <c r="L547" s="8">
        <f>I547/J547*100000</f>
        <v>126.34238787113075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52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52</v>
      </c>
      <c r="J548" s="11">
        <v>20052</v>
      </c>
      <c r="K548" s="58" t="s">
        <v>1121</v>
      </c>
      <c r="L548" s="8">
        <f>I548/J548*100000</f>
        <v>259.32575304209058</v>
      </c>
      <c r="M548" s="7" t="str">
        <f>IF(L548=0,"Silencioso",IF(AND(L548&gt;0,L548&lt;100),"Baixa",IF(AND(L548&gt;=100,L548&lt;300),"Média",IF(AND(L548&gt;=300,L548&lt;500),"Alta",IF(L548&gt;=500,"Muito Alta","Avaliar")))))</f>
        <v>Média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41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41</v>
      </c>
      <c r="J551" s="11">
        <v>8270</v>
      </c>
      <c r="K551" s="58" t="s">
        <v>1121</v>
      </c>
      <c r="L551" s="8">
        <f>I551/J551*100000</f>
        <v>495.76783555018136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1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1</v>
      </c>
      <c r="J553" s="11">
        <v>6621</v>
      </c>
      <c r="K553" s="58" t="s">
        <v>1121</v>
      </c>
      <c r="L553" s="8">
        <f>I553/J553*100000</f>
        <v>15.103458692040478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6</v>
      </c>
      <c r="H554" s="12">
        <f>VLOOKUP($A554,zika!$1:$1048576,10,FALSE)</f>
        <v>1</v>
      </c>
      <c r="I554" s="12">
        <f>H554+F554+G554</f>
        <v>7</v>
      </c>
      <c r="J554" s="11">
        <v>5671</v>
      </c>
      <c r="K554" s="58" t="s">
        <v>1121</v>
      </c>
      <c r="L554" s="8">
        <f>I554/J554*100000</f>
        <v>123.43502027861047</v>
      </c>
      <c r="M554" s="7" t="str">
        <f>IF(L554=0,"Silencioso",IF(AND(L554&gt;0,L554&lt;100),"Baixa",IF(AND(L554&gt;=100,L554&lt;300),"Média",IF(AND(L554&gt;=300,L554&lt;500),"Alta",IF(L554&gt;=500,"Muito Alta","Avaliar")))))</f>
        <v>Média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11</v>
      </c>
      <c r="G555" s="12">
        <f>VLOOKUP($A555,Chik!$1:$1048576,10,FALSE)</f>
        <v>1</v>
      </c>
      <c r="H555" s="12">
        <f>VLOOKUP($A555,zika!$1:$1048576,10,FALSE)</f>
        <v>0</v>
      </c>
      <c r="I555" s="12">
        <f>H555+F555+G555</f>
        <v>12</v>
      </c>
      <c r="J555" s="11">
        <v>15543</v>
      </c>
      <c r="K555" s="58" t="s">
        <v>1121</v>
      </c>
      <c r="L555" s="8">
        <f>I555/J555*100000</f>
        <v>77.205172746574021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521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521</v>
      </c>
      <c r="J556" s="11">
        <v>93101</v>
      </c>
      <c r="K556" s="58" t="s">
        <v>1123</v>
      </c>
      <c r="L556" s="8">
        <f>I556/J556*100000</f>
        <v>559.60730819217838</v>
      </c>
      <c r="M556" s="7" t="str">
        <f>IF(L556=0,"Silencioso",IF(AND(L556&gt;0,L556&lt;100),"Baixa",IF(AND(L556&gt;=100,L556&lt;300),"Média",IF(AND(L556&gt;=300,L556&lt;500),"Alta",IF(L556&gt;=500,"Muito Alta","Avaliar")))))</f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35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35</v>
      </c>
      <c r="J557" s="11">
        <v>92430</v>
      </c>
      <c r="K557" s="58" t="s">
        <v>1123</v>
      </c>
      <c r="L557" s="8">
        <f>I557/J557*100000</f>
        <v>37.8664935626961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145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145</v>
      </c>
      <c r="J558" s="11">
        <v>21418</v>
      </c>
      <c r="K558" s="58" t="s">
        <v>1121</v>
      </c>
      <c r="L558" s="8">
        <f>I558/J558*100000</f>
        <v>677.00065365580349</v>
      </c>
      <c r="M558" s="7" t="str">
        <f>IF(L558=0,"Silencioso",IF(AND(L558&gt;0,L558&lt;100),"Baixa",IF(AND(L558&gt;=100,L558&lt;300),"Média",IF(AND(L558&gt;=300,L558&lt;500),"Alta",IF(L558&gt;=500,"Muito Alta","Avaliar")))))</f>
        <v>Muito 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11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11</v>
      </c>
      <c r="J559" s="11">
        <v>20940</v>
      </c>
      <c r="K559" s="58" t="s">
        <v>1121</v>
      </c>
      <c r="L559" s="8">
        <f>I559/J559*100000</f>
        <v>52.531041069723024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23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23</v>
      </c>
      <c r="J560" s="11">
        <v>24375</v>
      </c>
      <c r="K560" s="58" t="s">
        <v>1121</v>
      </c>
      <c r="L560" s="8">
        <f>I560/J560*100000</f>
        <v>94.358974358974365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4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4</v>
      </c>
      <c r="J561" s="11">
        <v>16294</v>
      </c>
      <c r="K561" s="58" t="s">
        <v>1121</v>
      </c>
      <c r="L561" s="8">
        <f>I561/J561*100000</f>
        <v>24.548913710568307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3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3</v>
      </c>
      <c r="J562" s="11">
        <v>8112</v>
      </c>
      <c r="K562" s="58" t="s">
        <v>1121</v>
      </c>
      <c r="L562" s="8">
        <f>I562/J562*100000</f>
        <v>36.982248520710058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1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1</v>
      </c>
      <c r="J564" s="11">
        <v>1664</v>
      </c>
      <c r="K564" s="58" t="s">
        <v>1121</v>
      </c>
      <c r="L564" s="8">
        <f>I564/J564*100000</f>
        <v>60.096153846153847</v>
      </c>
      <c r="M564" s="7" t="str">
        <f>IF(L564=0,"Silencioso",IF(AND(L564&gt;0,L564&lt;100),"Baixa",IF(AND(L564&gt;=100,L564&lt;300),"Média",IF(AND(L564&gt;=300,L564&lt;500),"Alta",IF(L564&gt;=500,"Muito Alta","Avaliar")))))</f>
        <v>Baixa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95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95</v>
      </c>
      <c r="J565" s="11">
        <v>113998</v>
      </c>
      <c r="K565" s="58" t="s">
        <v>1124</v>
      </c>
      <c r="L565" s="8">
        <f>I565/J565*100000</f>
        <v>83.3347953472868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1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1</v>
      </c>
      <c r="J566" s="11">
        <v>5942</v>
      </c>
      <c r="K566" s="58" t="s">
        <v>1121</v>
      </c>
      <c r="L566" s="8">
        <f>I566/J566*100000</f>
        <v>16.82935038707506</v>
      </c>
      <c r="M566" s="7" t="str">
        <f>IF(L566=0,"Silencioso",IF(AND(L566&gt;0,L566&lt;100),"Baixa",IF(AND(L566&gt;=100,L566&lt;300),"Média",IF(AND(L566&gt;=300,L566&lt;500),"Alta",IF(L566&gt;=500,"Muito Alta","Avaliar")))))</f>
        <v>Baixa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181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182</v>
      </c>
      <c r="J567" s="11">
        <v>150833</v>
      </c>
      <c r="K567" s="58" t="s">
        <v>1124</v>
      </c>
      <c r="L567" s="8">
        <f>I567/J567*100000</f>
        <v>120.66325008453057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28</v>
      </c>
      <c r="G568" s="12">
        <f>VLOOKUP($A568,Chik!$1:$1048576,10,FALSE)</f>
        <v>1</v>
      </c>
      <c r="H568" s="12">
        <f>VLOOKUP($A568,zika!$1:$1048576,10,FALSE)</f>
        <v>1</v>
      </c>
      <c r="I568" s="12">
        <f>H568+F568+G568</f>
        <v>30</v>
      </c>
      <c r="J568" s="11">
        <v>90041</v>
      </c>
      <c r="K568" s="58" t="s">
        <v>1123</v>
      </c>
      <c r="L568" s="8">
        <f>I568/J568*100000</f>
        <v>33.318155062693663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1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1</v>
      </c>
      <c r="J570" s="11">
        <v>9557</v>
      </c>
      <c r="K570" s="58" t="s">
        <v>1121</v>
      </c>
      <c r="L570" s="8">
        <f>I570/J570*100000</f>
        <v>10.463534581981794</v>
      </c>
      <c r="M570" s="7" t="str">
        <f>IF(L570=0,"Silencioso",IF(AND(L570&gt;0,L570&lt;100),"Baixa",IF(AND(L570&gt;=100,L570&lt;300),"Média",IF(AND(L570&gt;=300,L570&lt;500),"Alta",IF(L570&gt;=500,"Muito Alta","Avaliar")))))</f>
        <v>Baixa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33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33</v>
      </c>
      <c r="J571" s="11">
        <v>4849</v>
      </c>
      <c r="K571" s="58" t="s">
        <v>1121</v>
      </c>
      <c r="L571" s="8">
        <f>I571/J571*100000</f>
        <v>680.55269127655185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1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1</v>
      </c>
      <c r="J573" s="11">
        <v>17545</v>
      </c>
      <c r="K573" s="58" t="s">
        <v>1121</v>
      </c>
      <c r="L573" s="8">
        <f>I573/J573*100000</f>
        <v>5.6996295240809349</v>
      </c>
      <c r="M573" s="7" t="str">
        <f>IF(L573=0,"Silencioso",IF(AND(L573&gt;0,L573&lt;100),"Baixa",IF(AND(L573&gt;=100,L573&lt;300),"Média",IF(AND(L573&gt;=300,L573&lt;500),"Alta",IF(L573&gt;=500,"Muito Alta","Avaliar")))))</f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11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11</v>
      </c>
      <c r="J574" s="11">
        <v>24319</v>
      </c>
      <c r="K574" s="58" t="s">
        <v>1121</v>
      </c>
      <c r="L574" s="8">
        <f>I574/J574*100000</f>
        <v>45.232123031374648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1</v>
      </c>
      <c r="J579" s="11">
        <v>11246</v>
      </c>
      <c r="K579" s="58" t="s">
        <v>1121</v>
      </c>
      <c r="L579" s="8">
        <f>I579/J579*100000</f>
        <v>8.8920505068468785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28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28</v>
      </c>
      <c r="J582" s="11">
        <v>63789</v>
      </c>
      <c r="K582" s="58" t="s">
        <v>1122</v>
      </c>
      <c r="L582" s="8">
        <f>I582/J582*100000</f>
        <v>43.894715389800751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1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1</v>
      </c>
      <c r="J584" s="11">
        <v>3310</v>
      </c>
      <c r="K584" s="58" t="s">
        <v>1121</v>
      </c>
      <c r="L584" s="8">
        <f>I584/J584*100000</f>
        <v>30.211480362537763</v>
      </c>
      <c r="M584" s="7" t="str">
        <f>IF(L584=0,"Silencioso",IF(AND(L584&gt;0,L584&lt;100),"Baixa",IF(AND(L584&gt;=100,L584&lt;300),"Média",IF(AND(L584&gt;=300,L584&lt;500),"Alta",IF(L584&gt;=500,"Muito Alta","Avaliar")))))</f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3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3</v>
      </c>
      <c r="J585" s="11">
        <v>4379</v>
      </c>
      <c r="K585" s="58" t="s">
        <v>1121</v>
      </c>
      <c r="L585" s="8">
        <f>I585/J585*100000</f>
        <v>68.508791961635069</v>
      </c>
      <c r="M585" s="7" t="str">
        <f>IF(L585=0,"Silencioso",IF(AND(L585&gt;0,L585&lt;100),"Baixa",IF(AND(L585&gt;=100,L585&lt;300),"Média",IF(AND(L585&gt;=300,L585&lt;500),"Alta",IF(L585&gt;=500,"Muito Alta","Avaliar")))))</f>
        <v>Baixa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95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95</v>
      </c>
      <c r="J586" s="11">
        <v>11249</v>
      </c>
      <c r="K586" s="58" t="s">
        <v>1121</v>
      </c>
      <c r="L586" s="8">
        <f>I586/J586*100000</f>
        <v>844.51951284558629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13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13</v>
      </c>
      <c r="J588" s="11">
        <v>21291</v>
      </c>
      <c r="K588" s="58" t="s">
        <v>1121</v>
      </c>
      <c r="L588" s="8">
        <f>I588/J588*100000</f>
        <v>61.058663284956083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6847</v>
      </c>
      <c r="K589" s="58" t="s">
        <v>1121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7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7</v>
      </c>
      <c r="J590" s="11">
        <v>4246</v>
      </c>
      <c r="K590" s="58" t="s">
        <v>1121</v>
      </c>
      <c r="L590" s="8">
        <f>I590/J590*100000</f>
        <v>164.86104569006125</v>
      </c>
      <c r="M590" s="7" t="str">
        <f>IF(L590=0,"Silencioso",IF(AND(L590&gt;0,L590&lt;100),"Baixa",IF(AND(L590&gt;=100,L590&lt;300),"Média",IF(AND(L590&gt;=300,L590&lt;500),"Alta",IF(L590&gt;=500,"Muito Alta","Avaliar")))))</f>
        <v>Média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2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2</v>
      </c>
      <c r="J592" s="11">
        <v>8426</v>
      </c>
      <c r="K592" s="58" t="s">
        <v>1121</v>
      </c>
      <c r="L592" s="8">
        <f>I592/J592*100000</f>
        <v>23.736055067647758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3</v>
      </c>
      <c r="J596" s="11">
        <v>8631</v>
      </c>
      <c r="K596" s="58" t="s">
        <v>1121</v>
      </c>
      <c r="L596" s="8">
        <f>I596/J596*100000</f>
        <v>34.758428919012864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6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6</v>
      </c>
      <c r="J597" s="11">
        <v>4894</v>
      </c>
      <c r="K597" s="58" t="s">
        <v>1121</v>
      </c>
      <c r="L597" s="8">
        <f>I597/J597*100000</f>
        <v>122.59910093992644</v>
      </c>
      <c r="M597" s="7" t="str">
        <f>IF(L597=0,"Silencioso",IF(AND(L597&gt;0,L597&lt;100),"Baixa",IF(AND(L597&gt;=100,L597&lt;300),"Média",IF(AND(L597&gt;=300,L597&lt;500),"Alta",IF(L597&gt;=500,"Muito Alta","Avaliar")))))</f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2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2</v>
      </c>
      <c r="J599" s="11">
        <v>6421</v>
      </c>
      <c r="K599" s="58" t="s">
        <v>1121</v>
      </c>
      <c r="L599" s="8">
        <f>I599/J599*100000</f>
        <v>31.147796293412242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15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15</v>
      </c>
      <c r="J600" s="11">
        <v>6044</v>
      </c>
      <c r="K600" s="58" t="s">
        <v>1121</v>
      </c>
      <c r="L600" s="8">
        <f>I600/J600*100000</f>
        <v>248.1800132362674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1</v>
      </c>
      <c r="J603" s="11">
        <v>8550</v>
      </c>
      <c r="K603" s="58" t="s">
        <v>1121</v>
      </c>
      <c r="L603" s="8">
        <f>I603/J603*100000</f>
        <v>11.695906432748538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6</v>
      </c>
      <c r="H604" s="12">
        <f>VLOOKUP($A604,zika!$1:$1048576,10,FALSE)</f>
        <v>0</v>
      </c>
      <c r="I604" s="12">
        <f>H604+F604+G604</f>
        <v>6</v>
      </c>
      <c r="J604" s="11">
        <v>10731</v>
      </c>
      <c r="K604" s="58" t="s">
        <v>1121</v>
      </c>
      <c r="L604" s="8">
        <f>I604/J604*100000</f>
        <v>55.912776069331841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2</v>
      </c>
      <c r="J605" s="11">
        <v>56208</v>
      </c>
      <c r="K605" s="58" t="s">
        <v>1122</v>
      </c>
      <c r="L605" s="8">
        <f>I605/J605*100000</f>
        <v>3.5582123541132935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28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28</v>
      </c>
      <c r="J606" s="11">
        <v>10816</v>
      </c>
      <c r="K606" s="58" t="s">
        <v>1121</v>
      </c>
      <c r="L606" s="8">
        <f>I606/J606*100000</f>
        <v>258.87573964497045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13</v>
      </c>
      <c r="J607" s="11">
        <v>27755</v>
      </c>
      <c r="K607" s="58" t="s">
        <v>1122</v>
      </c>
      <c r="L607" s="8">
        <f>I607/J607*100000</f>
        <v>46.838407494145201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70</v>
      </c>
      <c r="G608" s="12">
        <f>VLOOKUP($A608,Chik!$1:$1048576,10,FALSE)</f>
        <v>0</v>
      </c>
      <c r="H608" s="12">
        <f>VLOOKUP($A608,zika!$1:$1048576,10,FALSE)</f>
        <v>1</v>
      </c>
      <c r="I608" s="12">
        <f>H608+F608+G608</f>
        <v>71</v>
      </c>
      <c r="J608" s="11">
        <v>34456</v>
      </c>
      <c r="K608" s="58" t="s">
        <v>1122</v>
      </c>
      <c r="L608" s="8">
        <f>I608/J608*100000</f>
        <v>206.05990248432784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32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32</v>
      </c>
      <c r="J609" s="11">
        <v>11968</v>
      </c>
      <c r="K609" s="58" t="s">
        <v>1121</v>
      </c>
      <c r="L609" s="8">
        <f>I609/J609*100000</f>
        <v>267.37967914438502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4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4</v>
      </c>
      <c r="J610" s="11">
        <v>16734</v>
      </c>
      <c r="K610" s="58" t="s">
        <v>1121</v>
      </c>
      <c r="L610" s="8">
        <f>I610/J610*100000</f>
        <v>23.90343014222541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1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1</v>
      </c>
      <c r="J611" s="11">
        <v>166111</v>
      </c>
      <c r="K611" s="58" t="s">
        <v>1124</v>
      </c>
      <c r="L611" s="8">
        <f>I611/J611*100000</f>
        <v>0.60200709164353949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3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3</v>
      </c>
      <c r="J612" s="11">
        <v>8508</v>
      </c>
      <c r="K612" s="58" t="s">
        <v>1121</v>
      </c>
      <c r="L612" s="8">
        <f>I612/J612*100000</f>
        <v>35.260930888575459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48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48</v>
      </c>
      <c r="J613" s="11">
        <v>31583</v>
      </c>
      <c r="K613" s="58" t="s">
        <v>1122</v>
      </c>
      <c r="L613" s="8">
        <f>I613/J613*100000</f>
        <v>151.98049583636765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3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3</v>
      </c>
      <c r="J614" s="11">
        <v>59605</v>
      </c>
      <c r="K614" s="58" t="s">
        <v>1122</v>
      </c>
      <c r="L614" s="8">
        <f>I614/J614*100000</f>
        <v>5.0331348041271706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29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30</v>
      </c>
      <c r="J616" s="11">
        <v>12061</v>
      </c>
      <c r="K616" s="58" t="s">
        <v>1121</v>
      </c>
      <c r="L616" s="8">
        <f>I616/J616*100000</f>
        <v>248.73559406351052</v>
      </c>
      <c r="M616" s="7" t="str">
        <f>IF(L616=0,"Silencioso",IF(AND(L616&gt;0,L616&lt;100),"Baixa",IF(AND(L616&gt;=100,L616&lt;300),"Média",IF(AND(L616&gt;=300,L616&lt;500),"Alta",IF(L616&gt;=500,"Muito Alta","Avaliar")))))</f>
        <v>Média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51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51</v>
      </c>
      <c r="J617" s="11">
        <v>37950</v>
      </c>
      <c r="K617" s="58" t="s">
        <v>1122</v>
      </c>
      <c r="L617" s="8">
        <f>I617/J617*100000</f>
        <v>134.38735177865613</v>
      </c>
      <c r="M617" s="7" t="str">
        <f>IF(L617=0,"Silencioso",IF(AND(L617&gt;0,L617&lt;100),"Baixa",IF(AND(L617&gt;=100,L617&lt;300),"Média",IF(AND(L617&gt;=300,L617&lt;500),"Alta",IF(L617&gt;=500,"Muito Alta","Avaliar")))))</f>
        <v>Média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8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8</v>
      </c>
      <c r="J619" s="11">
        <v>16491</v>
      </c>
      <c r="K619" s="58" t="s">
        <v>1121</v>
      </c>
      <c r="L619" s="8">
        <f>I619/J619*100000</f>
        <v>48.511309198957008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3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4</v>
      </c>
      <c r="J620" s="11">
        <v>148862</v>
      </c>
      <c r="K620" s="58" t="s">
        <v>1124</v>
      </c>
      <c r="L620" s="8">
        <f>I620/J620*100000</f>
        <v>2.6870524378283243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1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1</v>
      </c>
      <c r="J622" s="11">
        <v>8979</v>
      </c>
      <c r="K622" s="58" t="s">
        <v>1121</v>
      </c>
      <c r="L622" s="8">
        <f>I622/J622*100000</f>
        <v>11.137097672346586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1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1</v>
      </c>
      <c r="J623" s="11">
        <v>27688</v>
      </c>
      <c r="K623" s="58" t="s">
        <v>1122</v>
      </c>
      <c r="L623" s="8">
        <f>I623/J623*100000</f>
        <v>3.6116729268997401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67</v>
      </c>
      <c r="G624" s="12">
        <f>VLOOKUP($A624,Chik!$1:$1048576,10,FALSE)</f>
        <v>0</v>
      </c>
      <c r="H624" s="12">
        <f>VLOOKUP($A624,zika!$1:$1048576,10,FALSE)</f>
        <v>2</v>
      </c>
      <c r="I624" s="12">
        <f>H624+F624+G624</f>
        <v>69</v>
      </c>
      <c r="J624" s="11">
        <v>8642</v>
      </c>
      <c r="K624" s="58" t="s">
        <v>1121</v>
      </c>
      <c r="L624" s="8">
        <f>I624/J624*100000</f>
        <v>798.42629021059952</v>
      </c>
      <c r="M624" s="7" t="str">
        <f>IF(L624=0,"Silencioso",IF(AND(L624&gt;0,L624&lt;100),"Baixa",IF(AND(L624&gt;=100,L624&lt;300),"Média",IF(AND(L624&gt;=300,L624&lt;500),"Alta",IF(L624&gt;=500,"Muito Alta","Avaliar")))))</f>
        <v>Muito Alta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3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3</v>
      </c>
      <c r="J627" s="11">
        <v>3676</v>
      </c>
      <c r="K627" s="58" t="s">
        <v>1121</v>
      </c>
      <c r="L627" s="8">
        <f>I627/J627*100000</f>
        <v>81.610446137105555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1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1</v>
      </c>
      <c r="J629" s="11">
        <v>19377</v>
      </c>
      <c r="K629" s="58" t="s">
        <v>1121</v>
      </c>
      <c r="L629" s="8">
        <f>I629/J629*100000</f>
        <v>5.1607575992155645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12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12</v>
      </c>
      <c r="J630" s="11">
        <v>10629</v>
      </c>
      <c r="K630" s="58" t="s">
        <v>1121</v>
      </c>
      <c r="L630" s="8">
        <f>I630/J630*100000</f>
        <v>112.89867344058707</v>
      </c>
      <c r="M630" s="7" t="str">
        <f>IF(L630=0,"Silencioso",IF(AND(L630&gt;0,L630&lt;100),"Baixa",IF(AND(L630&gt;=100,L630&lt;300),"Média",IF(AND(L630&gt;=300,L630&lt;500),"Alta",IF(L630&gt;=500,"Muito Alta","Avaliar")))))</f>
        <v>Média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3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3</v>
      </c>
      <c r="J631" s="11">
        <v>3542</v>
      </c>
      <c r="K631" s="58" t="s">
        <v>1121</v>
      </c>
      <c r="L631" s="8">
        <f>I631/J631*100000</f>
        <v>84.697910784867318</v>
      </c>
      <c r="M631" s="7" t="str">
        <f>IF(L631=0,"Silencioso",IF(AND(L631&gt;0,L631&lt;100),"Baixa",IF(AND(L631&gt;=100,L631&lt;300),"Média",IF(AND(L631&gt;=300,L631&lt;500),"Alta",IF(L631&gt;=500,"Muito Alta","Avaliar")))))</f>
        <v>Baixa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1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1</v>
      </c>
      <c r="J633" s="11">
        <v>16277</v>
      </c>
      <c r="K633" s="58" t="s">
        <v>1121</v>
      </c>
      <c r="L633" s="8">
        <f>I633/J633*100000</f>
        <v>6.1436382625791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53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53</v>
      </c>
      <c r="J634" s="11">
        <v>23814</v>
      </c>
      <c r="K634" s="58" t="s">
        <v>1121</v>
      </c>
      <c r="L634" s="8">
        <f>I634/J634*100000</f>
        <v>222.55815906609558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7</v>
      </c>
      <c r="G635" s="73">
        <f>VLOOKUP($A635,Chik!$1:$1048576,10,FALSE)</f>
        <v>3</v>
      </c>
      <c r="H635" s="12">
        <f>VLOOKUP($A635,zika!$1:$1048576,10,FALSE)</f>
        <v>0</v>
      </c>
      <c r="I635" s="12">
        <f>H635+F635+G635</f>
        <v>10</v>
      </c>
      <c r="J635" s="11">
        <v>10514</v>
      </c>
      <c r="K635" s="58" t="s">
        <v>1121</v>
      </c>
      <c r="L635" s="8">
        <f>I635/J635*100000</f>
        <v>95.111280197831462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72</v>
      </c>
      <c r="G638" s="12">
        <f>VLOOKUP($A638,Chik!$1:$1048576,10,FALSE)</f>
        <v>8</v>
      </c>
      <c r="H638" s="12">
        <f>VLOOKUP($A638,zika!$1:$1048576,10,FALSE)</f>
        <v>1</v>
      </c>
      <c r="I638" s="12">
        <f>H638+F638+G638</f>
        <v>81</v>
      </c>
      <c r="J638" s="11">
        <v>17398</v>
      </c>
      <c r="K638" s="58" t="s">
        <v>1121</v>
      </c>
      <c r="L638" s="8">
        <f>I638/J638*100000</f>
        <v>465.57075525922517</v>
      </c>
      <c r="M638" s="7" t="str">
        <f>IF(L638=0,"Silencioso",IF(AND(L638&gt;0,L638&lt;100),"Baixa",IF(AND(L638&gt;=100,L638&lt;300),"Média",IF(AND(L638&gt;=300,L638&lt;500),"Alta",IF(L638&gt;=500,"Muito Alta","Avaliar")))))</f>
        <v>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1</v>
      </c>
      <c r="J640" s="11">
        <v>8138</v>
      </c>
      <c r="K640" s="58" t="s">
        <v>1121</v>
      </c>
      <c r="L640" s="8">
        <f>I640/J640*100000</f>
        <v>12.28803145736053</v>
      </c>
      <c r="M640" s="7" t="str">
        <f>IF(L640=0,"Silencioso",IF(AND(L640&gt;0,L640&lt;100),"Baixa",IF(AND(L640&gt;=100,L640&lt;300),"Média",IF(AND(L640&gt;=300,L640&lt;500),"Alta",IF(L640&gt;=500,"Muito Alta","Avaliar")))))</f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1</v>
      </c>
      <c r="J641" s="11">
        <v>9487</v>
      </c>
      <c r="K641" s="58" t="s">
        <v>1121</v>
      </c>
      <c r="L641" s="8">
        <f>I641/J641*100000</f>
        <v>10.540739959945189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105</v>
      </c>
      <c r="G642" s="12">
        <f>VLOOKUP($A642,Chik!$1:$1048576,10,FALSE)</f>
        <v>4</v>
      </c>
      <c r="H642" s="12">
        <f>VLOOKUP($A642,zika!$1:$1048576,10,FALSE)</f>
        <v>0</v>
      </c>
      <c r="I642" s="12">
        <f>H642+F642+G642</f>
        <v>109</v>
      </c>
      <c r="J642" s="11">
        <v>331045</v>
      </c>
      <c r="K642" s="58" t="s">
        <v>1124</v>
      </c>
      <c r="L642" s="8">
        <f>I642/J642*100000</f>
        <v>32.926037245691674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19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19</v>
      </c>
      <c r="J643" s="11">
        <v>4019</v>
      </c>
      <c r="K643" s="58" t="s">
        <v>1121</v>
      </c>
      <c r="L643" s="8">
        <f>I643/J643*100000</f>
        <v>472.75441652152278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10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10</v>
      </c>
      <c r="J644" s="11">
        <v>10203</v>
      </c>
      <c r="K644" s="58" t="s">
        <v>1121</v>
      </c>
      <c r="L644" s="8">
        <f>I644/J644*100000</f>
        <v>98.010389101244741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4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4</v>
      </c>
      <c r="J645" s="11">
        <v>13659</v>
      </c>
      <c r="K645" s="58" t="s">
        <v>1121</v>
      </c>
      <c r="L645" s="8">
        <f>I645/J645*100000</f>
        <v>29.284720696976354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2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2</v>
      </c>
      <c r="J646" s="11">
        <v>5167</v>
      </c>
      <c r="K646" s="58" t="s">
        <v>1121</v>
      </c>
      <c r="L646" s="8">
        <f>I646/J646*100000</f>
        <v>38.707180181923746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1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1</v>
      </c>
      <c r="J649" s="11">
        <v>5783</v>
      </c>
      <c r="K649" s="58" t="s">
        <v>1121</v>
      </c>
      <c r="L649" s="8">
        <f>I649/J649*100000</f>
        <v>17.292062943109116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12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12</v>
      </c>
      <c r="J651" s="11">
        <v>12291</v>
      </c>
      <c r="K651" s="58" t="s">
        <v>1121</v>
      </c>
      <c r="L651" s="8">
        <f>I651/J651*100000</f>
        <v>97.632413961435191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1</v>
      </c>
      <c r="I652" s="12">
        <f>H652+F652+G652</f>
        <v>1</v>
      </c>
      <c r="J652" s="11">
        <v>30779</v>
      </c>
      <c r="K652" s="58" t="s">
        <v>1122</v>
      </c>
      <c r="L652" s="8">
        <f>I652/J652*100000</f>
        <v>3.2489684525163258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40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40</v>
      </c>
      <c r="J654" s="11">
        <v>17858</v>
      </c>
      <c r="K654" s="58" t="s">
        <v>1121</v>
      </c>
      <c r="L654" s="8">
        <f>I654/J654*100000</f>
        <v>223.98924851607123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</v>
      </c>
      <c r="J659" s="11">
        <v>7991</v>
      </c>
      <c r="K659" s="58" t="s">
        <v>1121</v>
      </c>
      <c r="L659" s="8">
        <f>I659/J659*100000</f>
        <v>12.514078338130396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8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8</v>
      </c>
      <c r="J662" s="11">
        <v>6198</v>
      </c>
      <c r="K662" s="58" t="s">
        <v>1121</v>
      </c>
      <c r="L662" s="8">
        <f>I662/J662*100000</f>
        <v>129.07389480477573</v>
      </c>
      <c r="M662" s="7" t="str">
        <f>IF(L662=0,"Silencioso",IF(AND(L662&gt;0,L662&lt;100),"Baixa",IF(AND(L662&gt;=100,L662&lt;300),"Média",IF(AND(L662&gt;=300,L662&lt;500),"Alta",IF(L662&gt;=500,"Muito Alta","Avaliar")))))</f>
        <v>Média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3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3</v>
      </c>
      <c r="J663" s="11">
        <v>10226</v>
      </c>
      <c r="K663" s="58" t="s">
        <v>1121</v>
      </c>
      <c r="L663" s="8">
        <f>I663/J663*100000</f>
        <v>29.336984158028553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71</v>
      </c>
      <c r="G664" s="12">
        <f>VLOOKUP($A664,Chik!$1:$1048576,10,FALSE)</f>
        <v>0</v>
      </c>
      <c r="H664" s="12">
        <f>VLOOKUP($A664,zika!$1:$1048576,10,FALSE)</f>
        <v>1</v>
      </c>
      <c r="I664" s="12">
        <f>H664+F664+G664</f>
        <v>72</v>
      </c>
      <c r="J664" s="11">
        <v>135421</v>
      </c>
      <c r="K664" s="58" t="s">
        <v>1124</v>
      </c>
      <c r="L664" s="8">
        <f>I664/J664*100000</f>
        <v>53.167529408289703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1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1</v>
      </c>
      <c r="J665" s="11">
        <v>15525</v>
      </c>
      <c r="K665" s="58" t="s">
        <v>1121</v>
      </c>
      <c r="L665" s="8">
        <f>I665/J665*100000</f>
        <v>6.4412238325281796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8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8</v>
      </c>
      <c r="J666" s="11">
        <v>25989</v>
      </c>
      <c r="K666" s="58" t="s">
        <v>1122</v>
      </c>
      <c r="L666" s="8">
        <f>I666/J666*100000</f>
        <v>30.782254030551389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23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23</v>
      </c>
      <c r="J667" s="11">
        <v>41349</v>
      </c>
      <c r="K667" s="58" t="s">
        <v>1122</v>
      </c>
      <c r="L667" s="8">
        <f>I667/J667*100000</f>
        <v>55.624077970446685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1</v>
      </c>
      <c r="G669" s="12">
        <f>VLOOKUP($A669,Chik!$1:$1048576,10,FALSE)</f>
        <v>0</v>
      </c>
      <c r="H669" s="12">
        <f>VLOOKUP($A669,zika!$1:$1048576,10,FALSE)</f>
        <v>1</v>
      </c>
      <c r="I669" s="12">
        <f>H669+F669+G669</f>
        <v>2</v>
      </c>
      <c r="J669" s="11">
        <v>30807</v>
      </c>
      <c r="K669" s="58" t="s">
        <v>1122</v>
      </c>
      <c r="L669" s="8">
        <f>I669/J669*100000</f>
        <v>6.4920310319083327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14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14</v>
      </c>
      <c r="J673" s="11">
        <v>8541</v>
      </c>
      <c r="K673" s="58" t="s">
        <v>1121</v>
      </c>
      <c r="L673" s="8">
        <f>I673/J673*100000</f>
        <v>163.9152324083831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8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8</v>
      </c>
      <c r="J674" s="11">
        <v>4177</v>
      </c>
      <c r="K674" s="58" t="s">
        <v>1121</v>
      </c>
      <c r="L674" s="8">
        <f>I674/J674*100000</f>
        <v>191.52501795547042</v>
      </c>
      <c r="M674" s="7" t="str">
        <f>IF(L674=0,"Silencioso",IF(AND(L674&gt;0,L674&lt;100),"Baixa",IF(AND(L674&gt;=100,L674&lt;300),"Média",IF(AND(L674&gt;=300,L674&lt;500),"Alta",IF(L674&gt;=500,"Muito Alta","Avaliar")))))</f>
        <v>Média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1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1</v>
      </c>
      <c r="J675" s="11">
        <v>4793</v>
      </c>
      <c r="K675" s="58" t="s">
        <v>1121</v>
      </c>
      <c r="L675" s="8">
        <f>I675/J675*100000</f>
        <v>20.863759649488838</v>
      </c>
      <c r="M675" s="7" t="str">
        <f>IF(L675=0,"Silencioso",IF(AND(L675&gt;0,L675&lt;100),"Baixa",IF(AND(L675&gt;=100,L675&lt;300),"Média",IF(AND(L675&gt;=300,L675&lt;500),"Alta",IF(L675&gt;=500,"Muito Alta","Avaliar")))))</f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13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13</v>
      </c>
      <c r="J677" s="11">
        <v>3866</v>
      </c>
      <c r="K677" s="58" t="s">
        <v>1121</v>
      </c>
      <c r="L677" s="8">
        <f>I677/J677*100000</f>
        <v>336.26487325400927</v>
      </c>
      <c r="M677" s="7" t="str">
        <f>IF(L677=0,"Silencioso",IF(AND(L677&gt;0,L677&lt;100),"Baixa",IF(AND(L677&gt;=100,L677&lt;300),"Média",IF(AND(L677&gt;=300,L677&lt;500),"Alta",IF(L677&gt;=500,"Muito Alta","Avaliar")))))</f>
        <v>Alta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1</v>
      </c>
      <c r="G678" s="12">
        <f>VLOOKUP($A678,Chik!$1:$1048576,10,FALSE)</f>
        <v>1</v>
      </c>
      <c r="H678" s="12">
        <f>VLOOKUP($A678,zika!$1:$1048576,10,FALSE)</f>
        <v>0</v>
      </c>
      <c r="I678" s="12">
        <f>H678+F678+G678</f>
        <v>2</v>
      </c>
      <c r="J678" s="11">
        <v>6345</v>
      </c>
      <c r="K678" s="58" t="s">
        <v>1121</v>
      </c>
      <c r="L678" s="8">
        <f>I678/J678*100000</f>
        <v>31.520882584712375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7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7</v>
      </c>
      <c r="J679" s="11">
        <v>13743</v>
      </c>
      <c r="K679" s="58" t="s">
        <v>1121</v>
      </c>
      <c r="L679" s="8">
        <f>I679/J679*100000</f>
        <v>50.935021465473334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135</v>
      </c>
      <c r="G680" s="12">
        <f>VLOOKUP($A680,Chik!$1:$1048576,10,FALSE)</f>
        <v>0</v>
      </c>
      <c r="H680" s="12">
        <f>VLOOKUP($A680,zika!$1:$1048576,10,FALSE)</f>
        <v>1</v>
      </c>
      <c r="I680" s="12">
        <f>H680+F680+G680</f>
        <v>136</v>
      </c>
      <c r="J680" s="11">
        <v>218147</v>
      </c>
      <c r="K680" s="58" t="s">
        <v>1124</v>
      </c>
      <c r="L680" s="8">
        <f>I680/J680*100000</f>
        <v>62.343282282130851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2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2</v>
      </c>
      <c r="J681" s="11">
        <v>16111</v>
      </c>
      <c r="K681" s="58" t="s">
        <v>1121</v>
      </c>
      <c r="L681" s="8">
        <f>I681/J681*100000</f>
        <v>12.413878716404943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11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11</v>
      </c>
      <c r="J682" s="11">
        <v>10836</v>
      </c>
      <c r="K682" s="58" t="s">
        <v>1121</v>
      </c>
      <c r="L682" s="8">
        <f>I682/J682*100000</f>
        <v>101.51347360649686</v>
      </c>
      <c r="M682" s="7" t="str">
        <f>IF(L682=0,"Silencioso",IF(AND(L682&gt;0,L682&lt;100),"Baixa",IF(AND(L682&gt;=100,L682&lt;300),"Média",IF(AND(L682&gt;=300,L682&lt;500),"Alta",IF(L682&gt;=500,"Muito Alta","Avaliar")))))</f>
        <v>Média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3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3</v>
      </c>
      <c r="J684" s="11">
        <v>14620</v>
      </c>
      <c r="K684" s="58" t="s">
        <v>1121</v>
      </c>
      <c r="L684" s="8">
        <f>I684/J684*100000</f>
        <v>20.51983584131327</v>
      </c>
      <c r="M684" s="7" t="str">
        <f>IF(L684=0,"Silencioso",IF(AND(L684&gt;0,L684&lt;100),"Baixa",IF(AND(L684&gt;=100,L684&lt;300),"Média",IF(AND(L684&gt;=300,L684&lt;500),"Alta",IF(L684&gt;=500,"Muito Alta","Avaliar")))))</f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1</v>
      </c>
      <c r="J689" s="11">
        <v>5522</v>
      </c>
      <c r="K689" s="58" t="s">
        <v>1121</v>
      </c>
      <c r="L689" s="8">
        <f>I689/J689*100000</f>
        <v>18.109380659181458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12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12</v>
      </c>
      <c r="J692" s="11">
        <v>19608</v>
      </c>
      <c r="K692" s="58" t="s">
        <v>1121</v>
      </c>
      <c r="L692" s="8">
        <f>I692/J692*100000</f>
        <v>61.199510403916761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11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11</v>
      </c>
      <c r="J695" s="11">
        <v>7696</v>
      </c>
      <c r="K695" s="58" t="s">
        <v>1121</v>
      </c>
      <c r="L695" s="8">
        <f>I695/J695*100000</f>
        <v>142.93139293139293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4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4</v>
      </c>
      <c r="J698" s="11">
        <v>4807</v>
      </c>
      <c r="K698" s="58" t="s">
        <v>1121</v>
      </c>
      <c r="L698" s="8">
        <f>I698/J698*100000</f>
        <v>83.211982525483663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1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1</v>
      </c>
      <c r="J699" s="11">
        <v>8681</v>
      </c>
      <c r="K699" s="58" t="s">
        <v>1121</v>
      </c>
      <c r="L699" s="8">
        <f>I699/J699*100000</f>
        <v>11.519410206197442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29</v>
      </c>
      <c r="G700" s="12">
        <f>VLOOKUP($A700,Chik!$1:$1048576,10,FALSE)</f>
        <v>3</v>
      </c>
      <c r="H700" s="12">
        <f>VLOOKUP($A700,zika!$1:$1048576,10,FALSE)</f>
        <v>2</v>
      </c>
      <c r="I700" s="12">
        <f>H700+F700+G700</f>
        <v>34</v>
      </c>
      <c r="J700" s="11">
        <v>33934</v>
      </c>
      <c r="K700" s="58" t="s">
        <v>1122</v>
      </c>
      <c r="L700" s="8">
        <f>I700/J700*100000</f>
        <v>100.19449519655802</v>
      </c>
      <c r="M700" s="7" t="str">
        <f>IF(L700=0,"Silencioso",IF(AND(L700&gt;0,L700&lt;100),"Baixa",IF(AND(L700&gt;=100,L700&lt;300),"Média",IF(AND(L700&gt;=300,L700&lt;500),"Alta",IF(L700&gt;=500,"Muito Alta","Avaliar")))))</f>
        <v>Média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1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1</v>
      </c>
      <c r="J701" s="11">
        <v>4274</v>
      </c>
      <c r="K701" s="58" t="s">
        <v>1121</v>
      </c>
      <c r="L701" s="8">
        <f>I701/J701*100000</f>
        <v>23.39728591483388</v>
      </c>
      <c r="M701" s="7" t="str">
        <f>IF(L701=0,"Silencioso",IF(AND(L701&gt;0,L701&lt;100),"Baixa",IF(AND(L701&gt;=100,L701&lt;300),"Média",IF(AND(L701&gt;=300,L701&lt;500),"Alta",IF(L701&gt;=500,"Muito Alta","Avaliar")))))</f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2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2</v>
      </c>
      <c r="J703" s="11">
        <v>18434</v>
      </c>
      <c r="K703" s="58" t="s">
        <v>1121</v>
      </c>
      <c r="L703" s="8">
        <f>I703/J703*100000</f>
        <v>10.849517196484756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14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14</v>
      </c>
      <c r="J705" s="11">
        <v>3937</v>
      </c>
      <c r="K705" s="58" t="s">
        <v>1121</v>
      </c>
      <c r="L705" s="8">
        <f>I705/J705*100000</f>
        <v>355.60071120142243</v>
      </c>
      <c r="M705" s="7" t="str">
        <f>IF(L705=0,"Silencioso",IF(AND(L705&gt;0,L705&lt;100),"Baixa",IF(AND(L705&gt;=100,L705&lt;300),"Média",IF(AND(L705&gt;=300,L705&lt;500),"Alta",IF(L705&gt;=500,"Muito Alta","Avaliar")))))</f>
        <v>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173</v>
      </c>
      <c r="G708" s="12">
        <f>VLOOKUP($A708,Chik!$1:$1048576,10,FALSE)</f>
        <v>0</v>
      </c>
      <c r="H708" s="12">
        <f>VLOOKUP($A708,zika!$1:$1048576,10,FALSE)</f>
        <v>4</v>
      </c>
      <c r="I708" s="12">
        <f>H708+F708+G708</f>
        <v>177</v>
      </c>
      <c r="J708" s="11">
        <v>28054</v>
      </c>
      <c r="K708" s="58" t="s">
        <v>1122</v>
      </c>
      <c r="L708" s="8">
        <f>I708/J708*100000</f>
        <v>630.92607114849932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1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1</v>
      </c>
      <c r="J709" s="11">
        <v>7256</v>
      </c>
      <c r="K709" s="58" t="s">
        <v>1121</v>
      </c>
      <c r="L709" s="8">
        <f>I709/J709*100000</f>
        <v>13.781697905181918</v>
      </c>
      <c r="M709" s="7" t="str">
        <f>IF(L709=0,"Silencioso",IF(AND(L709&gt;0,L709&lt;100),"Baixa",IF(AND(L709&gt;=100,L709&lt;300),"Média",IF(AND(L709&gt;=300,L709&lt;500),"Alta",IF(L709&gt;=500,"Muito Alta","Avaliar")))))</f>
        <v>Baixa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1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1</v>
      </c>
      <c r="J714" s="11">
        <v>3721</v>
      </c>
      <c r="K714" s="58" t="s">
        <v>1121</v>
      </c>
      <c r="L714" s="8">
        <f>I714/J714*100000</f>
        <v>26.874496103198062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3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3</v>
      </c>
      <c r="J716" s="11">
        <v>17393</v>
      </c>
      <c r="K716" s="58" t="s">
        <v>1121</v>
      </c>
      <c r="L716" s="8">
        <f>I716/J716*100000</f>
        <v>17.248318288966825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19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19</v>
      </c>
      <c r="J718" s="11">
        <v>56163</v>
      </c>
      <c r="K718" s="58" t="s">
        <v>1122</v>
      </c>
      <c r="L718" s="8">
        <f>I718/J718*100000</f>
        <v>33.830101668358168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2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2</v>
      </c>
      <c r="J720" s="11">
        <v>6200</v>
      </c>
      <c r="K720" s="58" t="s">
        <v>1121</v>
      </c>
      <c r="L720" s="8">
        <f>I720/J720*100000</f>
        <v>32.258064516129032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3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3</v>
      </c>
      <c r="J722" s="11">
        <v>12164</v>
      </c>
      <c r="K722" s="58" t="s">
        <v>1121</v>
      </c>
      <c r="L722" s="8">
        <f>I722/J722*100000</f>
        <v>24.662939822426836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34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34</v>
      </c>
      <c r="J723" s="11">
        <v>4015</v>
      </c>
      <c r="K723" s="58" t="s">
        <v>1121</v>
      </c>
      <c r="L723" s="8">
        <f>I723/J723*100000</f>
        <v>846.82440846824409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2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2</v>
      </c>
      <c r="J725" s="11">
        <v>6923</v>
      </c>
      <c r="K725" s="58" t="s">
        <v>1121</v>
      </c>
      <c r="L725" s="8">
        <f>I725/J725*100000</f>
        <v>28.889209880109778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5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5</v>
      </c>
      <c r="J726" s="11">
        <v>12218</v>
      </c>
      <c r="K726" s="58" t="s">
        <v>1121</v>
      </c>
      <c r="L726" s="8">
        <f>I726/J726*100000</f>
        <v>40.923228024226553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10818</v>
      </c>
      <c r="K727" s="58" t="s">
        <v>1121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6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6</v>
      </c>
      <c r="J728" s="11">
        <v>3161</v>
      </c>
      <c r="K728" s="58" t="s">
        <v>1121</v>
      </c>
      <c r="L728" s="8">
        <f>I728/J728*100000</f>
        <v>189.81335020563111</v>
      </c>
      <c r="M728" s="7" t="str">
        <f>IF(L728=0,"Silencioso",IF(AND(L728&gt;0,L728&lt;100),"Baixa",IF(AND(L728&gt;=100,L728&lt;300),"Média",IF(AND(L728&gt;=300,L728&lt;500),"Alta",IF(L728&gt;=500,"Muito Alta","Avaliar")))))</f>
        <v>Média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4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4</v>
      </c>
      <c r="J729" s="11">
        <v>25332</v>
      </c>
      <c r="K729" s="58" t="s">
        <v>1122</v>
      </c>
      <c r="L729" s="8">
        <f>I729/J729*100000</f>
        <v>15.790304752881731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31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31</v>
      </c>
      <c r="J730" s="11">
        <v>35145</v>
      </c>
      <c r="K730" s="58" t="s">
        <v>1122</v>
      </c>
      <c r="L730" s="8">
        <f>I730/J730*100000</f>
        <v>88.206003698961439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32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32</v>
      </c>
      <c r="J731" s="11">
        <v>7407</v>
      </c>
      <c r="K731" s="58" t="s">
        <v>1121</v>
      </c>
      <c r="L731" s="8">
        <f>I731/J731*100000</f>
        <v>432.02376130687185</v>
      </c>
      <c r="M731" s="7" t="str">
        <f>IF(L731=0,"Silencioso",IF(AND(L731&gt;0,L731&lt;100),"Baixa",IF(AND(L731&gt;=100,L731&lt;300),"Média",IF(AND(L731&gt;=300,L731&lt;500),"Alta",IF(L731&gt;=500,"Muito Alta","Avaliar")))))</f>
        <v>Alta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1</v>
      </c>
      <c r="J732" s="11">
        <v>4896</v>
      </c>
      <c r="K732" s="58" t="s">
        <v>1121</v>
      </c>
      <c r="L732" s="8">
        <f>I732/J732*100000</f>
        <v>20.424836601307192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4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4</v>
      </c>
      <c r="J734" s="11">
        <v>25235</v>
      </c>
      <c r="K734" s="58" t="s">
        <v>1122</v>
      </c>
      <c r="L734" s="8">
        <f>I734/J734*100000</f>
        <v>15.851000594412524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22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22</v>
      </c>
      <c r="J736" s="11">
        <v>89653</v>
      </c>
      <c r="K736" s="58" t="s">
        <v>1123</v>
      </c>
      <c r="L736" s="8">
        <f>I736/J736*100000</f>
        <v>24.539056138667977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26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26</v>
      </c>
      <c r="J738" s="11">
        <v>5798</v>
      </c>
      <c r="K738" s="58" t="s">
        <v>1121</v>
      </c>
      <c r="L738" s="8">
        <f>I738/J738*100000</f>
        <v>448.4304932735426</v>
      </c>
      <c r="M738" s="7" t="str">
        <f>IF(L738=0,"Silencioso",IF(AND(L738&gt;0,L738&lt;100),"Baixa",IF(AND(L738&gt;=100,L738&lt;300),"Média",IF(AND(L738&gt;=300,L738&lt;500),"Alta",IF(L738&gt;=500,"Muito Alta","Avaliar")))))</f>
        <v>Alta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12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12</v>
      </c>
      <c r="J739" s="11">
        <v>7553</v>
      </c>
      <c r="K739" s="58" t="s">
        <v>1121</v>
      </c>
      <c r="L739" s="8">
        <f>I739/J739*100000</f>
        <v>158.87726731100227</v>
      </c>
      <c r="M739" s="7" t="str">
        <f>IF(L739=0,"Silencioso",IF(AND(L739&gt;0,L739&lt;100),"Baixa",IF(AND(L739&gt;=100,L739&lt;300),"Média",IF(AND(L739&gt;=300,L739&lt;500),"Alta",IF(L739&gt;=500,"Muito Alta","Avaliar")))))</f>
        <v>Média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1</v>
      </c>
      <c r="J741" s="11">
        <v>23524</v>
      </c>
      <c r="K741" s="58" t="s">
        <v>1121</v>
      </c>
      <c r="L741" s="8">
        <f>I741/J741*100000</f>
        <v>4.2509777248767211</v>
      </c>
      <c r="M741" s="7" t="str">
        <f>IF(L741=0,"Silencioso",IF(AND(L741&gt;0,L741&lt;100),"Baixa",IF(AND(L741&gt;=100,L741&lt;300),"Média",IF(AND(L741&gt;=300,L741&lt;500),"Alta",IF(L741&gt;=500,"Muito Alta","Avaliar")))))</f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2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2</v>
      </c>
      <c r="J742" s="11">
        <v>15781</v>
      </c>
      <c r="K742" s="58" t="s">
        <v>1121</v>
      </c>
      <c r="L742" s="8">
        <f>I742/J742*100000</f>
        <v>12.673468094544072</v>
      </c>
      <c r="M742" s="7" t="str">
        <f>IF(L742=0,"Silencioso",IF(AND(L742&gt;0,L742&lt;100),"Baixa",IF(AND(L742&gt;=100,L742&lt;300),"Média",IF(AND(L742&gt;=300,L742&lt;500),"Alta",IF(L742&gt;=500,"Muito Alta","Avaliar")))))</f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7</v>
      </c>
      <c r="G743" s="12">
        <f>VLOOKUP($A743,Chik!$1:$1048576,10,FALSE)</f>
        <v>2</v>
      </c>
      <c r="H743" s="12">
        <f>VLOOKUP($A743,zika!$1:$1048576,10,FALSE)</f>
        <v>0</v>
      </c>
      <c r="I743" s="12">
        <f>H743+F743+G743</f>
        <v>9</v>
      </c>
      <c r="J743" s="11">
        <v>26272</v>
      </c>
      <c r="K743" s="58" t="s">
        <v>1122</v>
      </c>
      <c r="L743" s="8">
        <f>I743/J743*100000</f>
        <v>34.257003654080393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8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8</v>
      </c>
      <c r="J744" s="11">
        <v>30989</v>
      </c>
      <c r="K744" s="58" t="s">
        <v>1122</v>
      </c>
      <c r="L744" s="8">
        <f>I744/J744*100000</f>
        <v>25.815611991351769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33</v>
      </c>
      <c r="G746" s="12">
        <f>VLOOKUP($A746,Chik!$1:$1048576,10,FALSE)</f>
        <v>1</v>
      </c>
      <c r="H746" s="12">
        <f>VLOOKUP($A746,zika!$1:$1048576,10,FALSE)</f>
        <v>0</v>
      </c>
      <c r="I746" s="12">
        <f>H746+F746+G746</f>
        <v>34</v>
      </c>
      <c r="J746" s="11">
        <v>23385</v>
      </c>
      <c r="K746" s="58" t="s">
        <v>1121</v>
      </c>
      <c r="L746" s="8">
        <f>I746/J746*100000</f>
        <v>145.39234552063289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4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4</v>
      </c>
      <c r="J747" s="11">
        <v>4255</v>
      </c>
      <c r="K747" s="58" t="s">
        <v>1121</v>
      </c>
      <c r="L747" s="8">
        <f>I747/J747*100000</f>
        <v>94.007050528789662</v>
      </c>
      <c r="M747" s="7" t="str">
        <f>IF(L747=0,"Silencioso",IF(AND(L747&gt;0,L747&lt;100),"Baixa",IF(AND(L747&gt;=100,L747&lt;300),"Média",IF(AND(L747&gt;=300,L747&lt;500),"Alta",IF(L747&gt;=500,"Muito Alta","Avaliar")))))</f>
        <v>Baixa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3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3</v>
      </c>
      <c r="J748" s="11">
        <v>4927</v>
      </c>
      <c r="K748" s="58" t="s">
        <v>1121</v>
      </c>
      <c r="L748" s="8">
        <f>I748/J748*100000</f>
        <v>60.888979094783842</v>
      </c>
      <c r="M748" s="7" t="str">
        <f>IF(L748=0,"Silencioso",IF(AND(L748&gt;0,L748&lt;100),"Baixa",IF(AND(L748&gt;=100,L748&lt;300),"Média",IF(AND(L748&gt;=300,L748&lt;500),"Alta",IF(L748&gt;=500,"Muito Alta","Avaliar")))))</f>
        <v>Baixa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1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1</v>
      </c>
      <c r="J749" s="11">
        <v>4183</v>
      </c>
      <c r="K749" s="58" t="s">
        <v>1121</v>
      </c>
      <c r="L749" s="8">
        <f>I749/J749*100000</f>
        <v>23.90628735357399</v>
      </c>
      <c r="M749" s="7" t="str">
        <f>IF(L749=0,"Silencioso",IF(AND(L749&gt;0,L749&lt;100),"Baixa",IF(AND(L749&gt;=100,L749&lt;300),"Média",IF(AND(L749&gt;=300,L749&lt;500),"Alta",IF(L749&gt;=500,"Muito Alta","Avaliar")))))</f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18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18</v>
      </c>
      <c r="J750" s="11">
        <v>3865</v>
      </c>
      <c r="K750" s="58" t="s">
        <v>1121</v>
      </c>
      <c r="L750" s="8">
        <f>I750/J750*100000</f>
        <v>465.71798188874516</v>
      </c>
      <c r="M750" s="7" t="str">
        <f>IF(L750=0,"Silencioso",IF(AND(L750&gt;0,L750&lt;100),"Baixa",IF(AND(L750&gt;=100,L750&lt;300),"Média",IF(AND(L750&gt;=300,L750&lt;500),"Alta",IF(L750&gt;=500,"Muito Alta","Avaliar")))))</f>
        <v>Alta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28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28</v>
      </c>
      <c r="J751" s="11">
        <v>5454</v>
      </c>
      <c r="K751" s="58" t="s">
        <v>1121</v>
      </c>
      <c r="L751" s="8">
        <f>I751/J751*100000</f>
        <v>513.38467180051339</v>
      </c>
      <c r="M751" s="7" t="str">
        <f>IF(L751=0,"Silencioso",IF(AND(L751&gt;0,L751&lt;100),"Baixa",IF(AND(L751&gt;=100,L751&lt;300),"Média",IF(AND(L751&gt;=300,L751&lt;500),"Alta",IF(L751&gt;=500,"Muito Alta","Avaliar")))))</f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1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1</v>
      </c>
      <c r="J753" s="11">
        <v>2775</v>
      </c>
      <c r="K753" s="58" t="s">
        <v>1121</v>
      </c>
      <c r="L753" s="8">
        <f>I753/J753*100000</f>
        <v>36.036036036036037</v>
      </c>
      <c r="M753" s="7" t="str">
        <f>IF(L753=0,"Silencioso",IF(AND(L753&gt;0,L753&lt;100),"Baixa",IF(AND(L753&gt;=100,L753&lt;300),"Média",IF(AND(L753&gt;=300,L753&lt;500),"Alta",IF(L753&gt;=500,"Muito Alta","Avaliar")))))</f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32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32</v>
      </c>
      <c r="J754" s="11">
        <v>45488</v>
      </c>
      <c r="K754" s="58" t="s">
        <v>1122</v>
      </c>
      <c r="L754" s="8">
        <f>I754/J754*100000</f>
        <v>70.348223707351394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2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2</v>
      </c>
      <c r="J756" s="11">
        <v>4709</v>
      </c>
      <c r="K756" s="58" t="s">
        <v>1121</v>
      </c>
      <c r="L756" s="8">
        <f>I756/J756*100000</f>
        <v>42.471862391165857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</v>
      </c>
      <c r="J758" s="11">
        <v>7858</v>
      </c>
      <c r="K758" s="58" t="s">
        <v>1121</v>
      </c>
      <c r="L758" s="8">
        <f>I758/J758*100000</f>
        <v>12.725884448969204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9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9</v>
      </c>
      <c r="J765" s="11">
        <v>6684</v>
      </c>
      <c r="K765" s="58" t="s">
        <v>1121</v>
      </c>
      <c r="L765" s="8">
        <f>I765/J765*100000</f>
        <v>134.64991023339317</v>
      </c>
      <c r="M765" s="7" t="str">
        <f>IF(L765=0,"Silencioso",IF(AND(L765&gt;0,L765&lt;100),"Baixa",IF(AND(L765&gt;=100,L765&lt;300),"Média",IF(AND(L765&gt;=300,L765&lt;500),"Alta",IF(L765&gt;=500,"Muito Alta","Avaliar")))))</f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54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54</v>
      </c>
      <c r="J766" s="11">
        <v>70450</v>
      </c>
      <c r="K766" s="58" t="s">
        <v>1123</v>
      </c>
      <c r="L766" s="8">
        <f>I766/J766*100000</f>
        <v>76.65010645848119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1</v>
      </c>
      <c r="J768" s="11">
        <v>2231</v>
      </c>
      <c r="K768" s="58" t="s">
        <v>1121</v>
      </c>
      <c r="L768" s="8">
        <f>I768/J768*100000</f>
        <v>44.822949350067233</v>
      </c>
      <c r="M768" s="7" t="str">
        <f>IF(L768=0,"Silencioso",IF(AND(L768&gt;0,L768&lt;100),"Baixa",IF(AND(L768&gt;=100,L768&lt;300),"Média",IF(AND(L768&gt;=300,L768&lt;500),"Alta",IF(L768&gt;=500,"Muito Alta","Avaliar")))))</f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4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4</v>
      </c>
      <c r="J769" s="11">
        <v>10922</v>
      </c>
      <c r="K769" s="58" t="s">
        <v>1121</v>
      </c>
      <c r="L769" s="8">
        <f>I769/J769*100000</f>
        <v>36.62332906061161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9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9</v>
      </c>
      <c r="J770" s="11">
        <v>7042</v>
      </c>
      <c r="K770" s="58" t="s">
        <v>1121</v>
      </c>
      <c r="L770" s="8">
        <f>I770/J770*100000</f>
        <v>127.80460096563476</v>
      </c>
      <c r="M770" s="7" t="str">
        <f>IF(L770=0,"Silencioso",IF(AND(L770&gt;0,L770&lt;100),"Baixa",IF(AND(L770&gt;=100,L770&lt;300),"Média",IF(AND(L770&gt;=300,L770&lt;500),"Alta",IF(L770&gt;=500,"Muito Alta","Avaliar")))))</f>
        <v>Média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17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17</v>
      </c>
      <c r="J775" s="11">
        <v>32069</v>
      </c>
      <c r="K775" s="58" t="s">
        <v>1122</v>
      </c>
      <c r="L775" s="8">
        <f>I775/J775*100000</f>
        <v>53.01069568742399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7764</v>
      </c>
      <c r="K779" s="58" t="s">
        <v>1121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3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3</v>
      </c>
      <c r="J789" s="11">
        <v>11493</v>
      </c>
      <c r="K789" s="58" t="s">
        <v>1121</v>
      </c>
      <c r="L789" s="8">
        <f>I789/J789*100000</f>
        <v>26.102845210127906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15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15</v>
      </c>
      <c r="J790" s="11">
        <v>8685</v>
      </c>
      <c r="K790" s="58" t="s">
        <v>1121</v>
      </c>
      <c r="L790" s="8">
        <f>I790/J790*100000</f>
        <v>172.71157167530222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3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3</v>
      </c>
      <c r="J791" s="11">
        <v>7670</v>
      </c>
      <c r="K791" s="58" t="s">
        <v>1121</v>
      </c>
      <c r="L791" s="8">
        <f>I791/J791*100000</f>
        <v>39.113428943937414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1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1</v>
      </c>
      <c r="J792" s="11">
        <v>4752</v>
      </c>
      <c r="K792" s="58" t="s">
        <v>1121</v>
      </c>
      <c r="L792" s="8">
        <f>I792/J792*100000</f>
        <v>21.043771043771041</v>
      </c>
      <c r="M792" s="7" t="str">
        <f>IF(L792=0,"Silencioso",IF(AND(L792&gt;0,L792&lt;100),"Baixa",IF(AND(L792&gt;=100,L792&lt;300),"Média",IF(AND(L792&gt;=300,L792&lt;500),"Alta",IF(L792&gt;=500,"Muito Alta","Avaliar")))))</f>
        <v>Baixa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3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3</v>
      </c>
      <c r="J794" s="11">
        <v>20993</v>
      </c>
      <c r="K794" s="58" t="s">
        <v>1121</v>
      </c>
      <c r="L794" s="8">
        <f>I794/J794*100000</f>
        <v>14.290477778307055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130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130</v>
      </c>
      <c r="J795" s="11">
        <v>237286</v>
      </c>
      <c r="K795" s="58" t="s">
        <v>1124</v>
      </c>
      <c r="L795" s="8">
        <f>I795/J795*100000</f>
        <v>54.786207361580537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12134</v>
      </c>
      <c r="K796" s="58" t="s">
        <v>1121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1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1</v>
      </c>
      <c r="J797" s="11">
        <v>2258</v>
      </c>
      <c r="K797" s="58" t="s">
        <v>1121</v>
      </c>
      <c r="L797" s="8">
        <f>I797/J797*100000</f>
        <v>44.286979627989375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1</v>
      </c>
      <c r="J801" s="11">
        <v>5594</v>
      </c>
      <c r="K801" s="58" t="s">
        <v>1121</v>
      </c>
      <c r="L801" s="8">
        <f>I801/J801*100000</f>
        <v>17.876296031462282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4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4</v>
      </c>
      <c r="J803" s="11">
        <v>3792</v>
      </c>
      <c r="K803" s="58" t="s">
        <v>1121</v>
      </c>
      <c r="L803" s="8">
        <f>I803/J803*100000</f>
        <v>105.48523206751054</v>
      </c>
      <c r="M803" s="7" t="str">
        <f>IF(L803=0,"Silencioso",IF(AND(L803&gt;0,L803&lt;100),"Baixa",IF(AND(L803&gt;=100,L803&lt;300),"Média",IF(AND(L803&gt;=300,L803&lt;500),"Alta",IF(L803&gt;=500,"Muito Alta","Avaliar")))))</f>
        <v>Média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7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7</v>
      </c>
      <c r="J804" s="11">
        <v>33858</v>
      </c>
      <c r="K804" s="58" t="s">
        <v>1122</v>
      </c>
      <c r="L804" s="8">
        <f>I804/J804*100000</f>
        <v>20.67458207809085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11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11</v>
      </c>
      <c r="J805" s="11">
        <v>3119</v>
      </c>
      <c r="K805" s="58" t="s">
        <v>1121</v>
      </c>
      <c r="L805" s="8">
        <f>I805/J805*100000</f>
        <v>352.67714010900931</v>
      </c>
      <c r="M805" s="7" t="str">
        <f>IF(L805=0,"Silencioso",IF(AND(L805&gt;0,L805&lt;100),"Baixa",IF(AND(L805&gt;=100,L805&lt;300),"Média",IF(AND(L805&gt;=300,L805&lt;500),"Alta",IF(L805&gt;=500,"Muito Alta","Avaliar")))))</f>
        <v>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5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5</v>
      </c>
      <c r="J808" s="11">
        <v>4055</v>
      </c>
      <c r="K808" s="58" t="s">
        <v>1121</v>
      </c>
      <c r="L808" s="8">
        <f>I808/J808*100000</f>
        <v>123.30456226880395</v>
      </c>
      <c r="M808" s="7" t="str">
        <f>IF(L808=0,"Silencioso",IF(AND(L808&gt;0,L808&lt;100),"Baixa",IF(AND(L808&gt;=100,L808&lt;300),"Média",IF(AND(L808&gt;=300,L808&lt;500),"Alta",IF(L808&gt;=500,"Muito Alta","Avaliar")))))</f>
        <v>Média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190</v>
      </c>
      <c r="G811" s="12">
        <f>VLOOKUP($A811,Chik!$1:$1048576,10,FALSE)</f>
        <v>5</v>
      </c>
      <c r="H811" s="12">
        <f>VLOOKUP($A811,zika!$1:$1048576,10,FALSE)</f>
        <v>2</v>
      </c>
      <c r="I811" s="12">
        <f>H811+F811+G811</f>
        <v>197</v>
      </c>
      <c r="J811" s="11">
        <v>140235</v>
      </c>
      <c r="K811" s="58" t="s">
        <v>1124</v>
      </c>
      <c r="L811" s="8">
        <f>I811/J811*100000</f>
        <v>140.47848254715299</v>
      </c>
      <c r="M811" s="7" t="str">
        <f>IF(L811=0,"Silencioso",IF(AND(L811&gt;0,L811&lt;100),"Baixa",IF(AND(L811&gt;=100,L811&lt;300),"Média",IF(AND(L811&gt;=300,L811&lt;500),"Alta",IF(L811&gt;=500,"Muito Alta","Avaliar")))))</f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52</v>
      </c>
      <c r="G812" s="12">
        <f>VLOOKUP($A812,Chik!$1:$1048576,10,FALSE)</f>
        <v>4</v>
      </c>
      <c r="H812" s="12">
        <f>VLOOKUP($A812,zika!$1:$1048576,10,FALSE)</f>
        <v>5</v>
      </c>
      <c r="I812" s="12">
        <f>H812+F812+G812</f>
        <v>61</v>
      </c>
      <c r="J812" s="11">
        <v>89090</v>
      </c>
      <c r="K812" s="58" t="s">
        <v>1123</v>
      </c>
      <c r="L812" s="8">
        <f>I812/J812*100000</f>
        <v>68.47008642945336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25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25</v>
      </c>
      <c r="J814" s="11">
        <v>6539</v>
      </c>
      <c r="K814" s="58" t="s">
        <v>1121</v>
      </c>
      <c r="L814" s="8">
        <f>I814/J814*100000</f>
        <v>382.321455880104</v>
      </c>
      <c r="M814" s="7" t="str">
        <f>IF(L814=0,"Silencioso",IF(AND(L814&gt;0,L814&lt;100),"Baixa",IF(AND(L814&gt;=100,L814&lt;300),"Média",IF(AND(L814&gt;=300,L814&lt;500),"Alta",IF(L814&gt;=500,"Muito Alta","Avaliar")))))</f>
        <v>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1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1</v>
      </c>
      <c r="J815" s="11">
        <v>16602</v>
      </c>
      <c r="K815" s="58" t="s">
        <v>1121</v>
      </c>
      <c r="L815" s="8">
        <f>I815/J815*100000</f>
        <v>6.0233706782315384</v>
      </c>
      <c r="M815" s="7" t="str">
        <f>IF(L815=0,"Silencioso",IF(AND(L815&gt;0,L815&lt;100),"Baixa",IF(AND(L815&gt;=100,L815&lt;300),"Média",IF(AND(L815&gt;=300,L815&lt;500),"Alta",IF(L815&gt;=500,"Muito Alta","Avaliar")))))</f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8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8</v>
      </c>
      <c r="J819" s="11">
        <v>78913</v>
      </c>
      <c r="K819" s="58" t="s">
        <v>1123</v>
      </c>
      <c r="L819" s="8">
        <f>I819/J819*100000</f>
        <v>10.137746632367291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15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15</v>
      </c>
      <c r="J820" s="11">
        <v>31984</v>
      </c>
      <c r="K820" s="58" t="s">
        <v>1122</v>
      </c>
      <c r="L820" s="8">
        <f>I820/J820*100000</f>
        <v>46.898449224612307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3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3</v>
      </c>
      <c r="J821" s="11">
        <v>56546</v>
      </c>
      <c r="K821" s="58" t="s">
        <v>1122</v>
      </c>
      <c r="L821" s="8">
        <f>I821/J821*100000</f>
        <v>5.3054150603048846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19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19</v>
      </c>
      <c r="J822" s="11">
        <v>6698</v>
      </c>
      <c r="K822" s="58" t="s">
        <v>1121</v>
      </c>
      <c r="L822" s="8">
        <f>I822/J822*100000</f>
        <v>283.66676619886533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3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3</v>
      </c>
      <c r="J823" s="11">
        <v>25253</v>
      </c>
      <c r="K823" s="58" t="s">
        <v>1122</v>
      </c>
      <c r="L823" s="8">
        <f>I823/J823*100000</f>
        <v>11.879776660198788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42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42</v>
      </c>
      <c r="J824" s="11">
        <v>19797</v>
      </c>
      <c r="K824" s="58" t="s">
        <v>1121</v>
      </c>
      <c r="L824" s="8">
        <f>I824/J824*100000</f>
        <v>212.15335656917713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330</v>
      </c>
      <c r="G826" s="12">
        <f>VLOOKUP($A826,Chik!$1:$1048576,10,FALSE)</f>
        <v>10</v>
      </c>
      <c r="H826" s="12">
        <f>VLOOKUP($A826,zika!$1:$1048576,10,FALSE)</f>
        <v>10</v>
      </c>
      <c r="I826" s="12">
        <f>H826+F826+G826</f>
        <v>350</v>
      </c>
      <c r="J826" s="11">
        <v>114265</v>
      </c>
      <c r="K826" s="58" t="s">
        <v>1124</v>
      </c>
      <c r="L826" s="8">
        <f>I826/J826*100000</f>
        <v>306.30551787511484</v>
      </c>
      <c r="M826" s="7" t="str">
        <f>IF(L826=0,"Silencioso",IF(AND(L826&gt;0,L826&lt;100),"Baixa",IF(AND(L826&gt;=100,L826&lt;300),"Média",IF(AND(L826&gt;=300,L826&lt;500),"Alta",IF(L826&gt;=500,"Muito Alta","Avaliar")))))</f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4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4</v>
      </c>
      <c r="J827" s="11">
        <v>12466</v>
      </c>
      <c r="K827" s="58" t="s">
        <v>1121</v>
      </c>
      <c r="L827" s="8">
        <f>I827/J827*100000</f>
        <v>32.087277394513073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36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36</v>
      </c>
      <c r="J828" s="11">
        <v>12449</v>
      </c>
      <c r="K828" s="58" t="s">
        <v>1121</v>
      </c>
      <c r="L828" s="8">
        <f>I828/J828*100000</f>
        <v>289.17985380351831</v>
      </c>
      <c r="M828" s="7" t="str">
        <f>IF(L828=0,"Silencioso",IF(AND(L828&gt;0,L828&lt;100),"Baixa",IF(AND(L828&gt;=100,L828&lt;300),"Média",IF(AND(L828&gt;=300,L828&lt;500),"Alta",IF(L828&gt;=500,"Muito Alta","Avaliar")))))</f>
        <v>Média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434</v>
      </c>
      <c r="G829" s="12">
        <f>VLOOKUP($A829,Chik!$1:$1048576,10,FALSE)</f>
        <v>5</v>
      </c>
      <c r="H829" s="12">
        <f>VLOOKUP($A829,zika!$1:$1048576,10,FALSE)</f>
        <v>2</v>
      </c>
      <c r="I829" s="12">
        <f>H829+F829+G829</f>
        <v>441</v>
      </c>
      <c r="J829" s="11">
        <v>330361</v>
      </c>
      <c r="K829" s="58" t="s">
        <v>1124</v>
      </c>
      <c r="L829" s="8">
        <f>I829/J829*100000</f>
        <v>133.49033330205441</v>
      </c>
      <c r="M829" s="7" t="str">
        <f>IF(L829=0,"Silencioso",IF(AND(L829&gt;0,L829&lt;100),"Baixa",IF(AND(L829&gt;=100,L829&lt;300),"Média",IF(AND(L829&gt;=300,L829&lt;500),"Alta",IF(L829&gt;=500,"Muito Alta","Avaliar")))))</f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195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195</v>
      </c>
      <c r="J830" s="11">
        <v>683247</v>
      </c>
      <c r="K830" s="58" t="s">
        <v>1125</v>
      </c>
      <c r="L830" s="8">
        <f>I830/J830*100000</f>
        <v>28.54019117537289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362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362</v>
      </c>
      <c r="J832" s="11">
        <v>83808</v>
      </c>
      <c r="K832" s="58" t="s">
        <v>1123</v>
      </c>
      <c r="L832" s="8">
        <f>I832/J832*100000</f>
        <v>431.93967163039326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1</v>
      </c>
      <c r="J833" s="11">
        <v>4325</v>
      </c>
      <c r="K833" s="58" t="s">
        <v>1121</v>
      </c>
      <c r="L833" s="8">
        <f>I833/J833*100000</f>
        <v>23.121387283236995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16547</v>
      </c>
      <c r="K836" s="58" t="s">
        <v>1121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11</v>
      </c>
      <c r="G837" s="12">
        <f>VLOOKUP($A837,Chik!$1:$1048576,10,FALSE)</f>
        <v>1</v>
      </c>
      <c r="H837" s="12">
        <f>VLOOKUP($A837,zika!$1:$1048576,10,FALSE)</f>
        <v>0</v>
      </c>
      <c r="I837" s="12">
        <f>H837+F837+G837</f>
        <v>12</v>
      </c>
      <c r="J837" s="11">
        <v>6491</v>
      </c>
      <c r="K837" s="58" t="s">
        <v>1121</v>
      </c>
      <c r="L837" s="8">
        <f>I837/J837*100000</f>
        <v>184.87136034509322</v>
      </c>
      <c r="M837" s="7" t="str">
        <f>IF(L837=0,"Silencioso",IF(AND(L837&gt;0,L837&lt;100),"Baixa",IF(AND(L837&gt;=100,L837&lt;300),"Média",IF(AND(L837&gt;=300,L837&lt;500),"Alta",IF(L837&gt;=500,"Muito Alta","Avaliar")))))</f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15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15</v>
      </c>
      <c r="J840" s="11">
        <v>134477</v>
      </c>
      <c r="K840" s="58" t="s">
        <v>1124</v>
      </c>
      <c r="L840" s="8">
        <f>I840/J840*100000</f>
        <v>11.15432378771091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</v>
      </c>
      <c r="J841" s="11">
        <v>7071</v>
      </c>
      <c r="K841" s="58" t="s">
        <v>1121</v>
      </c>
      <c r="L841" s="8">
        <f>I841/J841*100000</f>
        <v>14.142271248762549</v>
      </c>
      <c r="M841" s="7" t="str">
        <f>IF(L841=0,"Silencioso",IF(AND(L841&gt;0,L841&lt;100),"Baixa",IF(AND(L841&gt;=100,L841&lt;300),"Média",IF(AND(L841&gt;=300,L841&lt;500),"Alta",IF(L841&gt;=500,"Muito Alta","Avaliar")))))</f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26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26</v>
      </c>
      <c r="J842" s="11">
        <v>39173</v>
      </c>
      <c r="K842" s="58" t="s">
        <v>1122</v>
      </c>
      <c r="L842" s="8">
        <f>I842/J842*100000</f>
        <v>66.372246189977787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1</v>
      </c>
      <c r="H843" s="12">
        <f>VLOOKUP($A843,zika!$1:$1048576,10,FALSE)</f>
        <v>0</v>
      </c>
      <c r="I843" s="12">
        <f>H843+F843+G843</f>
        <v>1</v>
      </c>
      <c r="J843" s="11">
        <v>19335</v>
      </c>
      <c r="K843" s="58" t="s">
        <v>1121</v>
      </c>
      <c r="L843" s="8">
        <f>I843/J843*100000</f>
        <v>5.1719679337988103</v>
      </c>
      <c r="M843" s="7" t="str">
        <f>IF(L843=0,"Silencioso",IF(AND(L843&gt;0,L843&lt;100),"Baixa",IF(AND(L843&gt;=100,L843&lt;300),"Média",IF(AND(L843&gt;=300,L843&lt;500),"Alta",IF(L843&gt;=500,"Muito Alta","Avaliar")))))</f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17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17</v>
      </c>
      <c r="J844" s="11">
        <v>20537</v>
      </c>
      <c r="K844" s="58" t="s">
        <v>1121</v>
      </c>
      <c r="L844" s="8">
        <f>I844/J844*100000</f>
        <v>82.777426108974055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2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2</v>
      </c>
      <c r="J847" s="11">
        <v>3951</v>
      </c>
      <c r="K847" s="58" t="s">
        <v>1121</v>
      </c>
      <c r="L847" s="8">
        <f>I847/J847*100000</f>
        <v>50.620096178182742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16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16</v>
      </c>
      <c r="J849" s="11">
        <v>125376</v>
      </c>
      <c r="K849" s="58" t="s">
        <v>1124</v>
      </c>
      <c r="L849" s="8">
        <f>I849/J849*100000</f>
        <v>12.761613067891782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4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4</v>
      </c>
      <c r="J850" s="11">
        <v>78286</v>
      </c>
      <c r="K850" s="58" t="s">
        <v>1123</v>
      </c>
      <c r="L850" s="8">
        <f>I850/J850*100000</f>
        <v>5.1094704033926881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19</v>
      </c>
      <c r="G852" s="12">
        <f>VLOOKUP($A852,Chik!$1:$1048576,10,FALSE)</f>
        <v>1</v>
      </c>
      <c r="H852" s="12">
        <f>VLOOKUP($A852,zika!$1:$1048576,10,FALSE)</f>
        <v>0</v>
      </c>
      <c r="I852" s="12">
        <f>H852+F852+G852</f>
        <v>20</v>
      </c>
      <c r="J852" s="11">
        <v>13764</v>
      </c>
      <c r="K852" s="58" t="s">
        <v>1121</v>
      </c>
      <c r="L852" s="8">
        <f>I852/J852*100000</f>
        <v>145.30659691950015</v>
      </c>
      <c r="M852" s="7" t="str">
        <f>IF(L852=0,"Silencioso",IF(AND(L852&gt;0,L852&lt;100),"Baixa",IF(AND(L852&gt;=100,L852&lt;300),"Média",IF(AND(L852&gt;=300,L852&lt;500),"Alta",IF(L852&gt;=500,"Muito Alta","Avaliar")))))</f>
        <v>Média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1</v>
      </c>
      <c r="J854" s="11">
        <v>10537</v>
      </c>
      <c r="K854" s="58" t="s">
        <v>1121</v>
      </c>
      <c r="L854" s="8">
        <f>I854/J854*100000</f>
        <v>9.4903672772136289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9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9</v>
      </c>
      <c r="J855" s="11">
        <v>5420</v>
      </c>
      <c r="K855" s="58" t="s">
        <v>1121</v>
      </c>
      <c r="L855" s="8">
        <f>I855/J855*100000</f>
        <v>166.05166051660518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179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179</v>
      </c>
      <c r="J856" s="11">
        <v>42149</v>
      </c>
      <c r="K856" s="58" t="s">
        <v>1122</v>
      </c>
      <c r="L856" s="8">
        <f>I856/J856*100000</f>
        <v>424.68385964079812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14636</v>
      </c>
      <c r="G859" s="15">
        <f>SUM(G6:G858)</f>
        <v>242</v>
      </c>
      <c r="H859" s="15">
        <f>SUM(H6:H858)</f>
        <v>68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24" priority="32" operator="equal">
      <formula>"Alta"</formula>
    </cfRule>
    <cfRule type="cellIs" dxfId="23" priority="33" operator="equal">
      <formula>"Média"</formula>
    </cfRule>
    <cfRule type="cellIs" dxfId="22" priority="34" operator="equal">
      <formula>"Baixa"</formula>
    </cfRule>
  </conditionalFormatting>
  <conditionalFormatting sqref="N6:P858">
    <cfRule type="cellIs" dxfId="21" priority="27" operator="equal">
      <formula>"Sem Informação"</formula>
    </cfRule>
    <cfRule type="cellIs" dxfId="20" priority="28" operator="greaterThanOrEqual">
      <formula>4</formula>
    </cfRule>
    <cfRule type="cellIs" dxfId="19" priority="29" operator="between">
      <formula>1</formula>
      <formula>3.9</formula>
    </cfRule>
    <cfRule type="cellIs" dxfId="18" priority="30" operator="between">
      <formula>0</formula>
      <formula>0.9</formula>
    </cfRule>
  </conditionalFormatting>
  <conditionalFormatting sqref="M6:M858">
    <cfRule type="cellIs" dxfId="17" priority="20" operator="equal">
      <formula>"Muito Alta"</formula>
    </cfRule>
    <cfRule type="cellIs" dxfId="16" priority="21" operator="equal">
      <formula>"Alta"</formula>
    </cfRule>
    <cfRule type="cellIs" dxfId="15" priority="22" operator="equal">
      <formula>"Média"</formula>
    </cfRule>
    <cfRule type="cellIs" dxfId="14" priority="23" operator="equal">
      <formula>"Baixa"</formula>
    </cfRule>
  </conditionalFormatting>
  <conditionalFormatting sqref="S7:S10">
    <cfRule type="cellIs" dxfId="13" priority="17" stopIfTrue="1" operator="equal">
      <formula>"Alta"</formula>
    </cfRule>
    <cfRule type="cellIs" dxfId="12" priority="18" stopIfTrue="1" operator="equal">
      <formula>"Média"</formula>
    </cfRule>
    <cfRule type="cellIs" dxfId="11" priority="19" stopIfTrue="1" operator="equal">
      <formula>"Baixa"</formula>
    </cfRule>
  </conditionalFormatting>
  <conditionalFormatting sqref="S6">
    <cfRule type="cellIs" dxfId="10" priority="13" operator="equal">
      <formula>"Muito Alta"</formula>
    </cfRule>
    <cfRule type="cellIs" dxfId="9" priority="14" operator="equal">
      <formula>"Alta"</formula>
    </cfRule>
    <cfRule type="cellIs" dxfId="8" priority="15" operator="equal">
      <formula>"Média"</formula>
    </cfRule>
    <cfRule type="cellIs" dxfId="7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showGridLines="0" topLeftCell="A21" workbookViewId="0">
      <selection sqref="A1:G23"/>
    </sheetView>
  </sheetViews>
  <sheetFormatPr defaultRowHeight="12.75" x14ac:dyDescent="0.2"/>
  <cols>
    <col min="1" max="1" width="20.85546875" style="98" bestFit="1" customWidth="1"/>
    <col min="2" max="2" width="23" style="98" bestFit="1" customWidth="1"/>
    <col min="3" max="3" width="7.5703125" style="99" bestFit="1" customWidth="1"/>
    <col min="4" max="4" width="4.85546875" style="99" bestFit="1" customWidth="1"/>
    <col min="5" max="5" width="4.42578125" style="99" bestFit="1" customWidth="1"/>
    <col min="6" max="6" width="12" style="100" customWidth="1"/>
    <col min="7" max="7" width="10.28515625" style="99" bestFit="1" customWidth="1"/>
    <col min="8" max="16384" width="9.140625" style="98"/>
  </cols>
  <sheetData>
    <row r="1" spans="1:7" x14ac:dyDescent="0.2">
      <c r="A1" s="141" t="s">
        <v>2</v>
      </c>
      <c r="B1" s="144" t="s">
        <v>872</v>
      </c>
      <c r="C1" s="144" t="s">
        <v>867</v>
      </c>
      <c r="D1" s="144" t="s">
        <v>868</v>
      </c>
      <c r="E1" s="144" t="s">
        <v>1126</v>
      </c>
      <c r="F1" s="135" t="s">
        <v>4</v>
      </c>
      <c r="G1" s="138" t="s">
        <v>5</v>
      </c>
    </row>
    <row r="2" spans="1:7" x14ac:dyDescent="0.2">
      <c r="A2" s="142"/>
      <c r="B2" s="136"/>
      <c r="C2" s="136"/>
      <c r="D2" s="136"/>
      <c r="E2" s="136"/>
      <c r="F2" s="136"/>
      <c r="G2" s="139"/>
    </row>
    <row r="3" spans="1:7" x14ac:dyDescent="0.2">
      <c r="A3" s="143"/>
      <c r="B3" s="137"/>
      <c r="C3" s="137"/>
      <c r="D3" s="137"/>
      <c r="E3" s="137"/>
      <c r="F3" s="137"/>
      <c r="G3" s="140"/>
    </row>
    <row r="4" spans="1:7" ht="15" customHeight="1" x14ac:dyDescent="0.2">
      <c r="A4" s="101" t="s">
        <v>30</v>
      </c>
      <c r="B4" s="102" t="s">
        <v>404</v>
      </c>
      <c r="C4" s="103">
        <v>322</v>
      </c>
      <c r="D4" s="103">
        <v>0</v>
      </c>
      <c r="E4" s="103">
        <v>0</v>
      </c>
      <c r="F4" s="104">
        <v>1526.3557072430792</v>
      </c>
      <c r="G4" s="109" t="s">
        <v>1127</v>
      </c>
    </row>
    <row r="5" spans="1:7" ht="15" customHeight="1" x14ac:dyDescent="0.2">
      <c r="A5" s="112" t="s">
        <v>142</v>
      </c>
      <c r="B5" s="113" t="s">
        <v>387</v>
      </c>
      <c r="C5" s="114">
        <v>53</v>
      </c>
      <c r="D5" s="114">
        <v>0</v>
      </c>
      <c r="E5" s="114">
        <v>0</v>
      </c>
      <c r="F5" s="115">
        <v>1256.817642874081</v>
      </c>
      <c r="G5" s="110" t="s">
        <v>1127</v>
      </c>
    </row>
    <row r="6" spans="1:7" ht="15" customHeight="1" x14ac:dyDescent="0.2">
      <c r="A6" s="105" t="s">
        <v>14</v>
      </c>
      <c r="B6" s="106" t="s">
        <v>49</v>
      </c>
      <c r="C6" s="107">
        <v>101</v>
      </c>
      <c r="D6" s="107">
        <v>0</v>
      </c>
      <c r="E6" s="107">
        <v>0</v>
      </c>
      <c r="F6" s="108">
        <v>1212.0484819392775</v>
      </c>
      <c r="G6" s="110" t="s">
        <v>1127</v>
      </c>
    </row>
    <row r="7" spans="1:7" ht="15" customHeight="1" x14ac:dyDescent="0.2">
      <c r="A7" s="112" t="s">
        <v>22</v>
      </c>
      <c r="B7" s="113" t="s">
        <v>728</v>
      </c>
      <c r="C7" s="114">
        <v>34</v>
      </c>
      <c r="D7" s="114">
        <v>0</v>
      </c>
      <c r="E7" s="114">
        <v>0</v>
      </c>
      <c r="F7" s="115">
        <v>846.82440846824409</v>
      </c>
      <c r="G7" s="110" t="s">
        <v>1127</v>
      </c>
    </row>
    <row r="8" spans="1:7" ht="15" customHeight="1" x14ac:dyDescent="0.2">
      <c r="A8" s="105" t="s">
        <v>26</v>
      </c>
      <c r="B8" s="106" t="s">
        <v>598</v>
      </c>
      <c r="C8" s="107">
        <v>95</v>
      </c>
      <c r="D8" s="107">
        <v>0</v>
      </c>
      <c r="E8" s="107">
        <v>0</v>
      </c>
      <c r="F8" s="108">
        <v>844.51951284558629</v>
      </c>
      <c r="G8" s="110" t="s">
        <v>1127</v>
      </c>
    </row>
    <row r="9" spans="1:7" ht="15" customHeight="1" x14ac:dyDescent="0.2">
      <c r="A9" s="112" t="s">
        <v>45</v>
      </c>
      <c r="B9" s="113" t="s">
        <v>631</v>
      </c>
      <c r="C9" s="114">
        <v>67</v>
      </c>
      <c r="D9" s="114">
        <v>0</v>
      </c>
      <c r="E9" s="114">
        <v>2</v>
      </c>
      <c r="F9" s="115">
        <v>798.42629021059952</v>
      </c>
      <c r="G9" s="110" t="s">
        <v>1127</v>
      </c>
    </row>
    <row r="10" spans="1:7" ht="15" customHeight="1" x14ac:dyDescent="0.2">
      <c r="A10" s="105" t="s">
        <v>26</v>
      </c>
      <c r="B10" s="106" t="s">
        <v>322</v>
      </c>
      <c r="C10" s="107">
        <v>535</v>
      </c>
      <c r="D10" s="107">
        <v>0</v>
      </c>
      <c r="E10" s="107">
        <v>0</v>
      </c>
      <c r="F10" s="108">
        <v>792.12318625999399</v>
      </c>
      <c r="G10" s="110" t="s">
        <v>1127</v>
      </c>
    </row>
    <row r="11" spans="1:7" ht="15" customHeight="1" x14ac:dyDescent="0.2">
      <c r="A11" s="112" t="s">
        <v>45</v>
      </c>
      <c r="B11" s="113" t="s">
        <v>200</v>
      </c>
      <c r="C11" s="114">
        <v>131</v>
      </c>
      <c r="D11" s="114">
        <v>0</v>
      </c>
      <c r="E11" s="114">
        <v>0</v>
      </c>
      <c r="F11" s="115">
        <v>738.48582219967307</v>
      </c>
      <c r="G11" s="110" t="s">
        <v>1127</v>
      </c>
    </row>
    <row r="12" spans="1:7" ht="15" customHeight="1" x14ac:dyDescent="0.2">
      <c r="A12" s="105" t="s">
        <v>22</v>
      </c>
      <c r="B12" s="106" t="s">
        <v>584</v>
      </c>
      <c r="C12" s="107">
        <v>33</v>
      </c>
      <c r="D12" s="107">
        <v>0</v>
      </c>
      <c r="E12" s="107">
        <v>0</v>
      </c>
      <c r="F12" s="108">
        <v>680.55269127655185</v>
      </c>
      <c r="G12" s="110" t="s">
        <v>1127</v>
      </c>
    </row>
    <row r="13" spans="1:7" ht="15" customHeight="1" x14ac:dyDescent="0.2">
      <c r="A13" s="112" t="s">
        <v>40</v>
      </c>
      <c r="B13" s="113" t="s">
        <v>574</v>
      </c>
      <c r="C13" s="114">
        <v>145</v>
      </c>
      <c r="D13" s="114">
        <v>0</v>
      </c>
      <c r="E13" s="114">
        <v>0</v>
      </c>
      <c r="F13" s="115">
        <v>677.00065365580349</v>
      </c>
      <c r="G13" s="110" t="s">
        <v>1127</v>
      </c>
    </row>
    <row r="14" spans="1:7" ht="15" customHeight="1" x14ac:dyDescent="0.2">
      <c r="A14" s="105" t="s">
        <v>22</v>
      </c>
      <c r="B14" s="106" t="s">
        <v>44</v>
      </c>
      <c r="C14" s="107">
        <v>3</v>
      </c>
      <c r="D14" s="107">
        <v>47</v>
      </c>
      <c r="E14" s="107">
        <v>0</v>
      </c>
      <c r="F14" s="108">
        <v>674.67278369990549</v>
      </c>
      <c r="G14" s="110" t="s">
        <v>1127</v>
      </c>
    </row>
    <row r="15" spans="1:7" ht="15" customHeight="1" x14ac:dyDescent="0.2">
      <c r="A15" s="112" t="s">
        <v>121</v>
      </c>
      <c r="B15" s="113" t="s">
        <v>157</v>
      </c>
      <c r="C15" s="114">
        <v>25</v>
      </c>
      <c r="D15" s="114">
        <v>0</v>
      </c>
      <c r="E15" s="114">
        <v>0</v>
      </c>
      <c r="F15" s="115">
        <v>656.16797900262463</v>
      </c>
      <c r="G15" s="110" t="s">
        <v>1127</v>
      </c>
    </row>
    <row r="16" spans="1:7" ht="15" customHeight="1" x14ac:dyDescent="0.2">
      <c r="A16" s="105" t="s">
        <v>26</v>
      </c>
      <c r="B16" s="106" t="s">
        <v>713</v>
      </c>
      <c r="C16" s="107">
        <v>173</v>
      </c>
      <c r="D16" s="107">
        <v>0</v>
      </c>
      <c r="E16" s="107">
        <v>4</v>
      </c>
      <c r="F16" s="108">
        <v>630.92607114849932</v>
      </c>
      <c r="G16" s="110" t="s">
        <v>1127</v>
      </c>
    </row>
    <row r="17" spans="1:7" ht="15" customHeight="1" x14ac:dyDescent="0.2">
      <c r="A17" s="112" t="s">
        <v>11</v>
      </c>
      <c r="B17" s="113" t="s">
        <v>172</v>
      </c>
      <c r="C17" s="114">
        <v>57</v>
      </c>
      <c r="D17" s="114">
        <v>0</v>
      </c>
      <c r="E17" s="114">
        <v>0</v>
      </c>
      <c r="F17" s="115">
        <v>588.90381237731174</v>
      </c>
      <c r="G17" s="110" t="s">
        <v>1127</v>
      </c>
    </row>
    <row r="18" spans="1:7" ht="15" customHeight="1" x14ac:dyDescent="0.2">
      <c r="A18" s="105" t="s">
        <v>26</v>
      </c>
      <c r="B18" s="106" t="s">
        <v>572</v>
      </c>
      <c r="C18" s="107">
        <v>521</v>
      </c>
      <c r="D18" s="107">
        <v>0</v>
      </c>
      <c r="E18" s="107">
        <v>0</v>
      </c>
      <c r="F18" s="108">
        <v>559.60730819217838</v>
      </c>
      <c r="G18" s="110" t="s">
        <v>1127</v>
      </c>
    </row>
    <row r="19" spans="1:7" ht="15" customHeight="1" x14ac:dyDescent="0.2">
      <c r="A19" s="112" t="s">
        <v>22</v>
      </c>
      <c r="B19" s="113" t="s">
        <v>208</v>
      </c>
      <c r="C19" s="114">
        <v>35</v>
      </c>
      <c r="D19" s="114">
        <v>0</v>
      </c>
      <c r="E19" s="114">
        <v>4</v>
      </c>
      <c r="F19" s="115">
        <v>555.79307396323213</v>
      </c>
      <c r="G19" s="110" t="s">
        <v>1127</v>
      </c>
    </row>
    <row r="20" spans="1:7" ht="15" customHeight="1" x14ac:dyDescent="0.2">
      <c r="A20" s="105" t="s">
        <v>26</v>
      </c>
      <c r="B20" s="106" t="s">
        <v>188</v>
      </c>
      <c r="C20" s="107">
        <v>61</v>
      </c>
      <c r="D20" s="107">
        <v>0</v>
      </c>
      <c r="E20" s="107">
        <v>0</v>
      </c>
      <c r="F20" s="108">
        <v>533.26339715010056</v>
      </c>
      <c r="G20" s="110" t="s">
        <v>1127</v>
      </c>
    </row>
    <row r="21" spans="1:7" ht="15" customHeight="1" x14ac:dyDescent="0.2">
      <c r="A21" s="112" t="s">
        <v>22</v>
      </c>
      <c r="B21" s="113" t="s">
        <v>247</v>
      </c>
      <c r="C21" s="114">
        <v>53</v>
      </c>
      <c r="D21" s="114">
        <v>0</v>
      </c>
      <c r="E21" s="114">
        <v>0</v>
      </c>
      <c r="F21" s="115">
        <v>527.88844621513942</v>
      </c>
      <c r="G21" s="110" t="s">
        <v>1127</v>
      </c>
    </row>
    <row r="22" spans="1:7" ht="15" customHeight="1" x14ac:dyDescent="0.2">
      <c r="A22" s="105" t="s">
        <v>24</v>
      </c>
      <c r="B22" s="106" t="s">
        <v>405</v>
      </c>
      <c r="C22" s="107">
        <v>76</v>
      </c>
      <c r="D22" s="107">
        <v>3</v>
      </c>
      <c r="E22" s="107">
        <v>0</v>
      </c>
      <c r="F22" s="108">
        <v>523.10952191762681</v>
      </c>
      <c r="G22" s="110" t="s">
        <v>1127</v>
      </c>
    </row>
    <row r="23" spans="1:7" ht="15" customHeight="1" x14ac:dyDescent="0.2">
      <c r="A23" s="118" t="s">
        <v>17</v>
      </c>
      <c r="B23" s="119" t="s">
        <v>756</v>
      </c>
      <c r="C23" s="120">
        <v>28</v>
      </c>
      <c r="D23" s="120">
        <v>0</v>
      </c>
      <c r="E23" s="120">
        <v>0</v>
      </c>
      <c r="F23" s="121">
        <v>513.38467180051339</v>
      </c>
      <c r="G23" s="111" t="s">
        <v>1127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showGridLines="0" topLeftCell="A16" workbookViewId="0">
      <selection sqref="A1:G36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9.5703125" style="81" customWidth="1"/>
    <col min="7" max="7" width="10" style="80" bestFit="1" customWidth="1"/>
    <col min="8" max="16384" width="9.140625" style="79"/>
  </cols>
  <sheetData>
    <row r="1" spans="1:14" x14ac:dyDescent="0.2">
      <c r="A1" s="141" t="s">
        <v>2</v>
      </c>
      <c r="B1" s="144" t="s">
        <v>872</v>
      </c>
      <c r="C1" s="144" t="s">
        <v>867</v>
      </c>
      <c r="D1" s="144" t="s">
        <v>868</v>
      </c>
      <c r="E1" s="144" t="s">
        <v>1126</v>
      </c>
      <c r="F1" s="135" t="s">
        <v>4</v>
      </c>
      <c r="G1" s="138" t="s">
        <v>5</v>
      </c>
    </row>
    <row r="2" spans="1:14" x14ac:dyDescent="0.2">
      <c r="A2" s="142"/>
      <c r="B2" s="136"/>
      <c r="C2" s="136"/>
      <c r="D2" s="136"/>
      <c r="E2" s="136"/>
      <c r="F2" s="145"/>
      <c r="G2" s="139"/>
    </row>
    <row r="3" spans="1:14" x14ac:dyDescent="0.2">
      <c r="A3" s="143"/>
      <c r="B3" s="137"/>
      <c r="C3" s="137"/>
      <c r="D3" s="137"/>
      <c r="E3" s="137"/>
      <c r="F3" s="146"/>
      <c r="G3" s="140"/>
    </row>
    <row r="4" spans="1:14" ht="15" customHeight="1" x14ac:dyDescent="0.2">
      <c r="A4" s="101" t="s">
        <v>26</v>
      </c>
      <c r="B4" s="102" t="s">
        <v>567</v>
      </c>
      <c r="C4" s="103">
        <v>41</v>
      </c>
      <c r="D4" s="103">
        <v>0</v>
      </c>
      <c r="E4" s="103">
        <v>0</v>
      </c>
      <c r="F4" s="104">
        <v>495.76783555018136</v>
      </c>
      <c r="G4" s="116" t="s">
        <v>10</v>
      </c>
    </row>
    <row r="5" spans="1:14" ht="15" customHeight="1" x14ac:dyDescent="0.2">
      <c r="A5" s="112" t="s">
        <v>33</v>
      </c>
      <c r="B5" s="113" t="s">
        <v>649</v>
      </c>
      <c r="C5" s="114">
        <v>19</v>
      </c>
      <c r="D5" s="114">
        <v>0</v>
      </c>
      <c r="E5" s="114">
        <v>0</v>
      </c>
      <c r="F5" s="115">
        <v>472.75441652152278</v>
      </c>
      <c r="G5" s="117" t="s">
        <v>10</v>
      </c>
    </row>
    <row r="6" spans="1:14" ht="15" customHeight="1" x14ac:dyDescent="0.2">
      <c r="A6" s="105" t="s">
        <v>142</v>
      </c>
      <c r="B6" s="106" t="s">
        <v>209</v>
      </c>
      <c r="C6" s="107">
        <v>49</v>
      </c>
      <c r="D6" s="107">
        <v>0</v>
      </c>
      <c r="E6" s="107">
        <v>0</v>
      </c>
      <c r="F6" s="108">
        <v>470.02398081534773</v>
      </c>
      <c r="G6" s="117" t="s">
        <v>10</v>
      </c>
    </row>
    <row r="7" spans="1:14" ht="15" customHeight="1" x14ac:dyDescent="0.2">
      <c r="A7" s="112" t="s">
        <v>28</v>
      </c>
      <c r="B7" s="113" t="s">
        <v>755</v>
      </c>
      <c r="C7" s="114">
        <v>18</v>
      </c>
      <c r="D7" s="114">
        <v>0</v>
      </c>
      <c r="E7" s="114">
        <v>0</v>
      </c>
      <c r="F7" s="115">
        <v>465.71798188874516</v>
      </c>
      <c r="G7" s="117" t="s">
        <v>10</v>
      </c>
    </row>
    <row r="8" spans="1:14" ht="15" customHeight="1" x14ac:dyDescent="0.2">
      <c r="A8" s="105" t="s">
        <v>22</v>
      </c>
      <c r="B8" s="106" t="s">
        <v>644</v>
      </c>
      <c r="C8" s="107">
        <v>72</v>
      </c>
      <c r="D8" s="107">
        <v>8</v>
      </c>
      <c r="E8" s="107">
        <v>1</v>
      </c>
      <c r="F8" s="108">
        <v>465.57075525922517</v>
      </c>
      <c r="G8" s="117" t="s">
        <v>10</v>
      </c>
    </row>
    <row r="9" spans="1:14" ht="15" customHeight="1" x14ac:dyDescent="0.2">
      <c r="A9" s="112" t="s">
        <v>80</v>
      </c>
      <c r="B9" s="113" t="s">
        <v>284</v>
      </c>
      <c r="C9" s="114">
        <v>17</v>
      </c>
      <c r="D9" s="114">
        <v>0</v>
      </c>
      <c r="E9" s="114">
        <v>0</v>
      </c>
      <c r="F9" s="115">
        <v>459.58367126250334</v>
      </c>
      <c r="G9" s="117" t="s">
        <v>10</v>
      </c>
    </row>
    <row r="10" spans="1:14" ht="15" customHeight="1" x14ac:dyDescent="0.2">
      <c r="A10" s="105" t="s">
        <v>26</v>
      </c>
      <c r="B10" s="106" t="s">
        <v>112</v>
      </c>
      <c r="C10" s="107">
        <v>226</v>
      </c>
      <c r="D10" s="107">
        <v>4</v>
      </c>
      <c r="E10" s="107">
        <v>0</v>
      </c>
      <c r="F10" s="108">
        <v>458.47785352629273</v>
      </c>
      <c r="G10" s="117" t="s">
        <v>10</v>
      </c>
    </row>
    <row r="11" spans="1:14" ht="15" customHeight="1" x14ac:dyDescent="0.2">
      <c r="A11" s="112" t="s">
        <v>22</v>
      </c>
      <c r="B11" s="113" t="s">
        <v>743</v>
      </c>
      <c r="C11" s="114">
        <v>26</v>
      </c>
      <c r="D11" s="114">
        <v>0</v>
      </c>
      <c r="E11" s="114">
        <v>0</v>
      </c>
      <c r="F11" s="115">
        <v>448.4304932735426</v>
      </c>
      <c r="G11" s="117" t="s">
        <v>10</v>
      </c>
    </row>
    <row r="12" spans="1:14" ht="15" customHeight="1" x14ac:dyDescent="0.2">
      <c r="A12" s="105" t="s">
        <v>22</v>
      </c>
      <c r="B12" s="106" t="s">
        <v>478</v>
      </c>
      <c r="C12" s="107">
        <v>118</v>
      </c>
      <c r="D12" s="107">
        <v>0</v>
      </c>
      <c r="E12" s="107">
        <v>3</v>
      </c>
      <c r="F12" s="108">
        <v>437.77134587554269</v>
      </c>
      <c r="G12" s="117" t="s">
        <v>10</v>
      </c>
      <c r="N12" s="97"/>
    </row>
    <row r="13" spans="1:14" ht="15" customHeight="1" x14ac:dyDescent="0.2">
      <c r="A13" s="112" t="s">
        <v>45</v>
      </c>
      <c r="B13" s="113" t="s">
        <v>736</v>
      </c>
      <c r="C13" s="114">
        <v>32</v>
      </c>
      <c r="D13" s="114">
        <v>0</v>
      </c>
      <c r="E13" s="114">
        <v>0</v>
      </c>
      <c r="F13" s="115">
        <v>432.02376130687185</v>
      </c>
      <c r="G13" s="117" t="s">
        <v>10</v>
      </c>
    </row>
    <row r="14" spans="1:14" ht="15" customHeight="1" x14ac:dyDescent="0.2">
      <c r="A14" s="105" t="s">
        <v>80</v>
      </c>
      <c r="B14" s="106" t="s">
        <v>80</v>
      </c>
      <c r="C14" s="107">
        <v>362</v>
      </c>
      <c r="D14" s="107">
        <v>0</v>
      </c>
      <c r="E14" s="107">
        <v>0</v>
      </c>
      <c r="F14" s="108">
        <v>431.93967163039326</v>
      </c>
      <c r="G14" s="117" t="s">
        <v>10</v>
      </c>
    </row>
    <row r="15" spans="1:14" ht="15" customHeight="1" x14ac:dyDescent="0.2">
      <c r="A15" s="112" t="s">
        <v>62</v>
      </c>
      <c r="B15" s="113" t="s">
        <v>853</v>
      </c>
      <c r="C15" s="114">
        <v>179</v>
      </c>
      <c r="D15" s="114">
        <v>0</v>
      </c>
      <c r="E15" s="114">
        <v>0</v>
      </c>
      <c r="F15" s="115">
        <v>424.68385964079812</v>
      </c>
      <c r="G15" s="117" t="s">
        <v>10</v>
      </c>
    </row>
    <row r="16" spans="1:14" ht="15" customHeight="1" x14ac:dyDescent="0.2">
      <c r="A16" s="105" t="s">
        <v>33</v>
      </c>
      <c r="B16" s="106" t="s">
        <v>375</v>
      </c>
      <c r="C16" s="107">
        <v>52</v>
      </c>
      <c r="D16" s="107">
        <v>0</v>
      </c>
      <c r="E16" s="107">
        <v>0</v>
      </c>
      <c r="F16" s="108">
        <v>422.66113955945701</v>
      </c>
      <c r="G16" s="117" t="s">
        <v>10</v>
      </c>
    </row>
    <row r="17" spans="1:7" ht="15" customHeight="1" x14ac:dyDescent="0.2">
      <c r="A17" s="112" t="s">
        <v>40</v>
      </c>
      <c r="B17" s="113" t="s">
        <v>40</v>
      </c>
      <c r="C17" s="114">
        <v>325</v>
      </c>
      <c r="D17" s="114">
        <v>0</v>
      </c>
      <c r="E17" s="114">
        <v>0</v>
      </c>
      <c r="F17" s="115">
        <v>408.90275663366089</v>
      </c>
      <c r="G17" s="117" t="s">
        <v>10</v>
      </c>
    </row>
    <row r="18" spans="1:7" ht="15" customHeight="1" x14ac:dyDescent="0.2">
      <c r="A18" s="105" t="s">
        <v>71</v>
      </c>
      <c r="B18" s="106" t="s">
        <v>816</v>
      </c>
      <c r="C18" s="107">
        <v>25</v>
      </c>
      <c r="D18" s="107">
        <v>0</v>
      </c>
      <c r="E18" s="107">
        <v>0</v>
      </c>
      <c r="F18" s="108">
        <v>382.321455880104</v>
      </c>
      <c r="G18" s="117" t="s">
        <v>10</v>
      </c>
    </row>
    <row r="19" spans="1:7" ht="15" customHeight="1" x14ac:dyDescent="0.2">
      <c r="A19" s="112" t="s">
        <v>22</v>
      </c>
      <c r="B19" s="113" t="s">
        <v>859</v>
      </c>
      <c r="C19" s="114">
        <v>43</v>
      </c>
      <c r="D19" s="114">
        <v>0</v>
      </c>
      <c r="E19" s="114">
        <v>0</v>
      </c>
      <c r="F19" s="115">
        <v>375.67709243403812</v>
      </c>
      <c r="G19" s="117" t="s">
        <v>10</v>
      </c>
    </row>
    <row r="20" spans="1:7" ht="15" customHeight="1" x14ac:dyDescent="0.2">
      <c r="A20" s="105" t="s">
        <v>53</v>
      </c>
      <c r="B20" s="106" t="s">
        <v>212</v>
      </c>
      <c r="C20" s="107">
        <v>55</v>
      </c>
      <c r="D20" s="107">
        <v>0</v>
      </c>
      <c r="E20" s="107">
        <v>0</v>
      </c>
      <c r="F20" s="108">
        <v>357.88651743883395</v>
      </c>
      <c r="G20" s="117" t="s">
        <v>10</v>
      </c>
    </row>
    <row r="21" spans="1:7" ht="15" customHeight="1" x14ac:dyDescent="0.2">
      <c r="A21" s="112" t="s">
        <v>17</v>
      </c>
      <c r="B21" s="113" t="s">
        <v>710</v>
      </c>
      <c r="C21" s="114">
        <v>14</v>
      </c>
      <c r="D21" s="114">
        <v>0</v>
      </c>
      <c r="E21" s="114">
        <v>0</v>
      </c>
      <c r="F21" s="115">
        <v>355.60071120142243</v>
      </c>
      <c r="G21" s="117" t="s">
        <v>10</v>
      </c>
    </row>
    <row r="22" spans="1:7" ht="15" customHeight="1" x14ac:dyDescent="0.2">
      <c r="A22" s="105" t="s">
        <v>14</v>
      </c>
      <c r="B22" s="106" t="s">
        <v>808</v>
      </c>
      <c r="C22" s="107">
        <v>11</v>
      </c>
      <c r="D22" s="107">
        <v>0</v>
      </c>
      <c r="E22" s="107">
        <v>0</v>
      </c>
      <c r="F22" s="108">
        <v>352.67714010900931</v>
      </c>
      <c r="G22" s="117" t="s">
        <v>10</v>
      </c>
    </row>
    <row r="23" spans="1:7" ht="15" customHeight="1" x14ac:dyDescent="0.2">
      <c r="A23" s="112" t="s">
        <v>24</v>
      </c>
      <c r="B23" s="113" t="s">
        <v>25</v>
      </c>
      <c r="C23" s="114">
        <v>7</v>
      </c>
      <c r="D23" s="114">
        <v>0</v>
      </c>
      <c r="E23" s="114">
        <v>0</v>
      </c>
      <c r="F23" s="115">
        <v>349.12718204488777</v>
      </c>
      <c r="G23" s="117" t="s">
        <v>10</v>
      </c>
    </row>
    <row r="24" spans="1:7" ht="15" customHeight="1" x14ac:dyDescent="0.2">
      <c r="A24" s="105" t="s">
        <v>11</v>
      </c>
      <c r="B24" s="106" t="s">
        <v>325</v>
      </c>
      <c r="C24" s="107">
        <v>10</v>
      </c>
      <c r="D24" s="107">
        <v>0</v>
      </c>
      <c r="E24" s="107">
        <v>0</v>
      </c>
      <c r="F24" s="108">
        <v>341.64673727365908</v>
      </c>
      <c r="G24" s="117" t="s">
        <v>10</v>
      </c>
    </row>
    <row r="25" spans="1:7" ht="15" customHeight="1" x14ac:dyDescent="0.2">
      <c r="A25" s="112" t="s">
        <v>135</v>
      </c>
      <c r="B25" s="113" t="s">
        <v>683</v>
      </c>
      <c r="C25" s="114">
        <v>13</v>
      </c>
      <c r="D25" s="114">
        <v>0</v>
      </c>
      <c r="E25" s="114">
        <v>0</v>
      </c>
      <c r="F25" s="115">
        <v>336.26487325400927</v>
      </c>
      <c r="G25" s="117" t="s">
        <v>10</v>
      </c>
    </row>
    <row r="26" spans="1:7" ht="15" customHeight="1" x14ac:dyDescent="0.2">
      <c r="A26" s="105" t="s">
        <v>38</v>
      </c>
      <c r="B26" s="106" t="s">
        <v>82</v>
      </c>
      <c r="C26" s="107">
        <v>47</v>
      </c>
      <c r="D26" s="107">
        <v>0</v>
      </c>
      <c r="E26" s="107">
        <v>0</v>
      </c>
      <c r="F26" s="108">
        <v>333.68832090876816</v>
      </c>
      <c r="G26" s="117" t="s">
        <v>10</v>
      </c>
    </row>
    <row r="27" spans="1:7" ht="15" customHeight="1" x14ac:dyDescent="0.2">
      <c r="A27" s="112" t="s">
        <v>11</v>
      </c>
      <c r="B27" s="113" t="s">
        <v>139</v>
      </c>
      <c r="C27" s="114">
        <v>12</v>
      </c>
      <c r="D27" s="114">
        <v>0</v>
      </c>
      <c r="E27" s="114">
        <v>0</v>
      </c>
      <c r="F27" s="115">
        <v>331.85840707964599</v>
      </c>
      <c r="G27" s="117" t="s">
        <v>10</v>
      </c>
    </row>
    <row r="28" spans="1:7" ht="15" customHeight="1" x14ac:dyDescent="0.2">
      <c r="A28" s="82" t="s">
        <v>71</v>
      </c>
      <c r="B28" s="83" t="s">
        <v>191</v>
      </c>
      <c r="C28" s="84">
        <v>99</v>
      </c>
      <c r="D28" s="84">
        <v>1</v>
      </c>
      <c r="E28" s="84">
        <v>0</v>
      </c>
      <c r="F28" s="85">
        <v>329.77179791584223</v>
      </c>
      <c r="G28" s="161" t="s">
        <v>10</v>
      </c>
    </row>
    <row r="29" spans="1:7" ht="15" customHeight="1" x14ac:dyDescent="0.2">
      <c r="A29" s="93" t="s">
        <v>17</v>
      </c>
      <c r="B29" s="94" t="s">
        <v>18</v>
      </c>
      <c r="C29" s="95">
        <v>13</v>
      </c>
      <c r="D29" s="95">
        <v>0</v>
      </c>
      <c r="E29" s="95">
        <v>0</v>
      </c>
      <c r="F29" s="96">
        <v>325.48823234852279</v>
      </c>
      <c r="G29" s="161" t="s">
        <v>10</v>
      </c>
    </row>
    <row r="30" spans="1:7" ht="15" customHeight="1" x14ac:dyDescent="0.2">
      <c r="A30" s="82" t="s">
        <v>20</v>
      </c>
      <c r="B30" s="83" t="s">
        <v>21</v>
      </c>
      <c r="C30" s="84">
        <v>26</v>
      </c>
      <c r="D30" s="84">
        <v>2</v>
      </c>
      <c r="E30" s="84">
        <v>3</v>
      </c>
      <c r="F30" s="85">
        <v>323.7597911227154</v>
      </c>
      <c r="G30" s="161" t="s">
        <v>10</v>
      </c>
    </row>
    <row r="31" spans="1:7" ht="15" customHeight="1" x14ac:dyDescent="0.2">
      <c r="A31" s="93" t="s">
        <v>80</v>
      </c>
      <c r="B31" s="94" t="s">
        <v>213</v>
      </c>
      <c r="C31" s="95">
        <v>43</v>
      </c>
      <c r="D31" s="95">
        <v>0</v>
      </c>
      <c r="E31" s="95">
        <v>0</v>
      </c>
      <c r="F31" s="96">
        <v>320.96738075688586</v>
      </c>
      <c r="G31" s="161" t="s">
        <v>10</v>
      </c>
    </row>
    <row r="32" spans="1:7" ht="15" customHeight="1" x14ac:dyDescent="0.2">
      <c r="A32" s="82" t="s">
        <v>28</v>
      </c>
      <c r="B32" s="83" t="s">
        <v>185</v>
      </c>
      <c r="C32" s="84">
        <v>53</v>
      </c>
      <c r="D32" s="84">
        <v>8</v>
      </c>
      <c r="E32" s="84">
        <v>0</v>
      </c>
      <c r="F32" s="85">
        <v>320.93439259220287</v>
      </c>
      <c r="G32" s="161" t="s">
        <v>10</v>
      </c>
    </row>
    <row r="33" spans="1:7" ht="15" customHeight="1" x14ac:dyDescent="0.2">
      <c r="A33" s="93" t="s">
        <v>62</v>
      </c>
      <c r="B33" s="94" t="s">
        <v>62</v>
      </c>
      <c r="C33" s="95">
        <v>330</v>
      </c>
      <c r="D33" s="95">
        <v>10</v>
      </c>
      <c r="E33" s="95">
        <v>10</v>
      </c>
      <c r="F33" s="96">
        <v>306.30551787511484</v>
      </c>
      <c r="G33" s="161" t="s">
        <v>10</v>
      </c>
    </row>
    <row r="34" spans="1:7" ht="15" customHeight="1" x14ac:dyDescent="0.2">
      <c r="A34" s="82" t="s">
        <v>33</v>
      </c>
      <c r="B34" s="83" t="s">
        <v>85</v>
      </c>
      <c r="C34" s="84">
        <v>57</v>
      </c>
      <c r="D34" s="84">
        <v>1</v>
      </c>
      <c r="E34" s="84">
        <v>0</v>
      </c>
      <c r="F34" s="85">
        <v>303.76034356342308</v>
      </c>
      <c r="G34" s="161" t="s">
        <v>10</v>
      </c>
    </row>
    <row r="35" spans="1:7" ht="15" customHeight="1" x14ac:dyDescent="0.2">
      <c r="A35" s="93" t="s">
        <v>20</v>
      </c>
      <c r="B35" s="94" t="s">
        <v>533</v>
      </c>
      <c r="C35" s="95">
        <v>21</v>
      </c>
      <c r="D35" s="95">
        <v>0</v>
      </c>
      <c r="E35" s="95">
        <v>0</v>
      </c>
      <c r="F35" s="96">
        <v>302.63726761781237</v>
      </c>
      <c r="G35" s="161" t="s">
        <v>10</v>
      </c>
    </row>
    <row r="36" spans="1:7" ht="15" customHeight="1" x14ac:dyDescent="0.2">
      <c r="A36" s="157" t="s">
        <v>40</v>
      </c>
      <c r="B36" s="158" t="s">
        <v>75</v>
      </c>
      <c r="C36" s="159">
        <v>32</v>
      </c>
      <c r="D36" s="159">
        <v>0</v>
      </c>
      <c r="E36" s="159">
        <v>0</v>
      </c>
      <c r="F36" s="160">
        <v>300.27212161020924</v>
      </c>
      <c r="G36" s="162" t="s">
        <v>10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4"/>
  <sheetViews>
    <sheetView showGridLines="0" topLeftCell="A92" workbookViewId="0">
      <selection sqref="A1:G114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5.85546875" style="80" customWidth="1"/>
    <col min="6" max="6" width="11.42578125" style="81" customWidth="1"/>
    <col min="7" max="7" width="10" style="80" bestFit="1" customWidth="1"/>
    <col min="8" max="16384" width="9.140625" style="79"/>
  </cols>
  <sheetData>
    <row r="1" spans="1:7" x14ac:dyDescent="0.2">
      <c r="A1" s="153" t="s">
        <v>2</v>
      </c>
      <c r="B1" s="156" t="s">
        <v>872</v>
      </c>
      <c r="C1" s="156" t="s">
        <v>867</v>
      </c>
      <c r="D1" s="156" t="s">
        <v>868</v>
      </c>
      <c r="E1" s="156" t="s">
        <v>1126</v>
      </c>
      <c r="F1" s="147" t="s">
        <v>4</v>
      </c>
      <c r="G1" s="150" t="s">
        <v>5</v>
      </c>
    </row>
    <row r="2" spans="1:7" x14ac:dyDescent="0.2">
      <c r="A2" s="154"/>
      <c r="B2" s="148"/>
      <c r="C2" s="148"/>
      <c r="D2" s="148"/>
      <c r="E2" s="148"/>
      <c r="F2" s="148"/>
      <c r="G2" s="151"/>
    </row>
    <row r="3" spans="1:7" ht="12" customHeight="1" x14ac:dyDescent="0.2">
      <c r="A3" s="155"/>
      <c r="B3" s="149"/>
      <c r="C3" s="149"/>
      <c r="D3" s="149"/>
      <c r="E3" s="149"/>
      <c r="F3" s="149"/>
      <c r="G3" s="152"/>
    </row>
    <row r="4" spans="1:7" ht="12" customHeight="1" x14ac:dyDescent="0.2">
      <c r="A4" s="86" t="s">
        <v>20</v>
      </c>
      <c r="B4" s="87" t="s">
        <v>829</v>
      </c>
      <c r="C4" s="88">
        <v>36</v>
      </c>
      <c r="D4" s="88">
        <v>0</v>
      </c>
      <c r="E4" s="88">
        <v>0</v>
      </c>
      <c r="F4" s="89">
        <v>289.17985380351831</v>
      </c>
      <c r="G4" s="123" t="s">
        <v>13</v>
      </c>
    </row>
    <row r="5" spans="1:7" ht="12" customHeight="1" x14ac:dyDescent="0.2">
      <c r="A5" s="93" t="s">
        <v>8</v>
      </c>
      <c r="B5" s="94" t="s">
        <v>346</v>
      </c>
      <c r="C5" s="95">
        <v>4</v>
      </c>
      <c r="D5" s="95">
        <v>0</v>
      </c>
      <c r="E5" s="95">
        <v>0</v>
      </c>
      <c r="F5" s="96">
        <v>287.97696184305255</v>
      </c>
      <c r="G5" s="90" t="s">
        <v>13</v>
      </c>
    </row>
    <row r="6" spans="1:7" ht="12" customHeight="1" x14ac:dyDescent="0.2">
      <c r="A6" s="82" t="s">
        <v>30</v>
      </c>
      <c r="B6" s="83" t="s">
        <v>520</v>
      </c>
      <c r="C6" s="84">
        <v>14</v>
      </c>
      <c r="D6" s="84">
        <v>0</v>
      </c>
      <c r="E6" s="84">
        <v>0</v>
      </c>
      <c r="F6" s="85">
        <v>286.35712824708526</v>
      </c>
      <c r="G6" s="90" t="s">
        <v>13</v>
      </c>
    </row>
    <row r="7" spans="1:7" ht="12" customHeight="1" x14ac:dyDescent="0.2">
      <c r="A7" s="93" t="s">
        <v>26</v>
      </c>
      <c r="B7" s="94" t="s">
        <v>163</v>
      </c>
      <c r="C7" s="95">
        <v>15</v>
      </c>
      <c r="D7" s="95">
        <v>1</v>
      </c>
      <c r="E7" s="95">
        <v>0</v>
      </c>
      <c r="F7" s="96">
        <v>285.10334996436211</v>
      </c>
      <c r="G7" s="90" t="s">
        <v>13</v>
      </c>
    </row>
    <row r="8" spans="1:7" ht="12" customHeight="1" x14ac:dyDescent="0.2">
      <c r="A8" s="82" t="s">
        <v>22</v>
      </c>
      <c r="B8" s="83" t="s">
        <v>824</v>
      </c>
      <c r="C8" s="84">
        <v>19</v>
      </c>
      <c r="D8" s="84">
        <v>0</v>
      </c>
      <c r="E8" s="84">
        <v>0</v>
      </c>
      <c r="F8" s="85">
        <v>283.66676619886533</v>
      </c>
      <c r="G8" s="90" t="s">
        <v>13</v>
      </c>
    </row>
    <row r="9" spans="1:7" ht="12" customHeight="1" x14ac:dyDescent="0.2">
      <c r="A9" s="93" t="s">
        <v>20</v>
      </c>
      <c r="B9" s="94" t="s">
        <v>276</v>
      </c>
      <c r="C9" s="95">
        <v>22</v>
      </c>
      <c r="D9" s="95">
        <v>0</v>
      </c>
      <c r="E9" s="95">
        <v>0</v>
      </c>
      <c r="F9" s="96">
        <v>280.18339276617422</v>
      </c>
      <c r="G9" s="90" t="s">
        <v>13</v>
      </c>
    </row>
    <row r="10" spans="1:7" ht="12" customHeight="1" x14ac:dyDescent="0.2">
      <c r="A10" s="82" t="s">
        <v>22</v>
      </c>
      <c r="B10" s="83" t="s">
        <v>493</v>
      </c>
      <c r="C10" s="84">
        <v>1</v>
      </c>
      <c r="D10" s="84">
        <v>8</v>
      </c>
      <c r="E10" s="84">
        <v>0</v>
      </c>
      <c r="F10" s="85">
        <v>278.89680818097304</v>
      </c>
      <c r="G10" s="90" t="s">
        <v>13</v>
      </c>
    </row>
    <row r="11" spans="1:7" ht="12" customHeight="1" x14ac:dyDescent="0.2">
      <c r="A11" s="93" t="s">
        <v>14</v>
      </c>
      <c r="B11" s="94" t="s">
        <v>529</v>
      </c>
      <c r="C11" s="95">
        <v>75</v>
      </c>
      <c r="D11" s="95">
        <v>0</v>
      </c>
      <c r="E11" s="95">
        <v>0</v>
      </c>
      <c r="F11" s="96">
        <v>277.80864540504501</v>
      </c>
      <c r="G11" s="90" t="s">
        <v>13</v>
      </c>
    </row>
    <row r="12" spans="1:7" ht="12" customHeight="1" x14ac:dyDescent="0.2">
      <c r="A12" s="82" t="s">
        <v>30</v>
      </c>
      <c r="B12" s="83" t="s">
        <v>412</v>
      </c>
      <c r="C12" s="84">
        <v>40</v>
      </c>
      <c r="D12" s="84">
        <v>0</v>
      </c>
      <c r="E12" s="84">
        <v>1</v>
      </c>
      <c r="F12" s="85">
        <v>274.13746991174111</v>
      </c>
      <c r="G12" s="90" t="s">
        <v>13</v>
      </c>
    </row>
    <row r="13" spans="1:7" ht="12" customHeight="1" x14ac:dyDescent="0.2">
      <c r="A13" s="93" t="s">
        <v>14</v>
      </c>
      <c r="B13" s="94" t="s">
        <v>14</v>
      </c>
      <c r="C13" s="95">
        <v>60</v>
      </c>
      <c r="D13" s="95">
        <v>1</v>
      </c>
      <c r="E13" s="95">
        <v>0</v>
      </c>
      <c r="F13" s="96">
        <v>269.81599433828734</v>
      </c>
      <c r="G13" s="90" t="s">
        <v>13</v>
      </c>
    </row>
    <row r="14" spans="1:7" ht="12" customHeight="1" x14ac:dyDescent="0.2">
      <c r="A14" s="82" t="s">
        <v>28</v>
      </c>
      <c r="B14" s="83" t="s">
        <v>562</v>
      </c>
      <c r="C14" s="84">
        <v>16</v>
      </c>
      <c r="D14" s="84">
        <v>0</v>
      </c>
      <c r="E14" s="84">
        <v>0</v>
      </c>
      <c r="F14" s="85">
        <v>268.72690628149144</v>
      </c>
      <c r="G14" s="90" t="s">
        <v>13</v>
      </c>
    </row>
    <row r="15" spans="1:7" ht="12" customHeight="1" x14ac:dyDescent="0.2">
      <c r="A15" s="93" t="s">
        <v>24</v>
      </c>
      <c r="B15" s="94" t="s">
        <v>618</v>
      </c>
      <c r="C15" s="95">
        <v>32</v>
      </c>
      <c r="D15" s="95">
        <v>0</v>
      </c>
      <c r="E15" s="95">
        <v>0</v>
      </c>
      <c r="F15" s="96">
        <v>267.37967914438502</v>
      </c>
      <c r="G15" s="90" t="s">
        <v>13</v>
      </c>
    </row>
    <row r="16" spans="1:7" ht="12" customHeight="1" x14ac:dyDescent="0.2">
      <c r="A16" s="82" t="s">
        <v>24</v>
      </c>
      <c r="B16" s="83" t="s">
        <v>336</v>
      </c>
      <c r="C16" s="84">
        <v>153</v>
      </c>
      <c r="D16" s="84">
        <v>2</v>
      </c>
      <c r="E16" s="84">
        <v>1</v>
      </c>
      <c r="F16" s="85">
        <v>264.57718530579018</v>
      </c>
      <c r="G16" s="90" t="s">
        <v>13</v>
      </c>
    </row>
    <row r="17" spans="1:7" ht="12" customHeight="1" x14ac:dyDescent="0.2">
      <c r="A17" s="93" t="s">
        <v>26</v>
      </c>
      <c r="B17" s="94" t="s">
        <v>158</v>
      </c>
      <c r="C17" s="95">
        <v>140</v>
      </c>
      <c r="D17" s="95">
        <v>0</v>
      </c>
      <c r="E17" s="95">
        <v>0</v>
      </c>
      <c r="F17" s="96">
        <v>259.90420673523187</v>
      </c>
      <c r="G17" s="90" t="s">
        <v>13</v>
      </c>
    </row>
    <row r="18" spans="1:7" ht="12" customHeight="1" x14ac:dyDescent="0.2">
      <c r="A18" s="82" t="s">
        <v>28</v>
      </c>
      <c r="B18" s="83" t="s">
        <v>564</v>
      </c>
      <c r="C18" s="84">
        <v>52</v>
      </c>
      <c r="D18" s="84">
        <v>0</v>
      </c>
      <c r="E18" s="84">
        <v>0</v>
      </c>
      <c r="F18" s="85">
        <v>259.32575304209058</v>
      </c>
      <c r="G18" s="90" t="s">
        <v>13</v>
      </c>
    </row>
    <row r="19" spans="1:7" ht="12" customHeight="1" x14ac:dyDescent="0.2">
      <c r="A19" s="93" t="s">
        <v>62</v>
      </c>
      <c r="B19" s="94" t="s">
        <v>616</v>
      </c>
      <c r="C19" s="95">
        <v>28</v>
      </c>
      <c r="D19" s="95">
        <v>0</v>
      </c>
      <c r="E19" s="95">
        <v>0</v>
      </c>
      <c r="F19" s="96">
        <v>258.87573964497045</v>
      </c>
      <c r="G19" s="90" t="s">
        <v>13</v>
      </c>
    </row>
    <row r="20" spans="1:7" ht="12" customHeight="1" x14ac:dyDescent="0.2">
      <c r="A20" s="82" t="s">
        <v>26</v>
      </c>
      <c r="B20" s="83" t="s">
        <v>556</v>
      </c>
      <c r="C20" s="84">
        <v>8</v>
      </c>
      <c r="D20" s="84">
        <v>0</v>
      </c>
      <c r="E20" s="84">
        <v>0</v>
      </c>
      <c r="F20" s="85">
        <v>254.45292620865141</v>
      </c>
      <c r="G20" s="90" t="s">
        <v>13</v>
      </c>
    </row>
    <row r="21" spans="1:7" ht="12" customHeight="1" x14ac:dyDescent="0.2">
      <c r="A21" s="93" t="s">
        <v>30</v>
      </c>
      <c r="B21" s="94" t="s">
        <v>624</v>
      </c>
      <c r="C21" s="95">
        <v>29</v>
      </c>
      <c r="D21" s="95">
        <v>0</v>
      </c>
      <c r="E21" s="95">
        <v>1</v>
      </c>
      <c r="F21" s="96">
        <v>248.73559406351052</v>
      </c>
      <c r="G21" s="90" t="s">
        <v>13</v>
      </c>
    </row>
    <row r="22" spans="1:7" ht="12" customHeight="1" x14ac:dyDescent="0.2">
      <c r="A22" s="82" t="s">
        <v>24</v>
      </c>
      <c r="B22" s="83" t="s">
        <v>611</v>
      </c>
      <c r="C22" s="84">
        <v>15</v>
      </c>
      <c r="D22" s="84">
        <v>0</v>
      </c>
      <c r="E22" s="84">
        <v>0</v>
      </c>
      <c r="F22" s="85">
        <v>248.1800132362674</v>
      </c>
      <c r="G22" s="90" t="s">
        <v>13</v>
      </c>
    </row>
    <row r="23" spans="1:7" ht="12" customHeight="1" x14ac:dyDescent="0.2">
      <c r="A23" s="93" t="s">
        <v>26</v>
      </c>
      <c r="B23" s="94" t="s">
        <v>27</v>
      </c>
      <c r="C23" s="95">
        <v>11</v>
      </c>
      <c r="D23" s="95">
        <v>0</v>
      </c>
      <c r="E23" s="95">
        <v>0</v>
      </c>
      <c r="F23" s="96">
        <v>247.30215827338128</v>
      </c>
      <c r="G23" s="90" t="s">
        <v>13</v>
      </c>
    </row>
    <row r="24" spans="1:7" ht="12" customHeight="1" x14ac:dyDescent="0.2">
      <c r="A24" s="82" t="s">
        <v>22</v>
      </c>
      <c r="B24" s="83" t="s">
        <v>167</v>
      </c>
      <c r="C24" s="84">
        <v>11</v>
      </c>
      <c r="D24" s="84">
        <v>0</v>
      </c>
      <c r="E24" s="84">
        <v>0</v>
      </c>
      <c r="F24" s="85">
        <v>244.55313472654512</v>
      </c>
      <c r="G24" s="90" t="s">
        <v>13</v>
      </c>
    </row>
    <row r="25" spans="1:7" ht="12" customHeight="1" x14ac:dyDescent="0.2">
      <c r="A25" s="93" t="s">
        <v>36</v>
      </c>
      <c r="B25" s="94" t="s">
        <v>395</v>
      </c>
      <c r="C25" s="95">
        <v>235</v>
      </c>
      <c r="D25" s="95">
        <v>0</v>
      </c>
      <c r="E25" s="95">
        <v>0</v>
      </c>
      <c r="F25" s="96">
        <v>243.80375354034175</v>
      </c>
      <c r="G25" s="90" t="s">
        <v>13</v>
      </c>
    </row>
    <row r="26" spans="1:7" ht="12" customHeight="1" x14ac:dyDescent="0.2">
      <c r="A26" s="82" t="s">
        <v>22</v>
      </c>
      <c r="B26" s="83" t="s">
        <v>279</v>
      </c>
      <c r="C26" s="84">
        <v>12</v>
      </c>
      <c r="D26" s="84">
        <v>0</v>
      </c>
      <c r="E26" s="84">
        <v>0</v>
      </c>
      <c r="F26" s="85">
        <v>240.77046548956659</v>
      </c>
      <c r="G26" s="90" t="s">
        <v>13</v>
      </c>
    </row>
    <row r="27" spans="1:7" ht="12" customHeight="1" x14ac:dyDescent="0.2">
      <c r="A27" s="93" t="s">
        <v>38</v>
      </c>
      <c r="B27" s="94" t="s">
        <v>857</v>
      </c>
      <c r="C27" s="95">
        <v>15</v>
      </c>
      <c r="D27" s="95">
        <v>0</v>
      </c>
      <c r="E27" s="95">
        <v>0</v>
      </c>
      <c r="F27" s="96">
        <v>229.95554192856051</v>
      </c>
      <c r="G27" s="90" t="s">
        <v>13</v>
      </c>
    </row>
    <row r="28" spans="1:7" ht="12" customHeight="1" x14ac:dyDescent="0.2">
      <c r="A28" s="82" t="s">
        <v>53</v>
      </c>
      <c r="B28" s="83" t="s">
        <v>66</v>
      </c>
      <c r="C28" s="84">
        <v>82</v>
      </c>
      <c r="D28" s="84">
        <v>1</v>
      </c>
      <c r="E28" s="84">
        <v>0</v>
      </c>
      <c r="F28" s="85">
        <v>226.12723062253099</v>
      </c>
      <c r="G28" s="90" t="s">
        <v>13</v>
      </c>
    </row>
    <row r="29" spans="1:7" ht="12" customHeight="1" x14ac:dyDescent="0.2">
      <c r="A29" s="93" t="s">
        <v>24</v>
      </c>
      <c r="B29" s="94" t="s">
        <v>415</v>
      </c>
      <c r="C29" s="95">
        <v>86</v>
      </c>
      <c r="D29" s="95">
        <v>1</v>
      </c>
      <c r="E29" s="95">
        <v>0</v>
      </c>
      <c r="F29" s="96">
        <v>224.099737262377</v>
      </c>
      <c r="G29" s="90" t="s">
        <v>13</v>
      </c>
    </row>
    <row r="30" spans="1:7" ht="12" customHeight="1" x14ac:dyDescent="0.2">
      <c r="A30" s="82" t="s">
        <v>62</v>
      </c>
      <c r="B30" s="83" t="s">
        <v>660</v>
      </c>
      <c r="C30" s="84">
        <v>40</v>
      </c>
      <c r="D30" s="84">
        <v>0</v>
      </c>
      <c r="E30" s="84">
        <v>0</v>
      </c>
      <c r="F30" s="85">
        <v>223.98924851607123</v>
      </c>
      <c r="G30" s="90" t="s">
        <v>13</v>
      </c>
    </row>
    <row r="31" spans="1:7" ht="12" customHeight="1" x14ac:dyDescent="0.2">
      <c r="A31" s="93" t="s">
        <v>17</v>
      </c>
      <c r="B31" s="94" t="s">
        <v>640</v>
      </c>
      <c r="C31" s="95">
        <v>53</v>
      </c>
      <c r="D31" s="95">
        <v>0</v>
      </c>
      <c r="E31" s="95">
        <v>0</v>
      </c>
      <c r="F31" s="96">
        <v>222.55815906609558</v>
      </c>
      <c r="G31" s="90" t="s">
        <v>13</v>
      </c>
    </row>
    <row r="32" spans="1:7" ht="12" customHeight="1" x14ac:dyDescent="0.2">
      <c r="A32" s="82" t="s">
        <v>28</v>
      </c>
      <c r="B32" s="83" t="s">
        <v>329</v>
      </c>
      <c r="C32" s="84">
        <v>12</v>
      </c>
      <c r="D32" s="84">
        <v>0</v>
      </c>
      <c r="E32" s="84">
        <v>0</v>
      </c>
      <c r="F32" s="85">
        <v>220.34520749173709</v>
      </c>
      <c r="G32" s="90" t="s">
        <v>13</v>
      </c>
    </row>
    <row r="33" spans="1:13" ht="12" customHeight="1" x14ac:dyDescent="0.2">
      <c r="A33" s="93" t="s">
        <v>33</v>
      </c>
      <c r="B33" s="94" t="s">
        <v>401</v>
      </c>
      <c r="C33" s="95">
        <v>34</v>
      </c>
      <c r="D33" s="95">
        <v>0</v>
      </c>
      <c r="E33" s="95">
        <v>0</v>
      </c>
      <c r="F33" s="96">
        <v>220.20725388601034</v>
      </c>
      <c r="G33" s="90" t="s">
        <v>13</v>
      </c>
    </row>
    <row r="34" spans="1:13" ht="12" customHeight="1" x14ac:dyDescent="0.2">
      <c r="A34" s="82" t="s">
        <v>53</v>
      </c>
      <c r="B34" s="83" t="s">
        <v>826</v>
      </c>
      <c r="C34" s="84">
        <v>42</v>
      </c>
      <c r="D34" s="84">
        <v>0</v>
      </c>
      <c r="E34" s="84">
        <v>0</v>
      </c>
      <c r="F34" s="85">
        <v>212.15335656917713</v>
      </c>
      <c r="G34" s="90" t="s">
        <v>13</v>
      </c>
      <c r="M34" s="122"/>
    </row>
    <row r="35" spans="1:13" ht="12" customHeight="1" x14ac:dyDescent="0.2">
      <c r="A35" s="93" t="s">
        <v>45</v>
      </c>
      <c r="B35" s="94" t="s">
        <v>862</v>
      </c>
      <c r="C35" s="95">
        <v>70</v>
      </c>
      <c r="D35" s="95">
        <v>0</v>
      </c>
      <c r="E35" s="95">
        <v>1</v>
      </c>
      <c r="F35" s="96">
        <v>206.05990248432784</v>
      </c>
      <c r="G35" s="90" t="s">
        <v>13</v>
      </c>
    </row>
    <row r="36" spans="1:13" ht="12" customHeight="1" x14ac:dyDescent="0.2">
      <c r="A36" s="82" t="s">
        <v>30</v>
      </c>
      <c r="B36" s="83" t="s">
        <v>316</v>
      </c>
      <c r="C36" s="84">
        <v>15</v>
      </c>
      <c r="D36" s="84">
        <v>0</v>
      </c>
      <c r="E36" s="84">
        <v>0</v>
      </c>
      <c r="F36" s="85">
        <v>202.4564718585504</v>
      </c>
      <c r="G36" s="90" t="s">
        <v>13</v>
      </c>
    </row>
    <row r="37" spans="1:13" ht="12" customHeight="1" x14ac:dyDescent="0.2">
      <c r="A37" s="93" t="s">
        <v>22</v>
      </c>
      <c r="B37" s="94" t="s">
        <v>239</v>
      </c>
      <c r="C37" s="95">
        <v>42</v>
      </c>
      <c r="D37" s="95">
        <v>3</v>
      </c>
      <c r="E37" s="95">
        <v>1</v>
      </c>
      <c r="F37" s="96">
        <v>200.94356106936922</v>
      </c>
      <c r="G37" s="90" t="s">
        <v>13</v>
      </c>
    </row>
    <row r="38" spans="1:13" ht="12" customHeight="1" x14ac:dyDescent="0.2">
      <c r="A38" s="82" t="s">
        <v>24</v>
      </c>
      <c r="B38" s="83" t="s">
        <v>465</v>
      </c>
      <c r="C38" s="84">
        <v>15</v>
      </c>
      <c r="D38" s="84">
        <v>0</v>
      </c>
      <c r="E38" s="84">
        <v>0</v>
      </c>
      <c r="F38" s="85">
        <v>200.50795348215482</v>
      </c>
      <c r="G38" s="90" t="s">
        <v>13</v>
      </c>
    </row>
    <row r="39" spans="1:13" ht="12" customHeight="1" x14ac:dyDescent="0.2">
      <c r="A39" s="93" t="s">
        <v>11</v>
      </c>
      <c r="B39" s="94" t="s">
        <v>524</v>
      </c>
      <c r="C39" s="95">
        <v>17</v>
      </c>
      <c r="D39" s="95">
        <v>0</v>
      </c>
      <c r="E39" s="95">
        <v>0</v>
      </c>
      <c r="F39" s="96">
        <v>192.85309132161089</v>
      </c>
      <c r="G39" s="90" t="s">
        <v>13</v>
      </c>
    </row>
    <row r="40" spans="1:13" ht="12" customHeight="1" x14ac:dyDescent="0.2">
      <c r="A40" s="82" t="s">
        <v>102</v>
      </c>
      <c r="B40" s="83" t="s">
        <v>680</v>
      </c>
      <c r="C40" s="84">
        <v>8</v>
      </c>
      <c r="D40" s="84">
        <v>0</v>
      </c>
      <c r="E40" s="84">
        <v>0</v>
      </c>
      <c r="F40" s="85">
        <v>191.52501795547042</v>
      </c>
      <c r="G40" s="90" t="s">
        <v>13</v>
      </c>
    </row>
    <row r="41" spans="1:13" ht="12" customHeight="1" x14ac:dyDescent="0.2">
      <c r="A41" s="93" t="s">
        <v>142</v>
      </c>
      <c r="B41" s="94" t="s">
        <v>142</v>
      </c>
      <c r="C41" s="95">
        <v>192</v>
      </c>
      <c r="D41" s="95">
        <v>1</v>
      </c>
      <c r="E41" s="95">
        <v>6</v>
      </c>
      <c r="F41" s="96">
        <v>191.22296213016614</v>
      </c>
      <c r="G41" s="90" t="s">
        <v>13</v>
      </c>
    </row>
    <row r="42" spans="1:13" ht="12" customHeight="1" x14ac:dyDescent="0.2">
      <c r="A42" s="82" t="s">
        <v>53</v>
      </c>
      <c r="B42" s="83" t="s">
        <v>733</v>
      </c>
      <c r="C42" s="84">
        <v>6</v>
      </c>
      <c r="D42" s="84">
        <v>0</v>
      </c>
      <c r="E42" s="84">
        <v>0</v>
      </c>
      <c r="F42" s="85">
        <v>189.81335020563111</v>
      </c>
      <c r="G42" s="90" t="s">
        <v>13</v>
      </c>
    </row>
    <row r="43" spans="1:13" ht="12" customHeight="1" x14ac:dyDescent="0.2">
      <c r="A43" s="93" t="s">
        <v>26</v>
      </c>
      <c r="B43" s="94" t="s">
        <v>73</v>
      </c>
      <c r="C43" s="95">
        <v>17</v>
      </c>
      <c r="D43" s="95">
        <v>0</v>
      </c>
      <c r="E43" s="95">
        <v>0</v>
      </c>
      <c r="F43" s="96">
        <v>185.95493327499452</v>
      </c>
      <c r="G43" s="90" t="s">
        <v>13</v>
      </c>
    </row>
    <row r="44" spans="1:13" ht="12" customHeight="1" x14ac:dyDescent="0.2">
      <c r="A44" s="82" t="s">
        <v>11</v>
      </c>
      <c r="B44" s="83" t="s">
        <v>337</v>
      </c>
      <c r="C44" s="84">
        <v>8</v>
      </c>
      <c r="D44" s="84">
        <v>0</v>
      </c>
      <c r="E44" s="84">
        <v>0</v>
      </c>
      <c r="F44" s="85">
        <v>185.87360594795538</v>
      </c>
      <c r="G44" s="90" t="s">
        <v>13</v>
      </c>
    </row>
    <row r="45" spans="1:13" ht="12" customHeight="1" x14ac:dyDescent="0.2">
      <c r="A45" s="93" t="s">
        <v>26</v>
      </c>
      <c r="B45" s="94" t="s">
        <v>461</v>
      </c>
      <c r="C45" s="95">
        <v>6</v>
      </c>
      <c r="D45" s="95">
        <v>0</v>
      </c>
      <c r="E45" s="95">
        <v>0</v>
      </c>
      <c r="F45" s="96">
        <v>185.58614290133002</v>
      </c>
      <c r="G45" s="90" t="s">
        <v>13</v>
      </c>
    </row>
    <row r="46" spans="1:13" ht="12" customHeight="1" x14ac:dyDescent="0.2">
      <c r="A46" s="82" t="s">
        <v>20</v>
      </c>
      <c r="B46" s="83" t="s">
        <v>835</v>
      </c>
      <c r="C46" s="84">
        <v>11</v>
      </c>
      <c r="D46" s="84">
        <v>1</v>
      </c>
      <c r="E46" s="84">
        <v>0</v>
      </c>
      <c r="F46" s="85">
        <v>184.87136034509322</v>
      </c>
      <c r="G46" s="90" t="s">
        <v>13</v>
      </c>
    </row>
    <row r="47" spans="1:13" ht="12" customHeight="1" x14ac:dyDescent="0.2">
      <c r="A47" s="93" t="s">
        <v>40</v>
      </c>
      <c r="B47" s="94" t="s">
        <v>77</v>
      </c>
      <c r="C47" s="95">
        <v>27</v>
      </c>
      <c r="D47" s="95">
        <v>0</v>
      </c>
      <c r="E47" s="95">
        <v>0</v>
      </c>
      <c r="F47" s="96">
        <v>180.54162487462386</v>
      </c>
      <c r="G47" s="90" t="s">
        <v>13</v>
      </c>
    </row>
    <row r="48" spans="1:13" ht="12" customHeight="1" x14ac:dyDescent="0.2">
      <c r="A48" s="82" t="s">
        <v>40</v>
      </c>
      <c r="B48" s="83" t="s">
        <v>351</v>
      </c>
      <c r="C48" s="84">
        <v>34</v>
      </c>
      <c r="D48" s="84">
        <v>0</v>
      </c>
      <c r="E48" s="84">
        <v>0</v>
      </c>
      <c r="F48" s="85">
        <v>178.71222076215506</v>
      </c>
      <c r="G48" s="90" t="s">
        <v>13</v>
      </c>
    </row>
    <row r="49" spans="1:10" ht="12" customHeight="1" x14ac:dyDescent="0.2">
      <c r="A49" s="93" t="s">
        <v>53</v>
      </c>
      <c r="B49" s="94" t="s">
        <v>440</v>
      </c>
      <c r="C49" s="95">
        <v>8</v>
      </c>
      <c r="D49" s="95">
        <v>0</v>
      </c>
      <c r="E49" s="95">
        <v>0</v>
      </c>
      <c r="F49" s="96">
        <v>177.1479185119575</v>
      </c>
      <c r="G49" s="90" t="s">
        <v>13</v>
      </c>
    </row>
    <row r="50" spans="1:10" ht="12" customHeight="1" x14ac:dyDescent="0.2">
      <c r="A50" s="82" t="s">
        <v>22</v>
      </c>
      <c r="B50" s="83" t="s">
        <v>338</v>
      </c>
      <c r="C50" s="84">
        <v>12</v>
      </c>
      <c r="D50" s="84">
        <v>0</v>
      </c>
      <c r="E50" s="84">
        <v>0</v>
      </c>
      <c r="F50" s="85">
        <v>175.33606078316774</v>
      </c>
      <c r="G50" s="90" t="s">
        <v>13</v>
      </c>
    </row>
    <row r="51" spans="1:10" ht="12" customHeight="1" x14ac:dyDescent="0.2">
      <c r="A51" s="93" t="s">
        <v>36</v>
      </c>
      <c r="B51" s="94" t="s">
        <v>231</v>
      </c>
      <c r="C51" s="95">
        <v>20</v>
      </c>
      <c r="D51" s="95">
        <v>0</v>
      </c>
      <c r="E51" s="95">
        <v>0</v>
      </c>
      <c r="F51" s="96">
        <v>173.53579175704988</v>
      </c>
      <c r="G51" s="90" t="s">
        <v>13</v>
      </c>
    </row>
    <row r="52" spans="1:10" ht="12" customHeight="1" x14ac:dyDescent="0.2">
      <c r="A52" s="82" t="s">
        <v>28</v>
      </c>
      <c r="B52" s="83" t="s">
        <v>794</v>
      </c>
      <c r="C52" s="84">
        <v>15</v>
      </c>
      <c r="D52" s="84">
        <v>0</v>
      </c>
      <c r="E52" s="84">
        <v>0</v>
      </c>
      <c r="F52" s="85">
        <v>172.71157167530222</v>
      </c>
      <c r="G52" s="90" t="s">
        <v>13</v>
      </c>
    </row>
    <row r="53" spans="1:10" ht="12" customHeight="1" x14ac:dyDescent="0.2">
      <c r="A53" s="93" t="s">
        <v>22</v>
      </c>
      <c r="B53" s="94" t="s">
        <v>852</v>
      </c>
      <c r="C53" s="95">
        <v>9</v>
      </c>
      <c r="D53" s="95">
        <v>0</v>
      </c>
      <c r="E53" s="95">
        <v>0</v>
      </c>
      <c r="F53" s="96">
        <v>166.05166051660518</v>
      </c>
      <c r="G53" s="90" t="s">
        <v>13</v>
      </c>
    </row>
    <row r="54" spans="1:10" ht="12" customHeight="1" x14ac:dyDescent="0.2">
      <c r="A54" s="82" t="s">
        <v>28</v>
      </c>
      <c r="B54" s="83" t="s">
        <v>602</v>
      </c>
      <c r="C54" s="84">
        <v>7</v>
      </c>
      <c r="D54" s="84">
        <v>0</v>
      </c>
      <c r="E54" s="84">
        <v>0</v>
      </c>
      <c r="F54" s="85">
        <v>164.86104569006125</v>
      </c>
      <c r="G54" s="90" t="s">
        <v>13</v>
      </c>
    </row>
    <row r="55" spans="1:10" ht="12" customHeight="1" x14ac:dyDescent="0.2">
      <c r="A55" s="93" t="s">
        <v>94</v>
      </c>
      <c r="B55" s="94" t="s">
        <v>679</v>
      </c>
      <c r="C55" s="95">
        <v>14</v>
      </c>
      <c r="D55" s="95">
        <v>0</v>
      </c>
      <c r="E55" s="95">
        <v>0</v>
      </c>
      <c r="F55" s="96">
        <v>163.9152324083831</v>
      </c>
      <c r="G55" s="90" t="s">
        <v>13</v>
      </c>
    </row>
    <row r="56" spans="1:10" ht="12" customHeight="1" x14ac:dyDescent="0.2">
      <c r="A56" s="82" t="s">
        <v>14</v>
      </c>
      <c r="B56" s="83" t="s">
        <v>385</v>
      </c>
      <c r="C56" s="84">
        <v>32</v>
      </c>
      <c r="D56" s="84">
        <v>0</v>
      </c>
      <c r="E56" s="84">
        <v>0</v>
      </c>
      <c r="F56" s="85">
        <v>162.29649541005222</v>
      </c>
      <c r="G56" s="90" t="s">
        <v>13</v>
      </c>
      <c r="J56" s="122"/>
    </row>
    <row r="57" spans="1:10" ht="12" customHeight="1" x14ac:dyDescent="0.2">
      <c r="A57" s="93" t="s">
        <v>22</v>
      </c>
      <c r="B57" s="94" t="s">
        <v>280</v>
      </c>
      <c r="C57" s="95">
        <v>12</v>
      </c>
      <c r="D57" s="95">
        <v>0</v>
      </c>
      <c r="E57" s="95">
        <v>0</v>
      </c>
      <c r="F57" s="96">
        <v>159.42606616181746</v>
      </c>
      <c r="G57" s="90" t="s">
        <v>13</v>
      </c>
    </row>
    <row r="58" spans="1:10" ht="12" customHeight="1" x14ac:dyDescent="0.2">
      <c r="A58" s="82" t="s">
        <v>20</v>
      </c>
      <c r="B58" s="83" t="s">
        <v>744</v>
      </c>
      <c r="C58" s="84">
        <v>12</v>
      </c>
      <c r="D58" s="84">
        <v>0</v>
      </c>
      <c r="E58" s="84">
        <v>0</v>
      </c>
      <c r="F58" s="85">
        <v>158.87726731100227</v>
      </c>
      <c r="G58" s="90" t="s">
        <v>13</v>
      </c>
    </row>
    <row r="59" spans="1:10" ht="12" customHeight="1" x14ac:dyDescent="0.2">
      <c r="A59" s="93" t="s">
        <v>90</v>
      </c>
      <c r="B59" s="94" t="s">
        <v>290</v>
      </c>
      <c r="C59" s="95">
        <v>8</v>
      </c>
      <c r="D59" s="95">
        <v>0</v>
      </c>
      <c r="E59" s="95">
        <v>0</v>
      </c>
      <c r="F59" s="96">
        <v>154.29122468659597</v>
      </c>
      <c r="G59" s="90" t="s">
        <v>13</v>
      </c>
    </row>
    <row r="60" spans="1:10" ht="12" customHeight="1" x14ac:dyDescent="0.2">
      <c r="A60" s="82" t="s">
        <v>22</v>
      </c>
      <c r="B60" s="83" t="s">
        <v>539</v>
      </c>
      <c r="C60" s="84">
        <v>5</v>
      </c>
      <c r="D60" s="84">
        <v>0</v>
      </c>
      <c r="E60" s="84">
        <v>0</v>
      </c>
      <c r="F60" s="85">
        <v>153.60983102918587</v>
      </c>
      <c r="G60" s="90" t="s">
        <v>13</v>
      </c>
    </row>
    <row r="61" spans="1:10" ht="12" customHeight="1" x14ac:dyDescent="0.2">
      <c r="A61" s="93" t="s">
        <v>11</v>
      </c>
      <c r="B61" s="94" t="s">
        <v>622</v>
      </c>
      <c r="C61" s="95">
        <v>48</v>
      </c>
      <c r="D61" s="95">
        <v>0</v>
      </c>
      <c r="E61" s="95">
        <v>0</v>
      </c>
      <c r="F61" s="96">
        <v>151.98049583636765</v>
      </c>
      <c r="G61" s="90" t="s">
        <v>13</v>
      </c>
    </row>
    <row r="62" spans="1:10" ht="12" customHeight="1" x14ac:dyDescent="0.2">
      <c r="A62" s="82" t="s">
        <v>28</v>
      </c>
      <c r="B62" s="83" t="s">
        <v>257</v>
      </c>
      <c r="C62" s="84">
        <v>10</v>
      </c>
      <c r="D62" s="84">
        <v>0</v>
      </c>
      <c r="E62" s="84">
        <v>0</v>
      </c>
      <c r="F62" s="85">
        <v>150.46644598254588</v>
      </c>
      <c r="G62" s="90" t="s">
        <v>13</v>
      </c>
    </row>
    <row r="63" spans="1:10" ht="12" customHeight="1" x14ac:dyDescent="0.2">
      <c r="A63" s="93" t="s">
        <v>28</v>
      </c>
      <c r="B63" s="94" t="s">
        <v>394</v>
      </c>
      <c r="C63" s="95">
        <v>19</v>
      </c>
      <c r="D63" s="95">
        <v>0</v>
      </c>
      <c r="E63" s="95">
        <v>0</v>
      </c>
      <c r="F63" s="96">
        <v>149.83045501143442</v>
      </c>
      <c r="G63" s="90" t="s">
        <v>13</v>
      </c>
    </row>
    <row r="64" spans="1:10" ht="12" customHeight="1" x14ac:dyDescent="0.2">
      <c r="A64" s="82" t="s">
        <v>142</v>
      </c>
      <c r="B64" s="83" t="s">
        <v>173</v>
      </c>
      <c r="C64" s="84">
        <v>23</v>
      </c>
      <c r="D64" s="84">
        <v>1</v>
      </c>
      <c r="E64" s="84">
        <v>0</v>
      </c>
      <c r="F64" s="85">
        <v>148.98503941895837</v>
      </c>
      <c r="G64" s="90" t="s">
        <v>13</v>
      </c>
    </row>
    <row r="65" spans="1:14" ht="12" customHeight="1" x14ac:dyDescent="0.2">
      <c r="A65" s="93" t="s">
        <v>28</v>
      </c>
      <c r="B65" s="94" t="s">
        <v>398</v>
      </c>
      <c r="C65" s="95">
        <v>34</v>
      </c>
      <c r="D65" s="95">
        <v>0</v>
      </c>
      <c r="E65" s="95">
        <v>0</v>
      </c>
      <c r="F65" s="96">
        <v>146.47596070997758</v>
      </c>
      <c r="G65" s="90" t="s">
        <v>13</v>
      </c>
    </row>
    <row r="66" spans="1:14" ht="12" customHeight="1" x14ac:dyDescent="0.2">
      <c r="A66" s="82" t="s">
        <v>98</v>
      </c>
      <c r="B66" s="83" t="s">
        <v>751</v>
      </c>
      <c r="C66" s="84">
        <v>33</v>
      </c>
      <c r="D66" s="84">
        <v>1</v>
      </c>
      <c r="E66" s="84">
        <v>0</v>
      </c>
      <c r="F66" s="85">
        <v>145.39234552063289</v>
      </c>
      <c r="G66" s="90" t="s">
        <v>13</v>
      </c>
    </row>
    <row r="67" spans="1:14" ht="12" customHeight="1" x14ac:dyDescent="0.2">
      <c r="A67" s="93" t="s">
        <v>53</v>
      </c>
      <c r="B67" s="94" t="s">
        <v>849</v>
      </c>
      <c r="C67" s="95">
        <v>19</v>
      </c>
      <c r="D67" s="95">
        <v>1</v>
      </c>
      <c r="E67" s="95">
        <v>0</v>
      </c>
      <c r="F67" s="96">
        <v>145.30659691950015</v>
      </c>
      <c r="G67" s="90" t="s">
        <v>13</v>
      </c>
    </row>
    <row r="68" spans="1:14" ht="12" customHeight="1" x14ac:dyDescent="0.2">
      <c r="A68" s="82" t="s">
        <v>24</v>
      </c>
      <c r="B68" s="83" t="s">
        <v>237</v>
      </c>
      <c r="C68" s="84">
        <v>10</v>
      </c>
      <c r="D68" s="84">
        <v>0</v>
      </c>
      <c r="E68" s="84">
        <v>0</v>
      </c>
      <c r="F68" s="85">
        <v>144.75969889982628</v>
      </c>
      <c r="G68" s="90" t="s">
        <v>13</v>
      </c>
    </row>
    <row r="69" spans="1:14" ht="12" customHeight="1" x14ac:dyDescent="0.2">
      <c r="A69" s="93" t="s">
        <v>11</v>
      </c>
      <c r="B69" s="94" t="s">
        <v>700</v>
      </c>
      <c r="C69" s="95">
        <v>11</v>
      </c>
      <c r="D69" s="95">
        <v>0</v>
      </c>
      <c r="E69" s="95">
        <v>0</v>
      </c>
      <c r="F69" s="96">
        <v>142.93139293139293</v>
      </c>
      <c r="G69" s="90" t="s">
        <v>13</v>
      </c>
    </row>
    <row r="70" spans="1:14" ht="12" customHeight="1" x14ac:dyDescent="0.2">
      <c r="A70" s="82" t="s">
        <v>28</v>
      </c>
      <c r="B70" s="83" t="s">
        <v>28</v>
      </c>
      <c r="C70" s="84">
        <v>190</v>
      </c>
      <c r="D70" s="84">
        <v>5</v>
      </c>
      <c r="E70" s="84">
        <v>2</v>
      </c>
      <c r="F70" s="85">
        <v>140.47848254715299</v>
      </c>
      <c r="G70" s="90" t="s">
        <v>13</v>
      </c>
    </row>
    <row r="71" spans="1:14" ht="12" customHeight="1" x14ac:dyDescent="0.2">
      <c r="A71" s="93" t="s">
        <v>45</v>
      </c>
      <c r="B71" s="94" t="s">
        <v>176</v>
      </c>
      <c r="C71" s="95">
        <v>12</v>
      </c>
      <c r="D71" s="95">
        <v>0</v>
      </c>
      <c r="E71" s="95">
        <v>0</v>
      </c>
      <c r="F71" s="96">
        <v>139.51866062085804</v>
      </c>
      <c r="G71" s="90" t="s">
        <v>13</v>
      </c>
      <c r="J71" s="97"/>
    </row>
    <row r="72" spans="1:14" ht="12" customHeight="1" x14ac:dyDescent="0.2">
      <c r="A72" s="82" t="s">
        <v>53</v>
      </c>
      <c r="B72" s="83" t="s">
        <v>54</v>
      </c>
      <c r="C72" s="84">
        <v>5</v>
      </c>
      <c r="D72" s="84">
        <v>0</v>
      </c>
      <c r="E72" s="84">
        <v>0</v>
      </c>
      <c r="F72" s="85">
        <v>138.65779256794232</v>
      </c>
      <c r="G72" s="90" t="s">
        <v>13</v>
      </c>
      <c r="J72" s="97"/>
    </row>
    <row r="73" spans="1:14" ht="12" customHeight="1" x14ac:dyDescent="0.2">
      <c r="A73" s="93" t="s">
        <v>98</v>
      </c>
      <c r="B73" s="94" t="s">
        <v>145</v>
      </c>
      <c r="C73" s="95">
        <v>61</v>
      </c>
      <c r="D73" s="95">
        <v>0</v>
      </c>
      <c r="E73" s="95">
        <v>0</v>
      </c>
      <c r="F73" s="96">
        <v>137.45859341550803</v>
      </c>
      <c r="G73" s="90" t="s">
        <v>13</v>
      </c>
    </row>
    <row r="74" spans="1:14" ht="12" customHeight="1" x14ac:dyDescent="0.2">
      <c r="A74" s="82" t="s">
        <v>26</v>
      </c>
      <c r="B74" s="83" t="s">
        <v>488</v>
      </c>
      <c r="C74" s="84">
        <v>18</v>
      </c>
      <c r="D74" s="84">
        <v>0</v>
      </c>
      <c r="E74" s="84">
        <v>0</v>
      </c>
      <c r="F74" s="85">
        <v>135.0337584396099</v>
      </c>
      <c r="G74" s="90" t="s">
        <v>13</v>
      </c>
    </row>
    <row r="75" spans="1:14" ht="12" customHeight="1" x14ac:dyDescent="0.2">
      <c r="A75" s="93" t="s">
        <v>28</v>
      </c>
      <c r="B75" s="94" t="s">
        <v>153</v>
      </c>
      <c r="C75" s="95">
        <v>5</v>
      </c>
      <c r="D75" s="95">
        <v>0</v>
      </c>
      <c r="E75" s="95">
        <v>0</v>
      </c>
      <c r="F75" s="96">
        <v>134.73457289140393</v>
      </c>
      <c r="G75" s="90" t="s">
        <v>13</v>
      </c>
    </row>
    <row r="76" spans="1:14" ht="12" customHeight="1" x14ac:dyDescent="0.2">
      <c r="A76" s="82" t="s">
        <v>26</v>
      </c>
      <c r="B76" s="83" t="s">
        <v>770</v>
      </c>
      <c r="C76" s="84">
        <v>9</v>
      </c>
      <c r="D76" s="84">
        <v>0</v>
      </c>
      <c r="E76" s="84">
        <v>0</v>
      </c>
      <c r="F76" s="85">
        <v>134.64991023339317</v>
      </c>
      <c r="G76" s="90" t="s">
        <v>13</v>
      </c>
      <c r="N76" s="122"/>
    </row>
    <row r="77" spans="1:14" ht="12" customHeight="1" x14ac:dyDescent="0.2">
      <c r="A77" s="93" t="s">
        <v>102</v>
      </c>
      <c r="B77" s="94" t="s">
        <v>625</v>
      </c>
      <c r="C77" s="95">
        <v>51</v>
      </c>
      <c r="D77" s="95">
        <v>0</v>
      </c>
      <c r="E77" s="95">
        <v>0</v>
      </c>
      <c r="F77" s="96">
        <v>134.38735177865613</v>
      </c>
      <c r="G77" s="90" t="s">
        <v>13</v>
      </c>
      <c r="N77" s="122"/>
    </row>
    <row r="78" spans="1:14" ht="12" customHeight="1" x14ac:dyDescent="0.2">
      <c r="A78" s="82" t="s">
        <v>26</v>
      </c>
      <c r="B78" s="83" t="s">
        <v>546</v>
      </c>
      <c r="C78" s="84">
        <v>132</v>
      </c>
      <c r="D78" s="84">
        <v>1</v>
      </c>
      <c r="E78" s="84">
        <v>1</v>
      </c>
      <c r="F78" s="85">
        <v>134.30891049413651</v>
      </c>
      <c r="G78" s="90" t="s">
        <v>13</v>
      </c>
    </row>
    <row r="79" spans="1:14" ht="12" customHeight="1" x14ac:dyDescent="0.2">
      <c r="A79" s="93" t="s">
        <v>24</v>
      </c>
      <c r="B79" s="94" t="s">
        <v>24</v>
      </c>
      <c r="C79" s="95">
        <v>434</v>
      </c>
      <c r="D79" s="95">
        <v>5</v>
      </c>
      <c r="E79" s="95">
        <v>2</v>
      </c>
      <c r="F79" s="96">
        <v>133.49033330205441</v>
      </c>
      <c r="G79" s="90" t="s">
        <v>13</v>
      </c>
    </row>
    <row r="80" spans="1:14" ht="12" customHeight="1" x14ac:dyDescent="0.2">
      <c r="A80" s="82" t="s">
        <v>90</v>
      </c>
      <c r="B80" s="83" t="s">
        <v>115</v>
      </c>
      <c r="C80" s="84">
        <v>8</v>
      </c>
      <c r="D80" s="84">
        <v>0</v>
      </c>
      <c r="E80" s="84">
        <v>0</v>
      </c>
      <c r="F80" s="85">
        <v>132.64798540872161</v>
      </c>
      <c r="G80" s="90" t="s">
        <v>13</v>
      </c>
    </row>
    <row r="81" spans="1:12" ht="12" customHeight="1" x14ac:dyDescent="0.2">
      <c r="A81" s="93" t="s">
        <v>26</v>
      </c>
      <c r="B81" s="94" t="s">
        <v>372</v>
      </c>
      <c r="C81" s="95">
        <v>14</v>
      </c>
      <c r="D81" s="95">
        <v>0</v>
      </c>
      <c r="E81" s="95">
        <v>0</v>
      </c>
      <c r="F81" s="96">
        <v>130.73116070594827</v>
      </c>
      <c r="G81" s="90" t="s">
        <v>13</v>
      </c>
    </row>
    <row r="82" spans="1:12" ht="12" customHeight="1" x14ac:dyDescent="0.2">
      <c r="A82" s="82" t="s">
        <v>20</v>
      </c>
      <c r="B82" s="83" t="s">
        <v>299</v>
      </c>
      <c r="C82" s="84">
        <v>7</v>
      </c>
      <c r="D82" s="84">
        <v>0</v>
      </c>
      <c r="E82" s="84">
        <v>0</v>
      </c>
      <c r="F82" s="85">
        <v>130.54830287206266</v>
      </c>
      <c r="G82" s="90" t="s">
        <v>13</v>
      </c>
    </row>
    <row r="83" spans="1:12" ht="12" customHeight="1" x14ac:dyDescent="0.2">
      <c r="A83" s="93" t="s">
        <v>11</v>
      </c>
      <c r="B83" s="94" t="s">
        <v>144</v>
      </c>
      <c r="C83" s="95">
        <v>15</v>
      </c>
      <c r="D83" s="95">
        <v>0</v>
      </c>
      <c r="E83" s="95">
        <v>0</v>
      </c>
      <c r="F83" s="96">
        <v>130.49151805132666</v>
      </c>
      <c r="G83" s="90" t="s">
        <v>13</v>
      </c>
    </row>
    <row r="84" spans="1:12" x14ac:dyDescent="0.2">
      <c r="A84" s="82" t="s">
        <v>102</v>
      </c>
      <c r="B84" s="83" t="s">
        <v>668</v>
      </c>
      <c r="C84" s="84">
        <v>8</v>
      </c>
      <c r="D84" s="84">
        <v>0</v>
      </c>
      <c r="E84" s="84">
        <v>0</v>
      </c>
      <c r="F84" s="85">
        <v>129.07389480477573</v>
      </c>
      <c r="G84" s="90" t="s">
        <v>13</v>
      </c>
    </row>
    <row r="85" spans="1:12" x14ac:dyDescent="0.2">
      <c r="A85" s="93" t="s">
        <v>11</v>
      </c>
      <c r="B85" s="94" t="s">
        <v>382</v>
      </c>
      <c r="C85" s="95">
        <v>8</v>
      </c>
      <c r="D85" s="95">
        <v>0</v>
      </c>
      <c r="E85" s="95">
        <v>0</v>
      </c>
      <c r="F85" s="96">
        <v>128.45215157353886</v>
      </c>
      <c r="G85" s="90" t="s">
        <v>13</v>
      </c>
    </row>
    <row r="86" spans="1:12" x14ac:dyDescent="0.2">
      <c r="A86" s="82" t="s">
        <v>45</v>
      </c>
      <c r="B86" s="83" t="s">
        <v>775</v>
      </c>
      <c r="C86" s="84">
        <v>9</v>
      </c>
      <c r="D86" s="84">
        <v>0</v>
      </c>
      <c r="E86" s="84">
        <v>0</v>
      </c>
      <c r="F86" s="85">
        <v>127.80460096563476</v>
      </c>
      <c r="G86" s="90" t="s">
        <v>13</v>
      </c>
    </row>
    <row r="87" spans="1:12" x14ac:dyDescent="0.2">
      <c r="A87" s="93" t="s">
        <v>102</v>
      </c>
      <c r="B87" s="94" t="s">
        <v>563</v>
      </c>
      <c r="C87" s="95">
        <v>8</v>
      </c>
      <c r="D87" s="95">
        <v>0</v>
      </c>
      <c r="E87" s="95">
        <v>0</v>
      </c>
      <c r="F87" s="96">
        <v>126.34238787113075</v>
      </c>
      <c r="G87" s="90" t="s">
        <v>13</v>
      </c>
    </row>
    <row r="88" spans="1:12" x14ac:dyDescent="0.2">
      <c r="A88" s="82" t="s">
        <v>24</v>
      </c>
      <c r="B88" s="83" t="s">
        <v>271</v>
      </c>
      <c r="C88" s="84">
        <v>13</v>
      </c>
      <c r="D88" s="84">
        <v>0</v>
      </c>
      <c r="E88" s="84">
        <v>0</v>
      </c>
      <c r="F88" s="85">
        <v>126.32397240307064</v>
      </c>
      <c r="G88" s="90" t="s">
        <v>13</v>
      </c>
    </row>
    <row r="89" spans="1:12" x14ac:dyDescent="0.2">
      <c r="A89" s="93" t="s">
        <v>40</v>
      </c>
      <c r="B89" s="94" t="s">
        <v>313</v>
      </c>
      <c r="C89" s="95">
        <v>3</v>
      </c>
      <c r="D89" s="95">
        <v>0</v>
      </c>
      <c r="E89" s="95">
        <v>0</v>
      </c>
      <c r="F89" s="96">
        <v>126.10340479192938</v>
      </c>
      <c r="G89" s="90" t="s">
        <v>13</v>
      </c>
    </row>
    <row r="90" spans="1:12" x14ac:dyDescent="0.2">
      <c r="A90" s="82" t="s">
        <v>22</v>
      </c>
      <c r="B90" s="83" t="s">
        <v>51</v>
      </c>
      <c r="C90" s="84">
        <v>5</v>
      </c>
      <c r="D90" s="84">
        <v>0</v>
      </c>
      <c r="E90" s="84">
        <v>0</v>
      </c>
      <c r="F90" s="85">
        <v>125.84948401711553</v>
      </c>
      <c r="G90" s="90" t="s">
        <v>13</v>
      </c>
    </row>
    <row r="91" spans="1:12" x14ac:dyDescent="0.2">
      <c r="A91" s="93" t="s">
        <v>28</v>
      </c>
      <c r="B91" s="94" t="s">
        <v>204</v>
      </c>
      <c r="C91" s="95">
        <v>7</v>
      </c>
      <c r="D91" s="95">
        <v>1</v>
      </c>
      <c r="E91" s="95">
        <v>0</v>
      </c>
      <c r="F91" s="96">
        <v>125.66760917373547</v>
      </c>
      <c r="G91" s="90" t="s">
        <v>13</v>
      </c>
      <c r="L91" s="122"/>
    </row>
    <row r="92" spans="1:12" x14ac:dyDescent="0.2">
      <c r="A92" s="82" t="s">
        <v>11</v>
      </c>
      <c r="B92" s="83" t="s">
        <v>244</v>
      </c>
      <c r="C92" s="84">
        <v>11</v>
      </c>
      <c r="D92" s="84">
        <v>0</v>
      </c>
      <c r="E92" s="84">
        <v>0</v>
      </c>
      <c r="F92" s="85">
        <v>123.83203872565575</v>
      </c>
      <c r="G92" s="90" t="s">
        <v>13</v>
      </c>
    </row>
    <row r="93" spans="1:12" x14ac:dyDescent="0.2">
      <c r="A93" s="93" t="s">
        <v>30</v>
      </c>
      <c r="B93" s="94" t="s">
        <v>570</v>
      </c>
      <c r="C93" s="95">
        <v>0</v>
      </c>
      <c r="D93" s="95">
        <v>6</v>
      </c>
      <c r="E93" s="95">
        <v>1</v>
      </c>
      <c r="F93" s="96">
        <v>123.43502027861047</v>
      </c>
      <c r="G93" s="90" t="s">
        <v>13</v>
      </c>
    </row>
    <row r="94" spans="1:12" x14ac:dyDescent="0.2">
      <c r="A94" s="82" t="s">
        <v>98</v>
      </c>
      <c r="B94" s="83" t="s">
        <v>811</v>
      </c>
      <c r="C94" s="84">
        <v>5</v>
      </c>
      <c r="D94" s="84">
        <v>0</v>
      </c>
      <c r="E94" s="84">
        <v>0</v>
      </c>
      <c r="F94" s="85">
        <v>123.30456226880395</v>
      </c>
      <c r="G94" s="90" t="s">
        <v>13</v>
      </c>
    </row>
    <row r="95" spans="1:12" x14ac:dyDescent="0.2">
      <c r="A95" s="93" t="s">
        <v>20</v>
      </c>
      <c r="B95" s="94" t="s">
        <v>861</v>
      </c>
      <c r="C95" s="95">
        <v>6</v>
      </c>
      <c r="D95" s="95">
        <v>0</v>
      </c>
      <c r="E95" s="95">
        <v>0</v>
      </c>
      <c r="F95" s="96">
        <v>122.59910093992644</v>
      </c>
      <c r="G95" s="90" t="s">
        <v>13</v>
      </c>
    </row>
    <row r="96" spans="1:12" x14ac:dyDescent="0.2">
      <c r="A96" s="82" t="s">
        <v>71</v>
      </c>
      <c r="B96" s="83" t="s">
        <v>71</v>
      </c>
      <c r="C96" s="84">
        <v>181</v>
      </c>
      <c r="D96" s="84">
        <v>1</v>
      </c>
      <c r="E96" s="84">
        <v>0</v>
      </c>
      <c r="F96" s="85">
        <v>120.66325008453057</v>
      </c>
      <c r="G96" s="90" t="s">
        <v>13</v>
      </c>
    </row>
    <row r="97" spans="1:7" x14ac:dyDescent="0.2">
      <c r="A97" s="93" t="s">
        <v>26</v>
      </c>
      <c r="B97" s="94" t="s">
        <v>258</v>
      </c>
      <c r="C97" s="95">
        <v>15</v>
      </c>
      <c r="D97" s="95">
        <v>0</v>
      </c>
      <c r="E97" s="95">
        <v>0</v>
      </c>
      <c r="F97" s="96">
        <v>118.48341232227489</v>
      </c>
      <c r="G97" s="90" t="s">
        <v>13</v>
      </c>
    </row>
    <row r="98" spans="1:7" x14ac:dyDescent="0.2">
      <c r="A98" s="82" t="s">
        <v>20</v>
      </c>
      <c r="B98" s="83" t="s">
        <v>20</v>
      </c>
      <c r="C98" s="84">
        <v>116</v>
      </c>
      <c r="D98" s="84">
        <v>11</v>
      </c>
      <c r="E98" s="84">
        <v>0</v>
      </c>
      <c r="F98" s="85">
        <v>116.08244595768018</v>
      </c>
      <c r="G98" s="90" t="s">
        <v>13</v>
      </c>
    </row>
    <row r="99" spans="1:7" x14ac:dyDescent="0.2">
      <c r="A99" s="93" t="s">
        <v>11</v>
      </c>
      <c r="B99" s="94" t="s">
        <v>637</v>
      </c>
      <c r="C99" s="95">
        <v>12</v>
      </c>
      <c r="D99" s="95">
        <v>0</v>
      </c>
      <c r="E99" s="95">
        <v>0</v>
      </c>
      <c r="F99" s="96">
        <v>112.89867344058707</v>
      </c>
      <c r="G99" s="90" t="s">
        <v>13</v>
      </c>
    </row>
    <row r="100" spans="1:7" x14ac:dyDescent="0.2">
      <c r="A100" s="82" t="s">
        <v>142</v>
      </c>
      <c r="B100" s="83" t="s">
        <v>143</v>
      </c>
      <c r="C100" s="84">
        <v>3</v>
      </c>
      <c r="D100" s="84">
        <v>0</v>
      </c>
      <c r="E100" s="84">
        <v>0</v>
      </c>
      <c r="F100" s="85">
        <v>112.06574523720583</v>
      </c>
      <c r="G100" s="90" t="s">
        <v>13</v>
      </c>
    </row>
    <row r="101" spans="1:7" x14ac:dyDescent="0.2">
      <c r="A101" s="93" t="s">
        <v>71</v>
      </c>
      <c r="B101" s="94" t="s">
        <v>452</v>
      </c>
      <c r="C101" s="95">
        <v>20</v>
      </c>
      <c r="D101" s="95">
        <v>0</v>
      </c>
      <c r="E101" s="95">
        <v>0</v>
      </c>
      <c r="F101" s="96">
        <v>111.16669445834029</v>
      </c>
      <c r="G101" s="90" t="s">
        <v>13</v>
      </c>
    </row>
    <row r="102" spans="1:7" x14ac:dyDescent="0.2">
      <c r="A102" s="82" t="s">
        <v>26</v>
      </c>
      <c r="B102" s="83" t="s">
        <v>229</v>
      </c>
      <c r="C102" s="84">
        <v>6</v>
      </c>
      <c r="D102" s="84">
        <v>0</v>
      </c>
      <c r="E102" s="84">
        <v>0</v>
      </c>
      <c r="F102" s="85">
        <v>109.48905109489053</v>
      </c>
      <c r="G102" s="90" t="s">
        <v>13</v>
      </c>
    </row>
    <row r="103" spans="1:7" x14ac:dyDescent="0.2">
      <c r="A103" s="93" t="s">
        <v>98</v>
      </c>
      <c r="B103" s="94" t="s">
        <v>321</v>
      </c>
      <c r="C103" s="95">
        <v>8</v>
      </c>
      <c r="D103" s="95">
        <v>0</v>
      </c>
      <c r="E103" s="95">
        <v>0</v>
      </c>
      <c r="F103" s="96">
        <v>108.3130246412131</v>
      </c>
      <c r="G103" s="90" t="s">
        <v>13</v>
      </c>
    </row>
    <row r="104" spans="1:7" x14ac:dyDescent="0.2">
      <c r="A104" s="82" t="s">
        <v>45</v>
      </c>
      <c r="B104" s="83" t="s">
        <v>521</v>
      </c>
      <c r="C104" s="84">
        <v>23</v>
      </c>
      <c r="D104" s="84">
        <v>0</v>
      </c>
      <c r="E104" s="84">
        <v>0</v>
      </c>
      <c r="F104" s="85">
        <v>106.80783876660166</v>
      </c>
      <c r="G104" s="90" t="s">
        <v>13</v>
      </c>
    </row>
    <row r="105" spans="1:7" x14ac:dyDescent="0.2">
      <c r="A105" s="93" t="s">
        <v>62</v>
      </c>
      <c r="B105" s="94" t="s">
        <v>358</v>
      </c>
      <c r="C105" s="95">
        <v>9</v>
      </c>
      <c r="D105" s="95">
        <v>0</v>
      </c>
      <c r="E105" s="95">
        <v>0</v>
      </c>
      <c r="F105" s="96">
        <v>106.60980810234541</v>
      </c>
      <c r="G105" s="90" t="s">
        <v>13</v>
      </c>
    </row>
    <row r="106" spans="1:7" x14ac:dyDescent="0.2">
      <c r="A106" s="82" t="s">
        <v>62</v>
      </c>
      <c r="B106" s="83" t="s">
        <v>806</v>
      </c>
      <c r="C106" s="84">
        <v>4</v>
      </c>
      <c r="D106" s="84">
        <v>0</v>
      </c>
      <c r="E106" s="84">
        <v>0</v>
      </c>
      <c r="F106" s="85">
        <v>105.48523206751054</v>
      </c>
      <c r="G106" s="90" t="s">
        <v>13</v>
      </c>
    </row>
    <row r="107" spans="1:7" x14ac:dyDescent="0.2">
      <c r="A107" s="93" t="s">
        <v>102</v>
      </c>
      <c r="B107" s="94" t="s">
        <v>217</v>
      </c>
      <c r="C107" s="95">
        <v>7</v>
      </c>
      <c r="D107" s="95">
        <v>0</v>
      </c>
      <c r="E107" s="95">
        <v>1</v>
      </c>
      <c r="F107" s="96">
        <v>105.40184453227931</v>
      </c>
      <c r="G107" s="90" t="s">
        <v>13</v>
      </c>
    </row>
    <row r="108" spans="1:7" x14ac:dyDescent="0.2">
      <c r="A108" s="82" t="s">
        <v>102</v>
      </c>
      <c r="B108" s="83" t="s">
        <v>442</v>
      </c>
      <c r="C108" s="84">
        <v>5</v>
      </c>
      <c r="D108" s="84">
        <v>0</v>
      </c>
      <c r="E108" s="84">
        <v>0</v>
      </c>
      <c r="F108" s="85">
        <v>103.22047894302229</v>
      </c>
      <c r="G108" s="90" t="s">
        <v>13</v>
      </c>
    </row>
    <row r="109" spans="1:7" x14ac:dyDescent="0.2">
      <c r="A109" s="93" t="s">
        <v>53</v>
      </c>
      <c r="B109" s="94" t="s">
        <v>462</v>
      </c>
      <c r="C109" s="95">
        <v>5</v>
      </c>
      <c r="D109" s="95">
        <v>0</v>
      </c>
      <c r="E109" s="95">
        <v>0</v>
      </c>
      <c r="F109" s="96">
        <v>101.7293997965412</v>
      </c>
      <c r="G109" s="90" t="s">
        <v>13</v>
      </c>
    </row>
    <row r="110" spans="1:7" x14ac:dyDescent="0.2">
      <c r="A110" s="82" t="s">
        <v>90</v>
      </c>
      <c r="B110" s="83" t="s">
        <v>688</v>
      </c>
      <c r="C110" s="84">
        <v>11</v>
      </c>
      <c r="D110" s="84">
        <v>0</v>
      </c>
      <c r="E110" s="84">
        <v>0</v>
      </c>
      <c r="F110" s="85">
        <v>101.51347360649686</v>
      </c>
      <c r="G110" s="90" t="s">
        <v>13</v>
      </c>
    </row>
    <row r="111" spans="1:7" x14ac:dyDescent="0.2">
      <c r="A111" s="93" t="s">
        <v>22</v>
      </c>
      <c r="B111" s="94" t="s">
        <v>265</v>
      </c>
      <c r="C111" s="95">
        <v>5</v>
      </c>
      <c r="D111" s="95">
        <v>0</v>
      </c>
      <c r="E111" s="95">
        <v>0</v>
      </c>
      <c r="F111" s="96">
        <v>100.80645161290322</v>
      </c>
      <c r="G111" s="90" t="s">
        <v>13</v>
      </c>
    </row>
    <row r="112" spans="1:7" x14ac:dyDescent="0.2">
      <c r="A112" s="82" t="s">
        <v>53</v>
      </c>
      <c r="B112" s="83" t="s">
        <v>53</v>
      </c>
      <c r="C112" s="84">
        <v>48</v>
      </c>
      <c r="D112" s="84">
        <v>0</v>
      </c>
      <c r="E112" s="84">
        <v>0</v>
      </c>
      <c r="F112" s="85">
        <v>100.80433458638721</v>
      </c>
      <c r="G112" s="90" t="s">
        <v>13</v>
      </c>
    </row>
    <row r="113" spans="1:7" x14ac:dyDescent="0.2">
      <c r="A113" s="93" t="s">
        <v>26</v>
      </c>
      <c r="B113" s="94" t="s">
        <v>449</v>
      </c>
      <c r="C113" s="95">
        <v>52</v>
      </c>
      <c r="D113" s="95">
        <v>0</v>
      </c>
      <c r="E113" s="95">
        <v>0</v>
      </c>
      <c r="F113" s="96">
        <v>100.7732408286661</v>
      </c>
      <c r="G113" s="90" t="s">
        <v>13</v>
      </c>
    </row>
    <row r="114" spans="1:7" x14ac:dyDescent="0.2">
      <c r="A114" s="157" t="s">
        <v>20</v>
      </c>
      <c r="B114" s="158" t="s">
        <v>705</v>
      </c>
      <c r="C114" s="159">
        <v>29</v>
      </c>
      <c r="D114" s="159">
        <v>3</v>
      </c>
      <c r="E114" s="159">
        <v>2</v>
      </c>
      <c r="F114" s="160">
        <v>100.19449519655802</v>
      </c>
      <c r="G114" s="9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B9C3-38A8-4042-99F4-0982E283E95F}">
  <dimension ref="A1:G165"/>
  <sheetViews>
    <sheetView topLeftCell="A145" workbookViewId="0">
      <selection activeCell="A55" sqref="A55:G165"/>
    </sheetView>
  </sheetViews>
  <sheetFormatPr defaultRowHeight="15" x14ac:dyDescent="0.25"/>
  <cols>
    <col min="1" max="1" width="20.85546875" bestFit="1" customWidth="1"/>
    <col min="2" max="2" width="23.855468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12.7109375" style="92" customWidth="1"/>
    <col min="7" max="7" width="10.28515625" bestFit="1" customWidth="1"/>
  </cols>
  <sheetData>
    <row r="1" spans="1:7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92" t="s">
        <v>4</v>
      </c>
      <c r="G1" t="s">
        <v>5</v>
      </c>
    </row>
    <row r="2" spans="1:7" x14ac:dyDescent="0.25">
      <c r="A2" t="s">
        <v>30</v>
      </c>
      <c r="B2" t="s">
        <v>404</v>
      </c>
      <c r="C2" s="7">
        <v>322</v>
      </c>
      <c r="D2" s="7">
        <v>0</v>
      </c>
      <c r="E2" s="7">
        <v>0</v>
      </c>
      <c r="F2" s="92">
        <v>1526.3557072430792</v>
      </c>
      <c r="G2" t="s">
        <v>1127</v>
      </c>
    </row>
    <row r="3" spans="1:7" x14ac:dyDescent="0.25">
      <c r="A3" t="s">
        <v>142</v>
      </c>
      <c r="B3" t="s">
        <v>387</v>
      </c>
      <c r="C3" s="7">
        <v>53</v>
      </c>
      <c r="D3" s="7">
        <v>0</v>
      </c>
      <c r="E3" s="7">
        <v>0</v>
      </c>
      <c r="F3" s="92">
        <v>1256.817642874081</v>
      </c>
      <c r="G3" t="s">
        <v>1127</v>
      </c>
    </row>
    <row r="4" spans="1:7" x14ac:dyDescent="0.25">
      <c r="A4" t="s">
        <v>14</v>
      </c>
      <c r="B4" t="s">
        <v>49</v>
      </c>
      <c r="C4" s="7">
        <v>101</v>
      </c>
      <c r="D4" s="7">
        <v>0</v>
      </c>
      <c r="E4" s="7">
        <v>0</v>
      </c>
      <c r="F4" s="92">
        <v>1212.0484819392775</v>
      </c>
      <c r="G4" t="s">
        <v>1127</v>
      </c>
    </row>
    <row r="5" spans="1:7" x14ac:dyDescent="0.25">
      <c r="A5" t="s">
        <v>22</v>
      </c>
      <c r="B5" t="s">
        <v>728</v>
      </c>
      <c r="C5" s="7">
        <v>34</v>
      </c>
      <c r="D5" s="7">
        <v>0</v>
      </c>
      <c r="E5" s="7">
        <v>0</v>
      </c>
      <c r="F5" s="92">
        <v>846.82440846824409</v>
      </c>
      <c r="G5" t="s">
        <v>1127</v>
      </c>
    </row>
    <row r="6" spans="1:7" x14ac:dyDescent="0.25">
      <c r="A6" t="s">
        <v>26</v>
      </c>
      <c r="B6" t="s">
        <v>598</v>
      </c>
      <c r="C6" s="7">
        <v>95</v>
      </c>
      <c r="D6" s="7">
        <v>0</v>
      </c>
      <c r="E6" s="7">
        <v>0</v>
      </c>
      <c r="F6" s="92">
        <v>844.51951284558629</v>
      </c>
      <c r="G6" t="s">
        <v>1127</v>
      </c>
    </row>
    <row r="7" spans="1:7" x14ac:dyDescent="0.25">
      <c r="A7" t="s">
        <v>45</v>
      </c>
      <c r="B7" t="s">
        <v>631</v>
      </c>
      <c r="C7" s="7">
        <v>67</v>
      </c>
      <c r="D7" s="7">
        <v>0</v>
      </c>
      <c r="E7" s="7">
        <v>2</v>
      </c>
      <c r="F7" s="92">
        <v>798.42629021059952</v>
      </c>
      <c r="G7" t="s">
        <v>1127</v>
      </c>
    </row>
    <row r="8" spans="1:7" x14ac:dyDescent="0.25">
      <c r="A8" t="s">
        <v>26</v>
      </c>
      <c r="B8" t="s">
        <v>322</v>
      </c>
      <c r="C8" s="7">
        <v>535</v>
      </c>
      <c r="D8" s="7">
        <v>0</v>
      </c>
      <c r="E8" s="7">
        <v>0</v>
      </c>
      <c r="F8" s="92">
        <v>792.12318625999399</v>
      </c>
      <c r="G8" t="s">
        <v>1127</v>
      </c>
    </row>
    <row r="9" spans="1:7" x14ac:dyDescent="0.25">
      <c r="A9" t="s">
        <v>45</v>
      </c>
      <c r="B9" t="s">
        <v>200</v>
      </c>
      <c r="C9" s="7">
        <v>131</v>
      </c>
      <c r="D9" s="7">
        <v>0</v>
      </c>
      <c r="E9" s="7">
        <v>0</v>
      </c>
      <c r="F9" s="92">
        <v>738.48582219967307</v>
      </c>
      <c r="G9" t="s">
        <v>1127</v>
      </c>
    </row>
    <row r="10" spans="1:7" x14ac:dyDescent="0.25">
      <c r="A10" t="s">
        <v>22</v>
      </c>
      <c r="B10" t="s">
        <v>584</v>
      </c>
      <c r="C10" s="7">
        <v>33</v>
      </c>
      <c r="D10" s="7">
        <v>0</v>
      </c>
      <c r="E10" s="7">
        <v>0</v>
      </c>
      <c r="F10" s="92">
        <v>680.55269127655185</v>
      </c>
      <c r="G10" t="s">
        <v>1127</v>
      </c>
    </row>
    <row r="11" spans="1:7" x14ac:dyDescent="0.25">
      <c r="A11" t="s">
        <v>40</v>
      </c>
      <c r="B11" t="s">
        <v>574</v>
      </c>
      <c r="C11" s="7">
        <v>145</v>
      </c>
      <c r="D11" s="7">
        <v>0</v>
      </c>
      <c r="E11" s="7">
        <v>0</v>
      </c>
      <c r="F11" s="92">
        <v>677.00065365580349</v>
      </c>
      <c r="G11" t="s">
        <v>1127</v>
      </c>
    </row>
    <row r="12" spans="1:7" x14ac:dyDescent="0.25">
      <c r="A12" t="s">
        <v>22</v>
      </c>
      <c r="B12" t="s">
        <v>44</v>
      </c>
      <c r="C12" s="7">
        <v>3</v>
      </c>
      <c r="D12" s="7">
        <v>47</v>
      </c>
      <c r="E12" s="7">
        <v>0</v>
      </c>
      <c r="F12" s="92">
        <v>674.67278369990549</v>
      </c>
      <c r="G12" t="s">
        <v>1127</v>
      </c>
    </row>
    <row r="13" spans="1:7" x14ac:dyDescent="0.25">
      <c r="A13" t="s">
        <v>121</v>
      </c>
      <c r="B13" t="s">
        <v>157</v>
      </c>
      <c r="C13" s="7">
        <v>25</v>
      </c>
      <c r="D13" s="7">
        <v>0</v>
      </c>
      <c r="E13" s="7">
        <v>0</v>
      </c>
      <c r="F13" s="92">
        <v>656.16797900262463</v>
      </c>
      <c r="G13" t="s">
        <v>1127</v>
      </c>
    </row>
    <row r="14" spans="1:7" x14ac:dyDescent="0.25">
      <c r="A14" t="s">
        <v>26</v>
      </c>
      <c r="B14" t="s">
        <v>713</v>
      </c>
      <c r="C14" s="7">
        <v>173</v>
      </c>
      <c r="D14" s="7">
        <v>0</v>
      </c>
      <c r="E14" s="7">
        <v>4</v>
      </c>
      <c r="F14" s="92">
        <v>630.92607114849932</v>
      </c>
      <c r="G14" t="s">
        <v>1127</v>
      </c>
    </row>
    <row r="15" spans="1:7" x14ac:dyDescent="0.25">
      <c r="A15" t="s">
        <v>11</v>
      </c>
      <c r="B15" t="s">
        <v>172</v>
      </c>
      <c r="C15" s="7">
        <v>57</v>
      </c>
      <c r="D15" s="7">
        <v>0</v>
      </c>
      <c r="E15" s="7">
        <v>0</v>
      </c>
      <c r="F15" s="92">
        <v>588.90381237731174</v>
      </c>
      <c r="G15" t="s">
        <v>1127</v>
      </c>
    </row>
    <row r="16" spans="1:7" x14ac:dyDescent="0.25">
      <c r="A16" t="s">
        <v>26</v>
      </c>
      <c r="B16" t="s">
        <v>572</v>
      </c>
      <c r="C16" s="7">
        <v>521</v>
      </c>
      <c r="D16" s="7">
        <v>0</v>
      </c>
      <c r="E16" s="7">
        <v>0</v>
      </c>
      <c r="F16" s="92">
        <v>559.60730819217838</v>
      </c>
      <c r="G16" t="s">
        <v>1127</v>
      </c>
    </row>
    <row r="17" spans="1:7" x14ac:dyDescent="0.25">
      <c r="A17" t="s">
        <v>22</v>
      </c>
      <c r="B17" t="s">
        <v>208</v>
      </c>
      <c r="C17" s="7">
        <v>35</v>
      </c>
      <c r="D17" s="7">
        <v>0</v>
      </c>
      <c r="E17" s="7">
        <v>4</v>
      </c>
      <c r="F17" s="92">
        <v>555.79307396323213</v>
      </c>
      <c r="G17" t="s">
        <v>1127</v>
      </c>
    </row>
    <row r="18" spans="1:7" x14ac:dyDescent="0.25">
      <c r="A18" t="s">
        <v>26</v>
      </c>
      <c r="B18" t="s">
        <v>188</v>
      </c>
      <c r="C18" s="7">
        <v>61</v>
      </c>
      <c r="D18" s="7">
        <v>0</v>
      </c>
      <c r="E18" s="7">
        <v>0</v>
      </c>
      <c r="F18" s="92">
        <v>533.26339715010056</v>
      </c>
      <c r="G18" t="s">
        <v>1127</v>
      </c>
    </row>
    <row r="19" spans="1:7" x14ac:dyDescent="0.25">
      <c r="A19" t="s">
        <v>22</v>
      </c>
      <c r="B19" t="s">
        <v>247</v>
      </c>
      <c r="C19" s="7">
        <v>53</v>
      </c>
      <c r="D19" s="7">
        <v>0</v>
      </c>
      <c r="E19" s="7">
        <v>0</v>
      </c>
      <c r="F19" s="92">
        <v>527.88844621513942</v>
      </c>
      <c r="G19" t="s">
        <v>1127</v>
      </c>
    </row>
    <row r="20" spans="1:7" x14ac:dyDescent="0.25">
      <c r="A20" t="s">
        <v>24</v>
      </c>
      <c r="B20" t="s">
        <v>405</v>
      </c>
      <c r="C20" s="7">
        <v>76</v>
      </c>
      <c r="D20" s="7">
        <v>3</v>
      </c>
      <c r="E20" s="7">
        <v>0</v>
      </c>
      <c r="F20" s="92">
        <v>523.10952191762681</v>
      </c>
      <c r="G20" t="s">
        <v>1127</v>
      </c>
    </row>
    <row r="21" spans="1:7" x14ac:dyDescent="0.25">
      <c r="A21" t="s">
        <v>17</v>
      </c>
      <c r="B21" t="s">
        <v>756</v>
      </c>
      <c r="C21" s="7">
        <v>28</v>
      </c>
      <c r="D21" s="7">
        <v>0</v>
      </c>
      <c r="E21" s="7">
        <v>0</v>
      </c>
      <c r="F21" s="92">
        <v>513.38467180051339</v>
      </c>
      <c r="G21" t="s">
        <v>1127</v>
      </c>
    </row>
    <row r="22" spans="1:7" x14ac:dyDescent="0.25">
      <c r="A22" t="s">
        <v>26</v>
      </c>
      <c r="B22" t="s">
        <v>567</v>
      </c>
      <c r="C22" s="7">
        <v>41</v>
      </c>
      <c r="D22" s="7">
        <v>0</v>
      </c>
      <c r="E22" s="7">
        <v>0</v>
      </c>
      <c r="F22" s="92">
        <v>495.76783555018136</v>
      </c>
      <c r="G22" t="s">
        <v>10</v>
      </c>
    </row>
    <row r="23" spans="1:7" x14ac:dyDescent="0.25">
      <c r="A23" t="s">
        <v>33</v>
      </c>
      <c r="B23" t="s">
        <v>649</v>
      </c>
      <c r="C23" s="7">
        <v>19</v>
      </c>
      <c r="D23" s="7">
        <v>0</v>
      </c>
      <c r="E23" s="7">
        <v>0</v>
      </c>
      <c r="F23" s="92">
        <v>472.75441652152278</v>
      </c>
      <c r="G23" t="s">
        <v>10</v>
      </c>
    </row>
    <row r="24" spans="1:7" x14ac:dyDescent="0.25">
      <c r="A24" t="s">
        <v>142</v>
      </c>
      <c r="B24" t="s">
        <v>209</v>
      </c>
      <c r="C24" s="7">
        <v>49</v>
      </c>
      <c r="D24" s="7">
        <v>0</v>
      </c>
      <c r="E24" s="7">
        <v>0</v>
      </c>
      <c r="F24" s="92">
        <v>470.02398081534773</v>
      </c>
      <c r="G24" t="s">
        <v>10</v>
      </c>
    </row>
    <row r="25" spans="1:7" x14ac:dyDescent="0.25">
      <c r="A25" t="s">
        <v>28</v>
      </c>
      <c r="B25" t="s">
        <v>755</v>
      </c>
      <c r="C25" s="7">
        <v>18</v>
      </c>
      <c r="D25" s="7">
        <v>0</v>
      </c>
      <c r="E25" s="7">
        <v>0</v>
      </c>
      <c r="F25" s="92">
        <v>465.71798188874516</v>
      </c>
      <c r="G25" t="s">
        <v>10</v>
      </c>
    </row>
    <row r="26" spans="1:7" x14ac:dyDescent="0.25">
      <c r="A26" t="s">
        <v>22</v>
      </c>
      <c r="B26" t="s">
        <v>644</v>
      </c>
      <c r="C26" s="7">
        <v>72</v>
      </c>
      <c r="D26" s="7">
        <v>8</v>
      </c>
      <c r="E26" s="7">
        <v>1</v>
      </c>
      <c r="F26" s="92">
        <v>465.57075525922517</v>
      </c>
      <c r="G26" t="s">
        <v>10</v>
      </c>
    </row>
    <row r="27" spans="1:7" x14ac:dyDescent="0.25">
      <c r="A27" t="s">
        <v>80</v>
      </c>
      <c r="B27" t="s">
        <v>284</v>
      </c>
      <c r="C27" s="7">
        <v>17</v>
      </c>
      <c r="D27" s="7">
        <v>0</v>
      </c>
      <c r="E27" s="7">
        <v>0</v>
      </c>
      <c r="F27" s="92">
        <v>459.58367126250334</v>
      </c>
      <c r="G27" t="s">
        <v>10</v>
      </c>
    </row>
    <row r="28" spans="1:7" x14ac:dyDescent="0.25">
      <c r="A28" t="s">
        <v>26</v>
      </c>
      <c r="B28" t="s">
        <v>112</v>
      </c>
      <c r="C28" s="7">
        <v>226</v>
      </c>
      <c r="D28" s="7">
        <v>4</v>
      </c>
      <c r="E28" s="7">
        <v>0</v>
      </c>
      <c r="F28" s="92">
        <v>458.47785352629273</v>
      </c>
      <c r="G28" t="s">
        <v>10</v>
      </c>
    </row>
    <row r="29" spans="1:7" x14ac:dyDescent="0.25">
      <c r="A29" t="s">
        <v>22</v>
      </c>
      <c r="B29" t="s">
        <v>743</v>
      </c>
      <c r="C29" s="7">
        <v>26</v>
      </c>
      <c r="D29" s="7">
        <v>0</v>
      </c>
      <c r="E29" s="7">
        <v>0</v>
      </c>
      <c r="F29" s="92">
        <v>448.4304932735426</v>
      </c>
      <c r="G29" t="s">
        <v>10</v>
      </c>
    </row>
    <row r="30" spans="1:7" x14ac:dyDescent="0.25">
      <c r="A30" t="s">
        <v>22</v>
      </c>
      <c r="B30" t="s">
        <v>478</v>
      </c>
      <c r="C30" s="7">
        <v>118</v>
      </c>
      <c r="D30" s="7">
        <v>0</v>
      </c>
      <c r="E30" s="7">
        <v>3</v>
      </c>
      <c r="F30" s="92">
        <v>437.77134587554269</v>
      </c>
      <c r="G30" t="s">
        <v>10</v>
      </c>
    </row>
    <row r="31" spans="1:7" x14ac:dyDescent="0.25">
      <c r="A31" t="s">
        <v>45</v>
      </c>
      <c r="B31" t="s">
        <v>736</v>
      </c>
      <c r="C31" s="7">
        <v>32</v>
      </c>
      <c r="D31" s="7">
        <v>0</v>
      </c>
      <c r="E31" s="7">
        <v>0</v>
      </c>
      <c r="F31" s="92">
        <v>432.02376130687185</v>
      </c>
      <c r="G31" t="s">
        <v>10</v>
      </c>
    </row>
    <row r="32" spans="1:7" x14ac:dyDescent="0.25">
      <c r="A32" t="s">
        <v>80</v>
      </c>
      <c r="B32" t="s">
        <v>80</v>
      </c>
      <c r="C32" s="7">
        <v>362</v>
      </c>
      <c r="D32" s="7">
        <v>0</v>
      </c>
      <c r="E32" s="7">
        <v>0</v>
      </c>
      <c r="F32" s="92">
        <v>431.93967163039326</v>
      </c>
      <c r="G32" t="s">
        <v>10</v>
      </c>
    </row>
    <row r="33" spans="1:7" x14ac:dyDescent="0.25">
      <c r="A33" t="s">
        <v>62</v>
      </c>
      <c r="B33" t="s">
        <v>853</v>
      </c>
      <c r="C33" s="7">
        <v>179</v>
      </c>
      <c r="D33" s="7">
        <v>0</v>
      </c>
      <c r="E33" s="7">
        <v>0</v>
      </c>
      <c r="F33" s="92">
        <v>424.68385964079812</v>
      </c>
      <c r="G33" t="s">
        <v>10</v>
      </c>
    </row>
    <row r="34" spans="1:7" x14ac:dyDescent="0.25">
      <c r="A34" t="s">
        <v>33</v>
      </c>
      <c r="B34" t="s">
        <v>375</v>
      </c>
      <c r="C34" s="7">
        <v>52</v>
      </c>
      <c r="D34" s="7">
        <v>0</v>
      </c>
      <c r="E34" s="7">
        <v>0</v>
      </c>
      <c r="F34" s="92">
        <v>422.66113955945701</v>
      </c>
      <c r="G34" t="s">
        <v>10</v>
      </c>
    </row>
    <row r="35" spans="1:7" x14ac:dyDescent="0.25">
      <c r="A35" t="s">
        <v>40</v>
      </c>
      <c r="B35" t="s">
        <v>40</v>
      </c>
      <c r="C35" s="7">
        <v>325</v>
      </c>
      <c r="D35" s="7">
        <v>0</v>
      </c>
      <c r="E35" s="7">
        <v>0</v>
      </c>
      <c r="F35" s="92">
        <v>408.90275663366089</v>
      </c>
      <c r="G35" t="s">
        <v>10</v>
      </c>
    </row>
    <row r="36" spans="1:7" x14ac:dyDescent="0.25">
      <c r="A36" t="s">
        <v>71</v>
      </c>
      <c r="B36" t="s">
        <v>816</v>
      </c>
      <c r="C36" s="7">
        <v>25</v>
      </c>
      <c r="D36" s="7">
        <v>0</v>
      </c>
      <c r="E36" s="7">
        <v>0</v>
      </c>
      <c r="F36" s="92">
        <v>382.321455880104</v>
      </c>
      <c r="G36" t="s">
        <v>10</v>
      </c>
    </row>
    <row r="37" spans="1:7" x14ac:dyDescent="0.25">
      <c r="A37" t="s">
        <v>22</v>
      </c>
      <c r="B37" t="s">
        <v>859</v>
      </c>
      <c r="C37" s="7">
        <v>43</v>
      </c>
      <c r="D37" s="7">
        <v>0</v>
      </c>
      <c r="E37" s="7">
        <v>0</v>
      </c>
      <c r="F37" s="92">
        <v>375.67709243403812</v>
      </c>
      <c r="G37" t="s">
        <v>10</v>
      </c>
    </row>
    <row r="38" spans="1:7" x14ac:dyDescent="0.25">
      <c r="A38" t="s">
        <v>53</v>
      </c>
      <c r="B38" t="s">
        <v>212</v>
      </c>
      <c r="C38" s="7">
        <v>55</v>
      </c>
      <c r="D38" s="7">
        <v>0</v>
      </c>
      <c r="E38" s="7">
        <v>0</v>
      </c>
      <c r="F38" s="92">
        <v>357.88651743883395</v>
      </c>
      <c r="G38" t="s">
        <v>10</v>
      </c>
    </row>
    <row r="39" spans="1:7" x14ac:dyDescent="0.25">
      <c r="A39" t="s">
        <v>17</v>
      </c>
      <c r="B39" t="s">
        <v>710</v>
      </c>
      <c r="C39" s="7">
        <v>14</v>
      </c>
      <c r="D39" s="7">
        <v>0</v>
      </c>
      <c r="E39" s="7">
        <v>0</v>
      </c>
      <c r="F39" s="92">
        <v>355.60071120142243</v>
      </c>
      <c r="G39" t="s">
        <v>10</v>
      </c>
    </row>
    <row r="40" spans="1:7" x14ac:dyDescent="0.25">
      <c r="A40" t="s">
        <v>14</v>
      </c>
      <c r="B40" t="s">
        <v>808</v>
      </c>
      <c r="C40" s="7">
        <v>11</v>
      </c>
      <c r="D40" s="7">
        <v>0</v>
      </c>
      <c r="E40" s="7">
        <v>0</v>
      </c>
      <c r="F40" s="92">
        <v>352.67714010900931</v>
      </c>
      <c r="G40" t="s">
        <v>10</v>
      </c>
    </row>
    <row r="41" spans="1:7" x14ac:dyDescent="0.25">
      <c r="A41" t="s">
        <v>24</v>
      </c>
      <c r="B41" t="s">
        <v>25</v>
      </c>
      <c r="C41" s="7">
        <v>7</v>
      </c>
      <c r="D41" s="7">
        <v>0</v>
      </c>
      <c r="E41" s="7">
        <v>0</v>
      </c>
      <c r="F41" s="92">
        <v>349.12718204488777</v>
      </c>
      <c r="G41" t="s">
        <v>10</v>
      </c>
    </row>
    <row r="42" spans="1:7" x14ac:dyDescent="0.25">
      <c r="A42" t="s">
        <v>11</v>
      </c>
      <c r="B42" t="s">
        <v>325</v>
      </c>
      <c r="C42" s="7">
        <v>10</v>
      </c>
      <c r="D42" s="7">
        <v>0</v>
      </c>
      <c r="E42" s="7">
        <v>0</v>
      </c>
      <c r="F42" s="92">
        <v>341.64673727365908</v>
      </c>
      <c r="G42" t="s">
        <v>10</v>
      </c>
    </row>
    <row r="43" spans="1:7" x14ac:dyDescent="0.25">
      <c r="A43" t="s">
        <v>135</v>
      </c>
      <c r="B43" t="s">
        <v>683</v>
      </c>
      <c r="C43" s="7">
        <v>13</v>
      </c>
      <c r="D43" s="7">
        <v>0</v>
      </c>
      <c r="E43" s="7">
        <v>0</v>
      </c>
      <c r="F43" s="92">
        <v>336.26487325400927</v>
      </c>
      <c r="G43" t="s">
        <v>10</v>
      </c>
    </row>
    <row r="44" spans="1:7" x14ac:dyDescent="0.25">
      <c r="A44" t="s">
        <v>38</v>
      </c>
      <c r="B44" t="s">
        <v>82</v>
      </c>
      <c r="C44" s="7">
        <v>47</v>
      </c>
      <c r="D44" s="7">
        <v>0</v>
      </c>
      <c r="E44" s="7">
        <v>0</v>
      </c>
      <c r="F44" s="92">
        <v>333.68832090876816</v>
      </c>
      <c r="G44" t="s">
        <v>10</v>
      </c>
    </row>
    <row r="45" spans="1:7" x14ac:dyDescent="0.25">
      <c r="A45" t="s">
        <v>11</v>
      </c>
      <c r="B45" t="s">
        <v>139</v>
      </c>
      <c r="C45" s="7">
        <v>12</v>
      </c>
      <c r="D45" s="7">
        <v>0</v>
      </c>
      <c r="E45" s="7">
        <v>0</v>
      </c>
      <c r="F45" s="92">
        <v>331.85840707964599</v>
      </c>
      <c r="G45" t="s">
        <v>10</v>
      </c>
    </row>
    <row r="46" spans="1:7" x14ac:dyDescent="0.25">
      <c r="A46" t="s">
        <v>71</v>
      </c>
      <c r="B46" t="s">
        <v>191</v>
      </c>
      <c r="C46" s="7">
        <v>99</v>
      </c>
      <c r="D46" s="7">
        <v>1</v>
      </c>
      <c r="E46" s="7">
        <v>0</v>
      </c>
      <c r="F46" s="92">
        <v>329.77179791584223</v>
      </c>
      <c r="G46" t="s">
        <v>10</v>
      </c>
    </row>
    <row r="47" spans="1:7" x14ac:dyDescent="0.25">
      <c r="A47" t="s">
        <v>17</v>
      </c>
      <c r="B47" t="s">
        <v>18</v>
      </c>
      <c r="C47" s="7">
        <v>13</v>
      </c>
      <c r="D47" s="7">
        <v>0</v>
      </c>
      <c r="E47" s="7">
        <v>0</v>
      </c>
      <c r="F47" s="92">
        <v>325.48823234852279</v>
      </c>
      <c r="G47" t="s">
        <v>10</v>
      </c>
    </row>
    <row r="48" spans="1:7" x14ac:dyDescent="0.25">
      <c r="A48" t="s">
        <v>20</v>
      </c>
      <c r="B48" t="s">
        <v>21</v>
      </c>
      <c r="C48" s="7">
        <v>26</v>
      </c>
      <c r="D48" s="7">
        <v>2</v>
      </c>
      <c r="E48" s="7">
        <v>3</v>
      </c>
      <c r="F48" s="92">
        <v>323.7597911227154</v>
      </c>
      <c r="G48" t="s">
        <v>10</v>
      </c>
    </row>
    <row r="49" spans="1:7" x14ac:dyDescent="0.25">
      <c r="A49" t="s">
        <v>80</v>
      </c>
      <c r="B49" t="s">
        <v>213</v>
      </c>
      <c r="C49" s="7">
        <v>43</v>
      </c>
      <c r="D49" s="7">
        <v>0</v>
      </c>
      <c r="E49" s="7">
        <v>0</v>
      </c>
      <c r="F49" s="92">
        <v>320.96738075688586</v>
      </c>
      <c r="G49" t="s">
        <v>10</v>
      </c>
    </row>
    <row r="50" spans="1:7" x14ac:dyDescent="0.25">
      <c r="A50" t="s">
        <v>28</v>
      </c>
      <c r="B50" t="s">
        <v>185</v>
      </c>
      <c r="C50" s="7">
        <v>53</v>
      </c>
      <c r="D50" s="7">
        <v>8</v>
      </c>
      <c r="E50" s="7">
        <v>0</v>
      </c>
      <c r="F50" s="92">
        <v>320.93439259220287</v>
      </c>
      <c r="G50" t="s">
        <v>10</v>
      </c>
    </row>
    <row r="51" spans="1:7" x14ac:dyDescent="0.25">
      <c r="A51" t="s">
        <v>62</v>
      </c>
      <c r="B51" t="s">
        <v>62</v>
      </c>
      <c r="C51" s="7">
        <v>330</v>
      </c>
      <c r="D51" s="7">
        <v>10</v>
      </c>
      <c r="E51" s="7">
        <v>10</v>
      </c>
      <c r="F51" s="92">
        <v>306.30551787511484</v>
      </c>
      <c r="G51" t="s">
        <v>10</v>
      </c>
    </row>
    <row r="52" spans="1:7" x14ac:dyDescent="0.25">
      <c r="A52" t="s">
        <v>33</v>
      </c>
      <c r="B52" t="s">
        <v>85</v>
      </c>
      <c r="C52" s="7">
        <v>57</v>
      </c>
      <c r="D52" s="7">
        <v>1</v>
      </c>
      <c r="E52" s="7">
        <v>0</v>
      </c>
      <c r="F52" s="92">
        <v>303.76034356342308</v>
      </c>
      <c r="G52" t="s">
        <v>10</v>
      </c>
    </row>
    <row r="53" spans="1:7" x14ac:dyDescent="0.25">
      <c r="A53" t="s">
        <v>20</v>
      </c>
      <c r="B53" t="s">
        <v>533</v>
      </c>
      <c r="C53" s="7">
        <v>21</v>
      </c>
      <c r="D53" s="7">
        <v>0</v>
      </c>
      <c r="E53" s="7">
        <v>0</v>
      </c>
      <c r="F53" s="92">
        <v>302.63726761781237</v>
      </c>
      <c r="G53" t="s">
        <v>10</v>
      </c>
    </row>
    <row r="54" spans="1:7" x14ac:dyDescent="0.25">
      <c r="A54" t="s">
        <v>40</v>
      </c>
      <c r="B54" t="s">
        <v>75</v>
      </c>
      <c r="C54" s="7">
        <v>32</v>
      </c>
      <c r="D54" s="7">
        <v>0</v>
      </c>
      <c r="E54" s="7">
        <v>0</v>
      </c>
      <c r="F54" s="92">
        <v>300.27212161020924</v>
      </c>
      <c r="G54" t="s">
        <v>10</v>
      </c>
    </row>
    <row r="55" spans="1:7" x14ac:dyDescent="0.25">
      <c r="A55" t="s">
        <v>20</v>
      </c>
      <c r="B55" t="s">
        <v>829</v>
      </c>
      <c r="C55" s="7">
        <v>36</v>
      </c>
      <c r="D55" s="7">
        <v>0</v>
      </c>
      <c r="E55" s="7">
        <v>0</v>
      </c>
      <c r="F55" s="92">
        <v>289.17985380351831</v>
      </c>
      <c r="G55" t="s">
        <v>13</v>
      </c>
    </row>
    <row r="56" spans="1:7" x14ac:dyDescent="0.25">
      <c r="A56" t="s">
        <v>8</v>
      </c>
      <c r="B56" t="s">
        <v>346</v>
      </c>
      <c r="C56" s="7">
        <v>4</v>
      </c>
      <c r="D56" s="7">
        <v>0</v>
      </c>
      <c r="E56" s="7">
        <v>0</v>
      </c>
      <c r="F56" s="92">
        <v>287.97696184305255</v>
      </c>
      <c r="G56" t="s">
        <v>13</v>
      </c>
    </row>
    <row r="57" spans="1:7" x14ac:dyDescent="0.25">
      <c r="A57" t="s">
        <v>30</v>
      </c>
      <c r="B57" t="s">
        <v>520</v>
      </c>
      <c r="C57" s="7">
        <v>14</v>
      </c>
      <c r="D57" s="7">
        <v>0</v>
      </c>
      <c r="E57" s="7">
        <v>0</v>
      </c>
      <c r="F57" s="92">
        <v>286.35712824708526</v>
      </c>
      <c r="G57" t="s">
        <v>13</v>
      </c>
    </row>
    <row r="58" spans="1:7" x14ac:dyDescent="0.25">
      <c r="A58" t="s">
        <v>26</v>
      </c>
      <c r="B58" t="s">
        <v>163</v>
      </c>
      <c r="C58" s="7">
        <v>15</v>
      </c>
      <c r="D58" s="7">
        <v>1</v>
      </c>
      <c r="E58" s="7">
        <v>0</v>
      </c>
      <c r="F58" s="92">
        <v>285.10334996436211</v>
      </c>
      <c r="G58" t="s">
        <v>13</v>
      </c>
    </row>
    <row r="59" spans="1:7" x14ac:dyDescent="0.25">
      <c r="A59" t="s">
        <v>22</v>
      </c>
      <c r="B59" t="s">
        <v>824</v>
      </c>
      <c r="C59" s="7">
        <v>19</v>
      </c>
      <c r="D59" s="7">
        <v>0</v>
      </c>
      <c r="E59" s="7">
        <v>0</v>
      </c>
      <c r="F59" s="92">
        <v>283.66676619886533</v>
      </c>
      <c r="G59" t="s">
        <v>13</v>
      </c>
    </row>
    <row r="60" spans="1:7" x14ac:dyDescent="0.25">
      <c r="A60" t="s">
        <v>20</v>
      </c>
      <c r="B60" t="s">
        <v>276</v>
      </c>
      <c r="C60" s="7">
        <v>22</v>
      </c>
      <c r="D60" s="7">
        <v>0</v>
      </c>
      <c r="E60" s="7">
        <v>0</v>
      </c>
      <c r="F60" s="92">
        <v>280.18339276617422</v>
      </c>
      <c r="G60" t="s">
        <v>13</v>
      </c>
    </row>
    <row r="61" spans="1:7" x14ac:dyDescent="0.25">
      <c r="A61" t="s">
        <v>22</v>
      </c>
      <c r="B61" t="s">
        <v>493</v>
      </c>
      <c r="C61" s="7">
        <v>1</v>
      </c>
      <c r="D61" s="7">
        <v>8</v>
      </c>
      <c r="E61" s="7">
        <v>0</v>
      </c>
      <c r="F61" s="92">
        <v>278.89680818097304</v>
      </c>
      <c r="G61" t="s">
        <v>13</v>
      </c>
    </row>
    <row r="62" spans="1:7" x14ac:dyDescent="0.25">
      <c r="A62" t="s">
        <v>14</v>
      </c>
      <c r="B62" t="s">
        <v>529</v>
      </c>
      <c r="C62" s="7">
        <v>75</v>
      </c>
      <c r="D62" s="7">
        <v>0</v>
      </c>
      <c r="E62" s="7">
        <v>0</v>
      </c>
      <c r="F62" s="92">
        <v>277.80864540504501</v>
      </c>
      <c r="G62" t="s">
        <v>13</v>
      </c>
    </row>
    <row r="63" spans="1:7" x14ac:dyDescent="0.25">
      <c r="A63" t="s">
        <v>30</v>
      </c>
      <c r="B63" t="s">
        <v>412</v>
      </c>
      <c r="C63" s="7">
        <v>40</v>
      </c>
      <c r="D63" s="7">
        <v>0</v>
      </c>
      <c r="E63" s="7">
        <v>1</v>
      </c>
      <c r="F63" s="92">
        <v>274.13746991174111</v>
      </c>
      <c r="G63" t="s">
        <v>13</v>
      </c>
    </row>
    <row r="64" spans="1:7" x14ac:dyDescent="0.25">
      <c r="A64" t="s">
        <v>14</v>
      </c>
      <c r="B64" t="s">
        <v>14</v>
      </c>
      <c r="C64" s="7">
        <v>60</v>
      </c>
      <c r="D64" s="7">
        <v>1</v>
      </c>
      <c r="E64" s="7">
        <v>0</v>
      </c>
      <c r="F64" s="92">
        <v>269.81599433828734</v>
      </c>
      <c r="G64" t="s">
        <v>13</v>
      </c>
    </row>
    <row r="65" spans="1:7" x14ac:dyDescent="0.25">
      <c r="A65" t="s">
        <v>28</v>
      </c>
      <c r="B65" t="s">
        <v>562</v>
      </c>
      <c r="C65" s="7">
        <v>16</v>
      </c>
      <c r="D65" s="7">
        <v>0</v>
      </c>
      <c r="E65" s="7">
        <v>0</v>
      </c>
      <c r="F65" s="92">
        <v>268.72690628149144</v>
      </c>
      <c r="G65" t="s">
        <v>13</v>
      </c>
    </row>
    <row r="66" spans="1:7" x14ac:dyDescent="0.25">
      <c r="A66" t="s">
        <v>24</v>
      </c>
      <c r="B66" t="s">
        <v>618</v>
      </c>
      <c r="C66" s="7">
        <v>32</v>
      </c>
      <c r="D66" s="7">
        <v>0</v>
      </c>
      <c r="E66" s="7">
        <v>0</v>
      </c>
      <c r="F66" s="92">
        <v>267.37967914438502</v>
      </c>
      <c r="G66" t="s">
        <v>13</v>
      </c>
    </row>
    <row r="67" spans="1:7" x14ac:dyDescent="0.25">
      <c r="A67" t="s">
        <v>24</v>
      </c>
      <c r="B67" t="s">
        <v>336</v>
      </c>
      <c r="C67" s="7">
        <v>153</v>
      </c>
      <c r="D67" s="7">
        <v>2</v>
      </c>
      <c r="E67" s="7">
        <v>1</v>
      </c>
      <c r="F67" s="92">
        <v>264.57718530579018</v>
      </c>
      <c r="G67" t="s">
        <v>13</v>
      </c>
    </row>
    <row r="68" spans="1:7" x14ac:dyDescent="0.25">
      <c r="A68" t="s">
        <v>26</v>
      </c>
      <c r="B68" t="s">
        <v>158</v>
      </c>
      <c r="C68" s="7">
        <v>140</v>
      </c>
      <c r="D68" s="7">
        <v>0</v>
      </c>
      <c r="E68" s="7">
        <v>0</v>
      </c>
      <c r="F68" s="92">
        <v>259.90420673523187</v>
      </c>
      <c r="G68" t="s">
        <v>13</v>
      </c>
    </row>
    <row r="69" spans="1:7" x14ac:dyDescent="0.25">
      <c r="A69" t="s">
        <v>28</v>
      </c>
      <c r="B69" t="s">
        <v>564</v>
      </c>
      <c r="C69" s="7">
        <v>52</v>
      </c>
      <c r="D69" s="7">
        <v>0</v>
      </c>
      <c r="E69" s="7">
        <v>0</v>
      </c>
      <c r="F69" s="92">
        <v>259.32575304209058</v>
      </c>
      <c r="G69" t="s">
        <v>13</v>
      </c>
    </row>
    <row r="70" spans="1:7" x14ac:dyDescent="0.25">
      <c r="A70" t="s">
        <v>62</v>
      </c>
      <c r="B70" t="s">
        <v>616</v>
      </c>
      <c r="C70" s="7">
        <v>28</v>
      </c>
      <c r="D70" s="7">
        <v>0</v>
      </c>
      <c r="E70" s="7">
        <v>0</v>
      </c>
      <c r="F70" s="92">
        <v>258.87573964497045</v>
      </c>
      <c r="G70" t="s">
        <v>13</v>
      </c>
    </row>
    <row r="71" spans="1:7" x14ac:dyDescent="0.25">
      <c r="A71" t="s">
        <v>26</v>
      </c>
      <c r="B71" t="s">
        <v>556</v>
      </c>
      <c r="C71" s="7">
        <v>8</v>
      </c>
      <c r="D71" s="7">
        <v>0</v>
      </c>
      <c r="E71" s="7">
        <v>0</v>
      </c>
      <c r="F71" s="92">
        <v>254.45292620865141</v>
      </c>
      <c r="G71" t="s">
        <v>13</v>
      </c>
    </row>
    <row r="72" spans="1:7" x14ac:dyDescent="0.25">
      <c r="A72" t="s">
        <v>30</v>
      </c>
      <c r="B72" t="s">
        <v>624</v>
      </c>
      <c r="C72" s="7">
        <v>29</v>
      </c>
      <c r="D72" s="7">
        <v>0</v>
      </c>
      <c r="E72" s="7">
        <v>1</v>
      </c>
      <c r="F72" s="92">
        <v>248.73559406351052</v>
      </c>
      <c r="G72" t="s">
        <v>13</v>
      </c>
    </row>
    <row r="73" spans="1:7" x14ac:dyDescent="0.25">
      <c r="A73" t="s">
        <v>24</v>
      </c>
      <c r="B73" t="s">
        <v>611</v>
      </c>
      <c r="C73" s="7">
        <v>15</v>
      </c>
      <c r="D73" s="7">
        <v>0</v>
      </c>
      <c r="E73" s="7">
        <v>0</v>
      </c>
      <c r="F73" s="92">
        <v>248.1800132362674</v>
      </c>
      <c r="G73" t="s">
        <v>13</v>
      </c>
    </row>
    <row r="74" spans="1:7" x14ac:dyDescent="0.25">
      <c r="A74" t="s">
        <v>26</v>
      </c>
      <c r="B74" t="s">
        <v>27</v>
      </c>
      <c r="C74" s="7">
        <v>11</v>
      </c>
      <c r="D74" s="7">
        <v>0</v>
      </c>
      <c r="E74" s="7">
        <v>0</v>
      </c>
      <c r="F74" s="92">
        <v>247.30215827338128</v>
      </c>
      <c r="G74" t="s">
        <v>13</v>
      </c>
    </row>
    <row r="75" spans="1:7" x14ac:dyDescent="0.25">
      <c r="A75" t="s">
        <v>22</v>
      </c>
      <c r="B75" t="s">
        <v>167</v>
      </c>
      <c r="C75" s="7">
        <v>11</v>
      </c>
      <c r="D75" s="7">
        <v>0</v>
      </c>
      <c r="E75" s="7">
        <v>0</v>
      </c>
      <c r="F75" s="92">
        <v>244.55313472654512</v>
      </c>
      <c r="G75" t="s">
        <v>13</v>
      </c>
    </row>
    <row r="76" spans="1:7" x14ac:dyDescent="0.25">
      <c r="A76" t="s">
        <v>36</v>
      </c>
      <c r="B76" t="s">
        <v>395</v>
      </c>
      <c r="C76" s="7">
        <v>235</v>
      </c>
      <c r="D76" s="7">
        <v>0</v>
      </c>
      <c r="E76" s="7">
        <v>0</v>
      </c>
      <c r="F76" s="92">
        <v>243.80375354034175</v>
      </c>
      <c r="G76" t="s">
        <v>13</v>
      </c>
    </row>
    <row r="77" spans="1:7" x14ac:dyDescent="0.25">
      <c r="A77" t="s">
        <v>22</v>
      </c>
      <c r="B77" t="s">
        <v>279</v>
      </c>
      <c r="C77" s="7">
        <v>12</v>
      </c>
      <c r="D77" s="7">
        <v>0</v>
      </c>
      <c r="E77" s="7">
        <v>0</v>
      </c>
      <c r="F77" s="92">
        <v>240.77046548956659</v>
      </c>
      <c r="G77" t="s">
        <v>13</v>
      </c>
    </row>
    <row r="78" spans="1:7" x14ac:dyDescent="0.25">
      <c r="A78" t="s">
        <v>38</v>
      </c>
      <c r="B78" t="s">
        <v>857</v>
      </c>
      <c r="C78" s="7">
        <v>15</v>
      </c>
      <c r="D78" s="7">
        <v>0</v>
      </c>
      <c r="E78" s="7">
        <v>0</v>
      </c>
      <c r="F78" s="92">
        <v>229.95554192856051</v>
      </c>
      <c r="G78" t="s">
        <v>13</v>
      </c>
    </row>
    <row r="79" spans="1:7" x14ac:dyDescent="0.25">
      <c r="A79" t="s">
        <v>53</v>
      </c>
      <c r="B79" t="s">
        <v>66</v>
      </c>
      <c r="C79" s="7">
        <v>82</v>
      </c>
      <c r="D79" s="7">
        <v>1</v>
      </c>
      <c r="E79" s="7">
        <v>0</v>
      </c>
      <c r="F79" s="92">
        <v>226.12723062253099</v>
      </c>
      <c r="G79" t="s">
        <v>13</v>
      </c>
    </row>
    <row r="80" spans="1:7" x14ac:dyDescent="0.25">
      <c r="A80" t="s">
        <v>24</v>
      </c>
      <c r="B80" t="s">
        <v>415</v>
      </c>
      <c r="C80" s="7">
        <v>86</v>
      </c>
      <c r="D80" s="7">
        <v>1</v>
      </c>
      <c r="E80" s="7">
        <v>0</v>
      </c>
      <c r="F80" s="92">
        <v>224.099737262377</v>
      </c>
      <c r="G80" t="s">
        <v>13</v>
      </c>
    </row>
    <row r="81" spans="1:7" x14ac:dyDescent="0.25">
      <c r="A81" t="s">
        <v>62</v>
      </c>
      <c r="B81" t="s">
        <v>660</v>
      </c>
      <c r="C81" s="7">
        <v>40</v>
      </c>
      <c r="D81" s="7">
        <v>0</v>
      </c>
      <c r="E81" s="7">
        <v>0</v>
      </c>
      <c r="F81" s="92">
        <v>223.98924851607123</v>
      </c>
      <c r="G81" t="s">
        <v>13</v>
      </c>
    </row>
    <row r="82" spans="1:7" x14ac:dyDescent="0.25">
      <c r="A82" t="s">
        <v>17</v>
      </c>
      <c r="B82" t="s">
        <v>640</v>
      </c>
      <c r="C82" s="7">
        <v>53</v>
      </c>
      <c r="D82" s="7">
        <v>0</v>
      </c>
      <c r="E82" s="7">
        <v>0</v>
      </c>
      <c r="F82" s="92">
        <v>222.55815906609558</v>
      </c>
      <c r="G82" t="s">
        <v>13</v>
      </c>
    </row>
    <row r="83" spans="1:7" x14ac:dyDescent="0.25">
      <c r="A83" t="s">
        <v>28</v>
      </c>
      <c r="B83" t="s">
        <v>329</v>
      </c>
      <c r="C83" s="7">
        <v>12</v>
      </c>
      <c r="D83" s="7">
        <v>0</v>
      </c>
      <c r="E83" s="7">
        <v>0</v>
      </c>
      <c r="F83" s="92">
        <v>220.34520749173709</v>
      </c>
      <c r="G83" t="s">
        <v>13</v>
      </c>
    </row>
    <row r="84" spans="1:7" x14ac:dyDescent="0.25">
      <c r="A84" t="s">
        <v>33</v>
      </c>
      <c r="B84" t="s">
        <v>401</v>
      </c>
      <c r="C84" s="7">
        <v>34</v>
      </c>
      <c r="D84" s="7">
        <v>0</v>
      </c>
      <c r="E84" s="7">
        <v>0</v>
      </c>
      <c r="F84" s="92">
        <v>220.20725388601034</v>
      </c>
      <c r="G84" t="s">
        <v>13</v>
      </c>
    </row>
    <row r="85" spans="1:7" x14ac:dyDescent="0.25">
      <c r="A85" t="s">
        <v>53</v>
      </c>
      <c r="B85" t="s">
        <v>826</v>
      </c>
      <c r="C85" s="7">
        <v>42</v>
      </c>
      <c r="D85" s="7">
        <v>0</v>
      </c>
      <c r="E85" s="7">
        <v>0</v>
      </c>
      <c r="F85" s="92">
        <v>212.15335656917713</v>
      </c>
      <c r="G85" t="s">
        <v>13</v>
      </c>
    </row>
    <row r="86" spans="1:7" x14ac:dyDescent="0.25">
      <c r="A86" t="s">
        <v>45</v>
      </c>
      <c r="B86" t="s">
        <v>862</v>
      </c>
      <c r="C86" s="7">
        <v>70</v>
      </c>
      <c r="D86" s="7">
        <v>0</v>
      </c>
      <c r="E86" s="7">
        <v>1</v>
      </c>
      <c r="F86" s="92">
        <v>206.05990248432784</v>
      </c>
      <c r="G86" t="s">
        <v>13</v>
      </c>
    </row>
    <row r="87" spans="1:7" x14ac:dyDescent="0.25">
      <c r="A87" t="s">
        <v>30</v>
      </c>
      <c r="B87" t="s">
        <v>316</v>
      </c>
      <c r="C87" s="7">
        <v>15</v>
      </c>
      <c r="D87" s="7">
        <v>0</v>
      </c>
      <c r="E87" s="7">
        <v>0</v>
      </c>
      <c r="F87" s="92">
        <v>202.4564718585504</v>
      </c>
      <c r="G87" t="s">
        <v>13</v>
      </c>
    </row>
    <row r="88" spans="1:7" x14ac:dyDescent="0.25">
      <c r="A88" t="s">
        <v>22</v>
      </c>
      <c r="B88" t="s">
        <v>239</v>
      </c>
      <c r="C88" s="7">
        <v>42</v>
      </c>
      <c r="D88" s="7">
        <v>3</v>
      </c>
      <c r="E88" s="7">
        <v>1</v>
      </c>
      <c r="F88" s="92">
        <v>200.94356106936922</v>
      </c>
      <c r="G88" t="s">
        <v>13</v>
      </c>
    </row>
    <row r="89" spans="1:7" x14ac:dyDescent="0.25">
      <c r="A89" t="s">
        <v>24</v>
      </c>
      <c r="B89" t="s">
        <v>465</v>
      </c>
      <c r="C89" s="7">
        <v>15</v>
      </c>
      <c r="D89" s="7">
        <v>0</v>
      </c>
      <c r="E89" s="7">
        <v>0</v>
      </c>
      <c r="F89" s="92">
        <v>200.50795348215482</v>
      </c>
      <c r="G89" t="s">
        <v>13</v>
      </c>
    </row>
    <row r="90" spans="1:7" x14ac:dyDescent="0.25">
      <c r="A90" t="s">
        <v>11</v>
      </c>
      <c r="B90" t="s">
        <v>524</v>
      </c>
      <c r="C90" s="7">
        <v>17</v>
      </c>
      <c r="D90" s="7">
        <v>0</v>
      </c>
      <c r="E90" s="7">
        <v>0</v>
      </c>
      <c r="F90" s="92">
        <v>192.85309132161089</v>
      </c>
      <c r="G90" t="s">
        <v>13</v>
      </c>
    </row>
    <row r="91" spans="1:7" x14ac:dyDescent="0.25">
      <c r="A91" t="s">
        <v>102</v>
      </c>
      <c r="B91" t="s">
        <v>680</v>
      </c>
      <c r="C91" s="7">
        <v>8</v>
      </c>
      <c r="D91" s="7">
        <v>0</v>
      </c>
      <c r="E91" s="7">
        <v>0</v>
      </c>
      <c r="F91" s="92">
        <v>191.52501795547042</v>
      </c>
      <c r="G91" t="s">
        <v>13</v>
      </c>
    </row>
    <row r="92" spans="1:7" x14ac:dyDescent="0.25">
      <c r="A92" t="s">
        <v>142</v>
      </c>
      <c r="B92" t="s">
        <v>142</v>
      </c>
      <c r="C92" s="7">
        <v>192</v>
      </c>
      <c r="D92" s="7">
        <v>1</v>
      </c>
      <c r="E92" s="7">
        <v>6</v>
      </c>
      <c r="F92" s="92">
        <v>191.22296213016614</v>
      </c>
      <c r="G92" t="s">
        <v>13</v>
      </c>
    </row>
    <row r="93" spans="1:7" x14ac:dyDescent="0.25">
      <c r="A93" t="s">
        <v>53</v>
      </c>
      <c r="B93" t="s">
        <v>733</v>
      </c>
      <c r="C93" s="7">
        <v>6</v>
      </c>
      <c r="D93" s="7">
        <v>0</v>
      </c>
      <c r="E93" s="7">
        <v>0</v>
      </c>
      <c r="F93" s="92">
        <v>189.81335020563111</v>
      </c>
      <c r="G93" t="s">
        <v>13</v>
      </c>
    </row>
    <row r="94" spans="1:7" x14ac:dyDescent="0.25">
      <c r="A94" t="s">
        <v>26</v>
      </c>
      <c r="B94" t="s">
        <v>73</v>
      </c>
      <c r="C94" s="7">
        <v>17</v>
      </c>
      <c r="D94" s="7">
        <v>0</v>
      </c>
      <c r="E94" s="7">
        <v>0</v>
      </c>
      <c r="F94" s="92">
        <v>185.95493327499452</v>
      </c>
      <c r="G94" t="s">
        <v>13</v>
      </c>
    </row>
    <row r="95" spans="1:7" x14ac:dyDescent="0.25">
      <c r="A95" t="s">
        <v>11</v>
      </c>
      <c r="B95" t="s">
        <v>337</v>
      </c>
      <c r="C95" s="7">
        <v>8</v>
      </c>
      <c r="D95" s="7">
        <v>0</v>
      </c>
      <c r="E95" s="7">
        <v>0</v>
      </c>
      <c r="F95" s="92">
        <v>185.87360594795538</v>
      </c>
      <c r="G95" t="s">
        <v>13</v>
      </c>
    </row>
    <row r="96" spans="1:7" x14ac:dyDescent="0.25">
      <c r="A96" t="s">
        <v>26</v>
      </c>
      <c r="B96" t="s">
        <v>461</v>
      </c>
      <c r="C96" s="7">
        <v>6</v>
      </c>
      <c r="D96" s="7">
        <v>0</v>
      </c>
      <c r="E96" s="7">
        <v>0</v>
      </c>
      <c r="F96" s="92">
        <v>185.58614290133002</v>
      </c>
      <c r="G96" t="s">
        <v>13</v>
      </c>
    </row>
    <row r="97" spans="1:7" x14ac:dyDescent="0.25">
      <c r="A97" t="s">
        <v>20</v>
      </c>
      <c r="B97" t="s">
        <v>835</v>
      </c>
      <c r="C97" s="7">
        <v>11</v>
      </c>
      <c r="D97" s="7">
        <v>1</v>
      </c>
      <c r="E97" s="7">
        <v>0</v>
      </c>
      <c r="F97" s="92">
        <v>184.87136034509322</v>
      </c>
      <c r="G97" t="s">
        <v>13</v>
      </c>
    </row>
    <row r="98" spans="1:7" x14ac:dyDescent="0.25">
      <c r="A98" t="s">
        <v>40</v>
      </c>
      <c r="B98" t="s">
        <v>77</v>
      </c>
      <c r="C98" s="7">
        <v>27</v>
      </c>
      <c r="D98" s="7">
        <v>0</v>
      </c>
      <c r="E98" s="7">
        <v>0</v>
      </c>
      <c r="F98" s="92">
        <v>180.54162487462386</v>
      </c>
      <c r="G98" t="s">
        <v>13</v>
      </c>
    </row>
    <row r="99" spans="1:7" x14ac:dyDescent="0.25">
      <c r="A99" t="s">
        <v>40</v>
      </c>
      <c r="B99" t="s">
        <v>351</v>
      </c>
      <c r="C99" s="7">
        <v>34</v>
      </c>
      <c r="D99" s="7">
        <v>0</v>
      </c>
      <c r="E99" s="7">
        <v>0</v>
      </c>
      <c r="F99" s="92">
        <v>178.71222076215506</v>
      </c>
      <c r="G99" t="s">
        <v>13</v>
      </c>
    </row>
    <row r="100" spans="1:7" x14ac:dyDescent="0.25">
      <c r="A100" t="s">
        <v>53</v>
      </c>
      <c r="B100" t="s">
        <v>440</v>
      </c>
      <c r="C100" s="7">
        <v>8</v>
      </c>
      <c r="D100" s="7">
        <v>0</v>
      </c>
      <c r="E100" s="7">
        <v>0</v>
      </c>
      <c r="F100" s="92">
        <v>177.1479185119575</v>
      </c>
      <c r="G100" t="s">
        <v>13</v>
      </c>
    </row>
    <row r="101" spans="1:7" x14ac:dyDescent="0.25">
      <c r="A101" t="s">
        <v>22</v>
      </c>
      <c r="B101" t="s">
        <v>338</v>
      </c>
      <c r="C101" s="7">
        <v>12</v>
      </c>
      <c r="D101" s="7">
        <v>0</v>
      </c>
      <c r="E101" s="7">
        <v>0</v>
      </c>
      <c r="F101" s="92">
        <v>175.33606078316774</v>
      </c>
      <c r="G101" t="s">
        <v>13</v>
      </c>
    </row>
    <row r="102" spans="1:7" x14ac:dyDescent="0.25">
      <c r="A102" t="s">
        <v>36</v>
      </c>
      <c r="B102" t="s">
        <v>231</v>
      </c>
      <c r="C102" s="7">
        <v>20</v>
      </c>
      <c r="D102" s="7">
        <v>0</v>
      </c>
      <c r="E102" s="7">
        <v>0</v>
      </c>
      <c r="F102" s="92">
        <v>173.53579175704988</v>
      </c>
      <c r="G102" t="s">
        <v>13</v>
      </c>
    </row>
    <row r="103" spans="1:7" x14ac:dyDescent="0.25">
      <c r="A103" t="s">
        <v>28</v>
      </c>
      <c r="B103" t="s">
        <v>794</v>
      </c>
      <c r="C103" s="7">
        <v>15</v>
      </c>
      <c r="D103" s="7">
        <v>0</v>
      </c>
      <c r="E103" s="7">
        <v>0</v>
      </c>
      <c r="F103" s="92">
        <v>172.71157167530222</v>
      </c>
      <c r="G103" t="s">
        <v>13</v>
      </c>
    </row>
    <row r="104" spans="1:7" x14ac:dyDescent="0.25">
      <c r="A104" t="s">
        <v>22</v>
      </c>
      <c r="B104" t="s">
        <v>852</v>
      </c>
      <c r="C104" s="7">
        <v>9</v>
      </c>
      <c r="D104" s="7">
        <v>0</v>
      </c>
      <c r="E104" s="7">
        <v>0</v>
      </c>
      <c r="F104" s="92">
        <v>166.05166051660518</v>
      </c>
      <c r="G104" t="s">
        <v>13</v>
      </c>
    </row>
    <row r="105" spans="1:7" x14ac:dyDescent="0.25">
      <c r="A105" t="s">
        <v>28</v>
      </c>
      <c r="B105" t="s">
        <v>602</v>
      </c>
      <c r="C105" s="7">
        <v>7</v>
      </c>
      <c r="D105" s="7">
        <v>0</v>
      </c>
      <c r="E105" s="7">
        <v>0</v>
      </c>
      <c r="F105" s="92">
        <v>164.86104569006125</v>
      </c>
      <c r="G105" t="s">
        <v>13</v>
      </c>
    </row>
    <row r="106" spans="1:7" x14ac:dyDescent="0.25">
      <c r="A106" t="s">
        <v>94</v>
      </c>
      <c r="B106" t="s">
        <v>679</v>
      </c>
      <c r="C106" s="7">
        <v>14</v>
      </c>
      <c r="D106" s="7">
        <v>0</v>
      </c>
      <c r="E106" s="7">
        <v>0</v>
      </c>
      <c r="F106" s="92">
        <v>163.9152324083831</v>
      </c>
      <c r="G106" t="s">
        <v>13</v>
      </c>
    </row>
    <row r="107" spans="1:7" x14ac:dyDescent="0.25">
      <c r="A107" t="s">
        <v>14</v>
      </c>
      <c r="B107" t="s">
        <v>385</v>
      </c>
      <c r="C107" s="7">
        <v>32</v>
      </c>
      <c r="D107" s="7">
        <v>0</v>
      </c>
      <c r="E107" s="7">
        <v>0</v>
      </c>
      <c r="F107" s="92">
        <v>162.29649541005222</v>
      </c>
      <c r="G107" t="s">
        <v>13</v>
      </c>
    </row>
    <row r="108" spans="1:7" x14ac:dyDescent="0.25">
      <c r="A108" t="s">
        <v>22</v>
      </c>
      <c r="B108" t="s">
        <v>280</v>
      </c>
      <c r="C108" s="7">
        <v>12</v>
      </c>
      <c r="D108" s="7">
        <v>0</v>
      </c>
      <c r="E108" s="7">
        <v>0</v>
      </c>
      <c r="F108" s="92">
        <v>159.42606616181746</v>
      </c>
      <c r="G108" t="s">
        <v>13</v>
      </c>
    </row>
    <row r="109" spans="1:7" x14ac:dyDescent="0.25">
      <c r="A109" t="s">
        <v>20</v>
      </c>
      <c r="B109" t="s">
        <v>744</v>
      </c>
      <c r="C109" s="7">
        <v>12</v>
      </c>
      <c r="D109" s="7">
        <v>0</v>
      </c>
      <c r="E109" s="7">
        <v>0</v>
      </c>
      <c r="F109" s="92">
        <v>158.87726731100227</v>
      </c>
      <c r="G109" t="s">
        <v>13</v>
      </c>
    </row>
    <row r="110" spans="1:7" x14ac:dyDescent="0.25">
      <c r="A110" t="s">
        <v>90</v>
      </c>
      <c r="B110" t="s">
        <v>290</v>
      </c>
      <c r="C110" s="7">
        <v>8</v>
      </c>
      <c r="D110" s="7">
        <v>0</v>
      </c>
      <c r="E110" s="7">
        <v>0</v>
      </c>
      <c r="F110" s="92">
        <v>154.29122468659597</v>
      </c>
      <c r="G110" t="s">
        <v>13</v>
      </c>
    </row>
    <row r="111" spans="1:7" x14ac:dyDescent="0.25">
      <c r="A111" t="s">
        <v>22</v>
      </c>
      <c r="B111" t="s">
        <v>539</v>
      </c>
      <c r="C111" s="7">
        <v>5</v>
      </c>
      <c r="D111" s="7">
        <v>0</v>
      </c>
      <c r="E111" s="7">
        <v>0</v>
      </c>
      <c r="F111" s="92">
        <v>153.60983102918587</v>
      </c>
      <c r="G111" t="s">
        <v>13</v>
      </c>
    </row>
    <row r="112" spans="1:7" x14ac:dyDescent="0.25">
      <c r="A112" t="s">
        <v>11</v>
      </c>
      <c r="B112" t="s">
        <v>622</v>
      </c>
      <c r="C112" s="7">
        <v>48</v>
      </c>
      <c r="D112" s="7">
        <v>0</v>
      </c>
      <c r="E112" s="7">
        <v>0</v>
      </c>
      <c r="F112" s="92">
        <v>151.98049583636765</v>
      </c>
      <c r="G112" t="s">
        <v>13</v>
      </c>
    </row>
    <row r="113" spans="1:7" x14ac:dyDescent="0.25">
      <c r="A113" t="s">
        <v>28</v>
      </c>
      <c r="B113" t="s">
        <v>257</v>
      </c>
      <c r="C113" s="7">
        <v>10</v>
      </c>
      <c r="D113" s="7">
        <v>0</v>
      </c>
      <c r="E113" s="7">
        <v>0</v>
      </c>
      <c r="F113" s="92">
        <v>150.46644598254588</v>
      </c>
      <c r="G113" t="s">
        <v>13</v>
      </c>
    </row>
    <row r="114" spans="1:7" x14ac:dyDescent="0.25">
      <c r="A114" t="s">
        <v>28</v>
      </c>
      <c r="B114" t="s">
        <v>394</v>
      </c>
      <c r="C114" s="7">
        <v>19</v>
      </c>
      <c r="D114" s="7">
        <v>0</v>
      </c>
      <c r="E114" s="7">
        <v>0</v>
      </c>
      <c r="F114" s="92">
        <v>149.83045501143442</v>
      </c>
      <c r="G114" t="s">
        <v>13</v>
      </c>
    </row>
    <row r="115" spans="1:7" x14ac:dyDescent="0.25">
      <c r="A115" t="s">
        <v>142</v>
      </c>
      <c r="B115" t="s">
        <v>173</v>
      </c>
      <c r="C115" s="7">
        <v>23</v>
      </c>
      <c r="D115" s="7">
        <v>1</v>
      </c>
      <c r="E115" s="7">
        <v>0</v>
      </c>
      <c r="F115" s="92">
        <v>148.98503941895837</v>
      </c>
      <c r="G115" t="s">
        <v>13</v>
      </c>
    </row>
    <row r="116" spans="1:7" x14ac:dyDescent="0.25">
      <c r="A116" t="s">
        <v>28</v>
      </c>
      <c r="B116" t="s">
        <v>398</v>
      </c>
      <c r="C116" s="7">
        <v>34</v>
      </c>
      <c r="D116" s="7">
        <v>0</v>
      </c>
      <c r="E116" s="7">
        <v>0</v>
      </c>
      <c r="F116" s="92">
        <v>146.47596070997758</v>
      </c>
      <c r="G116" t="s">
        <v>13</v>
      </c>
    </row>
    <row r="117" spans="1:7" x14ac:dyDescent="0.25">
      <c r="A117" t="s">
        <v>98</v>
      </c>
      <c r="B117" t="s">
        <v>751</v>
      </c>
      <c r="C117" s="7">
        <v>33</v>
      </c>
      <c r="D117" s="7">
        <v>1</v>
      </c>
      <c r="E117" s="7">
        <v>0</v>
      </c>
      <c r="F117" s="92">
        <v>145.39234552063289</v>
      </c>
      <c r="G117" t="s">
        <v>13</v>
      </c>
    </row>
    <row r="118" spans="1:7" x14ac:dyDescent="0.25">
      <c r="A118" t="s">
        <v>53</v>
      </c>
      <c r="B118" t="s">
        <v>849</v>
      </c>
      <c r="C118" s="7">
        <v>19</v>
      </c>
      <c r="D118" s="7">
        <v>1</v>
      </c>
      <c r="E118" s="7">
        <v>0</v>
      </c>
      <c r="F118" s="92">
        <v>145.30659691950015</v>
      </c>
      <c r="G118" t="s">
        <v>13</v>
      </c>
    </row>
    <row r="119" spans="1:7" x14ac:dyDescent="0.25">
      <c r="A119" t="s">
        <v>24</v>
      </c>
      <c r="B119" t="s">
        <v>237</v>
      </c>
      <c r="C119" s="7">
        <v>10</v>
      </c>
      <c r="D119" s="7">
        <v>0</v>
      </c>
      <c r="E119" s="7">
        <v>0</v>
      </c>
      <c r="F119" s="92">
        <v>144.75969889982628</v>
      </c>
      <c r="G119" t="s">
        <v>13</v>
      </c>
    </row>
    <row r="120" spans="1:7" x14ac:dyDescent="0.25">
      <c r="A120" t="s">
        <v>11</v>
      </c>
      <c r="B120" t="s">
        <v>700</v>
      </c>
      <c r="C120" s="7">
        <v>11</v>
      </c>
      <c r="D120" s="7">
        <v>0</v>
      </c>
      <c r="E120" s="7">
        <v>0</v>
      </c>
      <c r="F120" s="92">
        <v>142.93139293139293</v>
      </c>
      <c r="G120" t="s">
        <v>13</v>
      </c>
    </row>
    <row r="121" spans="1:7" x14ac:dyDescent="0.25">
      <c r="A121" t="s">
        <v>28</v>
      </c>
      <c r="B121" t="s">
        <v>28</v>
      </c>
      <c r="C121" s="7">
        <v>190</v>
      </c>
      <c r="D121" s="7">
        <v>5</v>
      </c>
      <c r="E121" s="7">
        <v>2</v>
      </c>
      <c r="F121" s="92">
        <v>140.47848254715299</v>
      </c>
      <c r="G121" t="s">
        <v>13</v>
      </c>
    </row>
    <row r="122" spans="1:7" x14ac:dyDescent="0.25">
      <c r="A122" t="s">
        <v>45</v>
      </c>
      <c r="B122" t="s">
        <v>176</v>
      </c>
      <c r="C122" s="7">
        <v>12</v>
      </c>
      <c r="D122" s="7">
        <v>0</v>
      </c>
      <c r="E122" s="7">
        <v>0</v>
      </c>
      <c r="F122" s="92">
        <v>139.51866062085804</v>
      </c>
      <c r="G122" t="s">
        <v>13</v>
      </c>
    </row>
    <row r="123" spans="1:7" x14ac:dyDescent="0.25">
      <c r="A123" t="s">
        <v>53</v>
      </c>
      <c r="B123" t="s">
        <v>54</v>
      </c>
      <c r="C123" s="7">
        <v>5</v>
      </c>
      <c r="D123" s="7">
        <v>0</v>
      </c>
      <c r="E123" s="7">
        <v>0</v>
      </c>
      <c r="F123" s="92">
        <v>138.65779256794232</v>
      </c>
      <c r="G123" t="s">
        <v>13</v>
      </c>
    </row>
    <row r="124" spans="1:7" x14ac:dyDescent="0.25">
      <c r="A124" t="s">
        <v>98</v>
      </c>
      <c r="B124" t="s">
        <v>145</v>
      </c>
      <c r="C124" s="7">
        <v>61</v>
      </c>
      <c r="D124" s="7">
        <v>0</v>
      </c>
      <c r="E124" s="7">
        <v>0</v>
      </c>
      <c r="F124" s="92">
        <v>137.45859341550803</v>
      </c>
      <c r="G124" t="s">
        <v>13</v>
      </c>
    </row>
    <row r="125" spans="1:7" x14ac:dyDescent="0.25">
      <c r="A125" t="s">
        <v>26</v>
      </c>
      <c r="B125" t="s">
        <v>488</v>
      </c>
      <c r="C125" s="7">
        <v>18</v>
      </c>
      <c r="D125" s="7">
        <v>0</v>
      </c>
      <c r="E125" s="7">
        <v>0</v>
      </c>
      <c r="F125" s="92">
        <v>135.0337584396099</v>
      </c>
      <c r="G125" t="s">
        <v>13</v>
      </c>
    </row>
    <row r="126" spans="1:7" x14ac:dyDescent="0.25">
      <c r="A126" t="s">
        <v>28</v>
      </c>
      <c r="B126" t="s">
        <v>153</v>
      </c>
      <c r="C126" s="7">
        <v>5</v>
      </c>
      <c r="D126" s="7">
        <v>0</v>
      </c>
      <c r="E126" s="7">
        <v>0</v>
      </c>
      <c r="F126" s="92">
        <v>134.73457289140393</v>
      </c>
      <c r="G126" t="s">
        <v>13</v>
      </c>
    </row>
    <row r="127" spans="1:7" x14ac:dyDescent="0.25">
      <c r="A127" t="s">
        <v>26</v>
      </c>
      <c r="B127" t="s">
        <v>770</v>
      </c>
      <c r="C127" s="7">
        <v>9</v>
      </c>
      <c r="D127" s="7">
        <v>0</v>
      </c>
      <c r="E127" s="7">
        <v>0</v>
      </c>
      <c r="F127" s="92">
        <v>134.64991023339317</v>
      </c>
      <c r="G127" t="s">
        <v>13</v>
      </c>
    </row>
    <row r="128" spans="1:7" x14ac:dyDescent="0.25">
      <c r="A128" t="s">
        <v>102</v>
      </c>
      <c r="B128" t="s">
        <v>625</v>
      </c>
      <c r="C128" s="7">
        <v>51</v>
      </c>
      <c r="D128" s="7">
        <v>0</v>
      </c>
      <c r="E128" s="7">
        <v>0</v>
      </c>
      <c r="F128" s="92">
        <v>134.38735177865613</v>
      </c>
      <c r="G128" t="s">
        <v>13</v>
      </c>
    </row>
    <row r="129" spans="1:7" x14ac:dyDescent="0.25">
      <c r="A129" t="s">
        <v>26</v>
      </c>
      <c r="B129" t="s">
        <v>546</v>
      </c>
      <c r="C129" s="7">
        <v>132</v>
      </c>
      <c r="D129" s="7">
        <v>1</v>
      </c>
      <c r="E129" s="7">
        <v>1</v>
      </c>
      <c r="F129" s="92">
        <v>134.30891049413651</v>
      </c>
      <c r="G129" t="s">
        <v>13</v>
      </c>
    </row>
    <row r="130" spans="1:7" x14ac:dyDescent="0.25">
      <c r="A130" t="s">
        <v>24</v>
      </c>
      <c r="B130" t="s">
        <v>24</v>
      </c>
      <c r="C130" s="7">
        <v>434</v>
      </c>
      <c r="D130" s="7">
        <v>5</v>
      </c>
      <c r="E130" s="7">
        <v>2</v>
      </c>
      <c r="F130" s="92">
        <v>133.49033330205441</v>
      </c>
      <c r="G130" t="s">
        <v>13</v>
      </c>
    </row>
    <row r="131" spans="1:7" x14ac:dyDescent="0.25">
      <c r="A131" t="s">
        <v>90</v>
      </c>
      <c r="B131" t="s">
        <v>115</v>
      </c>
      <c r="C131" s="7">
        <v>8</v>
      </c>
      <c r="D131" s="7">
        <v>0</v>
      </c>
      <c r="E131" s="7">
        <v>0</v>
      </c>
      <c r="F131" s="92">
        <v>132.64798540872161</v>
      </c>
      <c r="G131" t="s">
        <v>13</v>
      </c>
    </row>
    <row r="132" spans="1:7" x14ac:dyDescent="0.25">
      <c r="A132" t="s">
        <v>26</v>
      </c>
      <c r="B132" t="s">
        <v>372</v>
      </c>
      <c r="C132" s="7">
        <v>14</v>
      </c>
      <c r="D132" s="7">
        <v>0</v>
      </c>
      <c r="E132" s="7">
        <v>0</v>
      </c>
      <c r="F132" s="92">
        <v>130.73116070594827</v>
      </c>
      <c r="G132" t="s">
        <v>13</v>
      </c>
    </row>
    <row r="133" spans="1:7" x14ac:dyDescent="0.25">
      <c r="A133" t="s">
        <v>20</v>
      </c>
      <c r="B133" t="s">
        <v>299</v>
      </c>
      <c r="C133" s="7">
        <v>7</v>
      </c>
      <c r="D133" s="7">
        <v>0</v>
      </c>
      <c r="E133" s="7">
        <v>0</v>
      </c>
      <c r="F133" s="92">
        <v>130.54830287206266</v>
      </c>
      <c r="G133" t="s">
        <v>13</v>
      </c>
    </row>
    <row r="134" spans="1:7" x14ac:dyDescent="0.25">
      <c r="A134" t="s">
        <v>11</v>
      </c>
      <c r="B134" t="s">
        <v>144</v>
      </c>
      <c r="C134" s="7">
        <v>15</v>
      </c>
      <c r="D134" s="7">
        <v>0</v>
      </c>
      <c r="E134" s="7">
        <v>0</v>
      </c>
      <c r="F134" s="92">
        <v>130.49151805132666</v>
      </c>
      <c r="G134" t="s">
        <v>13</v>
      </c>
    </row>
    <row r="135" spans="1:7" x14ac:dyDescent="0.25">
      <c r="A135" t="s">
        <v>102</v>
      </c>
      <c r="B135" t="s">
        <v>668</v>
      </c>
      <c r="C135" s="7">
        <v>8</v>
      </c>
      <c r="D135" s="7">
        <v>0</v>
      </c>
      <c r="E135" s="7">
        <v>0</v>
      </c>
      <c r="F135" s="92">
        <v>129.07389480477573</v>
      </c>
      <c r="G135" t="s">
        <v>13</v>
      </c>
    </row>
    <row r="136" spans="1:7" x14ac:dyDescent="0.25">
      <c r="A136" t="s">
        <v>11</v>
      </c>
      <c r="B136" t="s">
        <v>382</v>
      </c>
      <c r="C136" s="7">
        <v>8</v>
      </c>
      <c r="D136" s="7">
        <v>0</v>
      </c>
      <c r="E136" s="7">
        <v>0</v>
      </c>
      <c r="F136" s="92">
        <v>128.45215157353886</v>
      </c>
      <c r="G136" t="s">
        <v>13</v>
      </c>
    </row>
    <row r="137" spans="1:7" x14ac:dyDescent="0.25">
      <c r="A137" t="s">
        <v>45</v>
      </c>
      <c r="B137" t="s">
        <v>775</v>
      </c>
      <c r="C137" s="7">
        <v>9</v>
      </c>
      <c r="D137" s="7">
        <v>0</v>
      </c>
      <c r="E137" s="7">
        <v>0</v>
      </c>
      <c r="F137" s="92">
        <v>127.80460096563476</v>
      </c>
      <c r="G137" t="s">
        <v>13</v>
      </c>
    </row>
    <row r="138" spans="1:7" x14ac:dyDescent="0.25">
      <c r="A138" t="s">
        <v>102</v>
      </c>
      <c r="B138" t="s">
        <v>563</v>
      </c>
      <c r="C138" s="7">
        <v>8</v>
      </c>
      <c r="D138" s="7">
        <v>0</v>
      </c>
      <c r="E138" s="7">
        <v>0</v>
      </c>
      <c r="F138" s="92">
        <v>126.34238787113075</v>
      </c>
      <c r="G138" t="s">
        <v>13</v>
      </c>
    </row>
    <row r="139" spans="1:7" x14ac:dyDescent="0.25">
      <c r="A139" t="s">
        <v>24</v>
      </c>
      <c r="B139" t="s">
        <v>271</v>
      </c>
      <c r="C139" s="7">
        <v>13</v>
      </c>
      <c r="D139" s="7">
        <v>0</v>
      </c>
      <c r="E139" s="7">
        <v>0</v>
      </c>
      <c r="F139" s="92">
        <v>126.32397240307064</v>
      </c>
      <c r="G139" t="s">
        <v>13</v>
      </c>
    </row>
    <row r="140" spans="1:7" x14ac:dyDescent="0.25">
      <c r="A140" t="s">
        <v>40</v>
      </c>
      <c r="B140" t="s">
        <v>313</v>
      </c>
      <c r="C140" s="7">
        <v>3</v>
      </c>
      <c r="D140" s="7">
        <v>0</v>
      </c>
      <c r="E140" s="7">
        <v>0</v>
      </c>
      <c r="F140" s="92">
        <v>126.10340479192938</v>
      </c>
      <c r="G140" t="s">
        <v>13</v>
      </c>
    </row>
    <row r="141" spans="1:7" x14ac:dyDescent="0.25">
      <c r="A141" t="s">
        <v>22</v>
      </c>
      <c r="B141" t="s">
        <v>51</v>
      </c>
      <c r="C141" s="7">
        <v>5</v>
      </c>
      <c r="D141" s="7">
        <v>0</v>
      </c>
      <c r="E141" s="7">
        <v>0</v>
      </c>
      <c r="F141" s="92">
        <v>125.84948401711553</v>
      </c>
      <c r="G141" t="s">
        <v>13</v>
      </c>
    </row>
    <row r="142" spans="1:7" x14ac:dyDescent="0.25">
      <c r="A142" t="s">
        <v>28</v>
      </c>
      <c r="B142" t="s">
        <v>204</v>
      </c>
      <c r="C142" s="7">
        <v>7</v>
      </c>
      <c r="D142" s="7">
        <v>1</v>
      </c>
      <c r="E142" s="7">
        <v>0</v>
      </c>
      <c r="F142" s="92">
        <v>125.66760917373547</v>
      </c>
      <c r="G142" t="s">
        <v>13</v>
      </c>
    </row>
    <row r="143" spans="1:7" x14ac:dyDescent="0.25">
      <c r="A143" t="s">
        <v>11</v>
      </c>
      <c r="B143" t="s">
        <v>244</v>
      </c>
      <c r="C143" s="7">
        <v>11</v>
      </c>
      <c r="D143" s="7">
        <v>0</v>
      </c>
      <c r="E143" s="7">
        <v>0</v>
      </c>
      <c r="F143" s="92">
        <v>123.83203872565575</v>
      </c>
      <c r="G143" t="s">
        <v>13</v>
      </c>
    </row>
    <row r="144" spans="1:7" x14ac:dyDescent="0.25">
      <c r="A144" t="s">
        <v>30</v>
      </c>
      <c r="B144" t="s">
        <v>570</v>
      </c>
      <c r="C144" s="7">
        <v>0</v>
      </c>
      <c r="D144" s="7">
        <v>6</v>
      </c>
      <c r="E144" s="7">
        <v>1</v>
      </c>
      <c r="F144" s="92">
        <v>123.43502027861047</v>
      </c>
      <c r="G144" t="s">
        <v>13</v>
      </c>
    </row>
    <row r="145" spans="1:7" x14ac:dyDescent="0.25">
      <c r="A145" t="s">
        <v>98</v>
      </c>
      <c r="B145" t="s">
        <v>811</v>
      </c>
      <c r="C145" s="7">
        <v>5</v>
      </c>
      <c r="D145" s="7">
        <v>0</v>
      </c>
      <c r="E145" s="7">
        <v>0</v>
      </c>
      <c r="F145" s="92">
        <v>123.30456226880395</v>
      </c>
      <c r="G145" t="s">
        <v>13</v>
      </c>
    </row>
    <row r="146" spans="1:7" x14ac:dyDescent="0.25">
      <c r="A146" t="s">
        <v>20</v>
      </c>
      <c r="B146" t="s">
        <v>861</v>
      </c>
      <c r="C146" s="7">
        <v>6</v>
      </c>
      <c r="D146" s="7">
        <v>0</v>
      </c>
      <c r="E146" s="7">
        <v>0</v>
      </c>
      <c r="F146" s="92">
        <v>122.59910093992644</v>
      </c>
      <c r="G146" t="s">
        <v>13</v>
      </c>
    </row>
    <row r="147" spans="1:7" x14ac:dyDescent="0.25">
      <c r="A147" t="s">
        <v>71</v>
      </c>
      <c r="B147" t="s">
        <v>71</v>
      </c>
      <c r="C147" s="7">
        <v>181</v>
      </c>
      <c r="D147" s="7">
        <v>1</v>
      </c>
      <c r="E147" s="7">
        <v>0</v>
      </c>
      <c r="F147" s="92">
        <v>120.66325008453057</v>
      </c>
      <c r="G147" t="s">
        <v>13</v>
      </c>
    </row>
    <row r="148" spans="1:7" x14ac:dyDescent="0.25">
      <c r="A148" t="s">
        <v>26</v>
      </c>
      <c r="B148" t="s">
        <v>258</v>
      </c>
      <c r="C148" s="7">
        <v>15</v>
      </c>
      <c r="D148" s="7">
        <v>0</v>
      </c>
      <c r="E148" s="7">
        <v>0</v>
      </c>
      <c r="F148" s="92">
        <v>118.48341232227489</v>
      </c>
      <c r="G148" t="s">
        <v>13</v>
      </c>
    </row>
    <row r="149" spans="1:7" x14ac:dyDescent="0.25">
      <c r="A149" t="s">
        <v>20</v>
      </c>
      <c r="B149" t="s">
        <v>20</v>
      </c>
      <c r="C149" s="7">
        <v>116</v>
      </c>
      <c r="D149" s="7">
        <v>11</v>
      </c>
      <c r="E149" s="7">
        <v>0</v>
      </c>
      <c r="F149" s="92">
        <v>116.08244595768018</v>
      </c>
      <c r="G149" t="s">
        <v>13</v>
      </c>
    </row>
    <row r="150" spans="1:7" x14ac:dyDescent="0.25">
      <c r="A150" t="s">
        <v>11</v>
      </c>
      <c r="B150" t="s">
        <v>637</v>
      </c>
      <c r="C150" s="7">
        <v>12</v>
      </c>
      <c r="D150" s="7">
        <v>0</v>
      </c>
      <c r="E150" s="7">
        <v>0</v>
      </c>
      <c r="F150" s="92">
        <v>112.89867344058707</v>
      </c>
      <c r="G150" t="s">
        <v>13</v>
      </c>
    </row>
    <row r="151" spans="1:7" x14ac:dyDescent="0.25">
      <c r="A151" t="s">
        <v>142</v>
      </c>
      <c r="B151" t="s">
        <v>143</v>
      </c>
      <c r="C151" s="7">
        <v>3</v>
      </c>
      <c r="D151" s="7">
        <v>0</v>
      </c>
      <c r="E151" s="7">
        <v>0</v>
      </c>
      <c r="F151" s="92">
        <v>112.06574523720583</v>
      </c>
      <c r="G151" t="s">
        <v>13</v>
      </c>
    </row>
    <row r="152" spans="1:7" x14ac:dyDescent="0.25">
      <c r="A152" t="s">
        <v>71</v>
      </c>
      <c r="B152" t="s">
        <v>452</v>
      </c>
      <c r="C152" s="7">
        <v>20</v>
      </c>
      <c r="D152" s="7">
        <v>0</v>
      </c>
      <c r="E152" s="7">
        <v>0</v>
      </c>
      <c r="F152" s="92">
        <v>111.16669445834029</v>
      </c>
      <c r="G152" t="s">
        <v>13</v>
      </c>
    </row>
    <row r="153" spans="1:7" x14ac:dyDescent="0.25">
      <c r="A153" t="s">
        <v>26</v>
      </c>
      <c r="B153" t="s">
        <v>229</v>
      </c>
      <c r="C153" s="7">
        <v>6</v>
      </c>
      <c r="D153" s="7">
        <v>0</v>
      </c>
      <c r="E153" s="7">
        <v>0</v>
      </c>
      <c r="F153" s="92">
        <v>109.48905109489053</v>
      </c>
      <c r="G153" t="s">
        <v>13</v>
      </c>
    </row>
    <row r="154" spans="1:7" x14ac:dyDescent="0.25">
      <c r="A154" t="s">
        <v>98</v>
      </c>
      <c r="B154" t="s">
        <v>321</v>
      </c>
      <c r="C154" s="7">
        <v>8</v>
      </c>
      <c r="D154" s="7">
        <v>0</v>
      </c>
      <c r="E154" s="7">
        <v>0</v>
      </c>
      <c r="F154" s="92">
        <v>108.3130246412131</v>
      </c>
      <c r="G154" t="s">
        <v>13</v>
      </c>
    </row>
    <row r="155" spans="1:7" x14ac:dyDescent="0.25">
      <c r="A155" t="s">
        <v>45</v>
      </c>
      <c r="B155" t="s">
        <v>521</v>
      </c>
      <c r="C155" s="7">
        <v>23</v>
      </c>
      <c r="D155" s="7">
        <v>0</v>
      </c>
      <c r="E155" s="7">
        <v>0</v>
      </c>
      <c r="F155" s="92">
        <v>106.80783876660166</v>
      </c>
      <c r="G155" t="s">
        <v>13</v>
      </c>
    </row>
    <row r="156" spans="1:7" x14ac:dyDescent="0.25">
      <c r="A156" t="s">
        <v>62</v>
      </c>
      <c r="B156" t="s">
        <v>358</v>
      </c>
      <c r="C156" s="7">
        <v>9</v>
      </c>
      <c r="D156" s="7">
        <v>0</v>
      </c>
      <c r="E156" s="7">
        <v>0</v>
      </c>
      <c r="F156" s="92">
        <v>106.60980810234541</v>
      </c>
      <c r="G156" t="s">
        <v>13</v>
      </c>
    </row>
    <row r="157" spans="1:7" x14ac:dyDescent="0.25">
      <c r="A157" t="s">
        <v>62</v>
      </c>
      <c r="B157" t="s">
        <v>806</v>
      </c>
      <c r="C157" s="7">
        <v>4</v>
      </c>
      <c r="D157" s="7">
        <v>0</v>
      </c>
      <c r="E157" s="7">
        <v>0</v>
      </c>
      <c r="F157" s="92">
        <v>105.48523206751054</v>
      </c>
      <c r="G157" t="s">
        <v>13</v>
      </c>
    </row>
    <row r="158" spans="1:7" x14ac:dyDescent="0.25">
      <c r="A158" t="s">
        <v>102</v>
      </c>
      <c r="B158" t="s">
        <v>217</v>
      </c>
      <c r="C158" s="7">
        <v>7</v>
      </c>
      <c r="D158" s="7">
        <v>0</v>
      </c>
      <c r="E158" s="7">
        <v>1</v>
      </c>
      <c r="F158" s="92">
        <v>105.40184453227931</v>
      </c>
      <c r="G158" t="s">
        <v>13</v>
      </c>
    </row>
    <row r="159" spans="1:7" x14ac:dyDescent="0.25">
      <c r="A159" t="s">
        <v>102</v>
      </c>
      <c r="B159" t="s">
        <v>442</v>
      </c>
      <c r="C159" s="7">
        <v>5</v>
      </c>
      <c r="D159" s="7">
        <v>0</v>
      </c>
      <c r="E159" s="7">
        <v>0</v>
      </c>
      <c r="F159" s="92">
        <v>103.22047894302229</v>
      </c>
      <c r="G159" t="s">
        <v>13</v>
      </c>
    </row>
    <row r="160" spans="1:7" x14ac:dyDescent="0.25">
      <c r="A160" t="s">
        <v>53</v>
      </c>
      <c r="B160" t="s">
        <v>462</v>
      </c>
      <c r="C160" s="7">
        <v>5</v>
      </c>
      <c r="D160" s="7">
        <v>0</v>
      </c>
      <c r="E160" s="7">
        <v>0</v>
      </c>
      <c r="F160" s="92">
        <v>101.7293997965412</v>
      </c>
      <c r="G160" t="s">
        <v>13</v>
      </c>
    </row>
    <row r="161" spans="1:7" x14ac:dyDescent="0.25">
      <c r="A161" t="s">
        <v>90</v>
      </c>
      <c r="B161" t="s">
        <v>688</v>
      </c>
      <c r="C161" s="7">
        <v>11</v>
      </c>
      <c r="D161" s="7">
        <v>0</v>
      </c>
      <c r="E161" s="7">
        <v>0</v>
      </c>
      <c r="F161" s="92">
        <v>101.51347360649686</v>
      </c>
      <c r="G161" t="s">
        <v>13</v>
      </c>
    </row>
    <row r="162" spans="1:7" x14ac:dyDescent="0.25">
      <c r="A162" t="s">
        <v>22</v>
      </c>
      <c r="B162" t="s">
        <v>265</v>
      </c>
      <c r="C162" s="7">
        <v>5</v>
      </c>
      <c r="D162" s="7">
        <v>0</v>
      </c>
      <c r="E162" s="7">
        <v>0</v>
      </c>
      <c r="F162" s="92">
        <v>100.80645161290322</v>
      </c>
      <c r="G162" t="s">
        <v>13</v>
      </c>
    </row>
    <row r="163" spans="1:7" x14ac:dyDescent="0.25">
      <c r="A163" t="s">
        <v>53</v>
      </c>
      <c r="B163" t="s">
        <v>53</v>
      </c>
      <c r="C163" s="7">
        <v>48</v>
      </c>
      <c r="D163" s="7">
        <v>0</v>
      </c>
      <c r="E163" s="7">
        <v>0</v>
      </c>
      <c r="F163" s="92">
        <v>100.80433458638721</v>
      </c>
      <c r="G163" t="s">
        <v>13</v>
      </c>
    </row>
    <row r="164" spans="1:7" x14ac:dyDescent="0.25">
      <c r="A164" t="s">
        <v>26</v>
      </c>
      <c r="B164" t="s">
        <v>449</v>
      </c>
      <c r="C164" s="7">
        <v>52</v>
      </c>
      <c r="D164" s="7">
        <v>0</v>
      </c>
      <c r="E164" s="7">
        <v>0</v>
      </c>
      <c r="F164" s="92">
        <v>100.7732408286661</v>
      </c>
      <c r="G164" t="s">
        <v>13</v>
      </c>
    </row>
    <row r="165" spans="1:7" x14ac:dyDescent="0.25">
      <c r="A165" t="s">
        <v>20</v>
      </c>
      <c r="B165" t="s">
        <v>705</v>
      </c>
      <c r="C165" s="7">
        <v>29</v>
      </c>
      <c r="D165" s="7">
        <v>3</v>
      </c>
      <c r="E165" s="7">
        <v>2</v>
      </c>
      <c r="F165" s="92">
        <v>100.19449519655802</v>
      </c>
      <c r="G165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Planilha1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JULIA</cp:lastModifiedBy>
  <cp:lastPrinted>2020-01-20T18:09:52Z</cp:lastPrinted>
  <dcterms:created xsi:type="dcterms:W3CDTF">2016-01-22T18:58:14Z</dcterms:created>
  <dcterms:modified xsi:type="dcterms:W3CDTF">2020-04-22T15:17:29Z</dcterms:modified>
</cp:coreProperties>
</file>