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Março\02-03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" sheetId="9" r:id="rId6"/>
    <sheet name="Plan1" sheetId="11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5" hidden="1">Planilha!$A$1:$P$1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G50" i="5" l="1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F856" i="5" s="1"/>
  <c r="I856" i="5" s="1"/>
  <c r="L856" i="5" s="1"/>
  <c r="M856" i="5" s="1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F847" i="5" s="1"/>
  <c r="I847" i="5" s="1"/>
  <c r="L847" i="5" s="1"/>
  <c r="M847" i="5" s="1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F832" i="5" s="1"/>
  <c r="I832" i="5" s="1"/>
  <c r="L832" i="5" s="1"/>
  <c r="M832" i="5" s="1"/>
  <c r="J830" i="3"/>
  <c r="F831" i="5" s="1"/>
  <c r="I831" i="5" s="1"/>
  <c r="L831" i="5" s="1"/>
  <c r="M831" i="5" s="1"/>
  <c r="J829" i="3"/>
  <c r="F830" i="5" s="1"/>
  <c r="J828" i="3"/>
  <c r="F829" i="5" s="1"/>
  <c r="J827" i="3"/>
  <c r="F828" i="5" s="1"/>
  <c r="J826" i="3"/>
  <c r="F827" i="5" s="1"/>
  <c r="J825" i="3"/>
  <c r="F826" i="5" s="1"/>
  <c r="I826" i="5" s="1"/>
  <c r="L826" i="5" s="1"/>
  <c r="M826" i="5" s="1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F803" i="5" s="1"/>
  <c r="I803" i="5" s="1"/>
  <c r="L803" i="5" s="1"/>
  <c r="M803" i="5" s="1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F769" i="5" s="1"/>
  <c r="I769" i="5" s="1"/>
  <c r="L769" i="5" s="1"/>
  <c r="M769" i="5" s="1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F724" i="5" s="1"/>
  <c r="I724" i="5" s="1"/>
  <c r="L724" i="5" s="1"/>
  <c r="M724" i="5" s="1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F708" i="5" s="1"/>
  <c r="I708" i="5" s="1"/>
  <c r="L708" i="5" s="1"/>
  <c r="M708" i="5" s="1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F654" i="5" s="1"/>
  <c r="I654" i="5" s="1"/>
  <c r="L654" i="5" s="1"/>
  <c r="M654" i="5" s="1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F646" i="5" s="1"/>
  <c r="I646" i="5" s="1"/>
  <c r="L646" i="5" s="1"/>
  <c r="M646" i="5" s="1"/>
  <c r="J644" i="3"/>
  <c r="F645" i="5" s="1"/>
  <c r="I645" i="5" s="1"/>
  <c r="L645" i="5" s="1"/>
  <c r="M645" i="5" s="1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F609" i="5" s="1"/>
  <c r="I609" i="5" s="1"/>
  <c r="L609" i="5" s="1"/>
  <c r="M609" i="5" s="1"/>
  <c r="J607" i="3"/>
  <c r="F608" i="5" s="1"/>
  <c r="J606" i="3"/>
  <c r="F607" i="5" s="1"/>
  <c r="J605" i="3"/>
  <c r="F606" i="5" s="1"/>
  <c r="I606" i="5" s="1"/>
  <c r="L606" i="5" s="1"/>
  <c r="M606" i="5" s="1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F574" i="5" s="1"/>
  <c r="I574" i="5" s="1"/>
  <c r="L574" i="5" s="1"/>
  <c r="M574" i="5" s="1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F556" i="5" s="1"/>
  <c r="I556" i="5" s="1"/>
  <c r="L556" i="5" s="1"/>
  <c r="M556" i="5" s="1"/>
  <c r="J554" i="3"/>
  <c r="F555" i="5" s="1"/>
  <c r="J553" i="3"/>
  <c r="F554" i="5" s="1"/>
  <c r="I554" i="5" s="1"/>
  <c r="L554" i="5" s="1"/>
  <c r="M554" i="5" s="1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F547" i="5" s="1"/>
  <c r="I547" i="5" s="1"/>
  <c r="L547" i="5" s="1"/>
  <c r="M547" i="5" s="1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F531" i="5" s="1"/>
  <c r="I531" i="5" s="1"/>
  <c r="L531" i="5" s="1"/>
  <c r="M531" i="5" s="1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F513" i="5" s="1"/>
  <c r="I513" i="5" s="1"/>
  <c r="L513" i="5" s="1"/>
  <c r="M513" i="5" s="1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F463" i="5" s="1"/>
  <c r="I463" i="5" s="1"/>
  <c r="L463" i="5" s="1"/>
  <c r="M463" i="5" s="1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F394" i="5" s="1"/>
  <c r="I394" i="5" s="1"/>
  <c r="L394" i="5" s="1"/>
  <c r="M394" i="5" s="1"/>
  <c r="J392" i="3"/>
  <c r="F393" i="5" s="1"/>
  <c r="J391" i="3"/>
  <c r="F392" i="5" s="1"/>
  <c r="I392" i="5" s="1"/>
  <c r="L392" i="5" s="1"/>
  <c r="M392" i="5" s="1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F381" i="5" s="1"/>
  <c r="I381" i="5" s="1"/>
  <c r="L381" i="5" s="1"/>
  <c r="M381" i="5" s="1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F365" i="5" s="1"/>
  <c r="I365" i="5" s="1"/>
  <c r="L365" i="5" s="1"/>
  <c r="M365" i="5" s="1"/>
  <c r="J363" i="3"/>
  <c r="F364" i="5" s="1"/>
  <c r="J362" i="3"/>
  <c r="F363" i="5" s="1"/>
  <c r="I363" i="5" s="1"/>
  <c r="L363" i="5" s="1"/>
  <c r="M363" i="5" s="1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F332" i="5" s="1"/>
  <c r="I332" i="5" s="1"/>
  <c r="L332" i="5" s="1"/>
  <c r="M332" i="5" s="1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F310" i="5" s="1"/>
  <c r="I310" i="5" s="1"/>
  <c r="L310" i="5" s="1"/>
  <c r="M310" i="5" s="1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F304" i="5" s="1"/>
  <c r="I304" i="5" s="1"/>
  <c r="L304" i="5" s="1"/>
  <c r="M304" i="5" s="1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F296" i="5" s="1"/>
  <c r="I296" i="5" s="1"/>
  <c r="L296" i="5" s="1"/>
  <c r="M296" i="5" s="1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F287" i="5" s="1"/>
  <c r="I287" i="5" s="1"/>
  <c r="L287" i="5" s="1"/>
  <c r="M287" i="5" s="1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F246" i="5" s="1"/>
  <c r="I246" i="5" s="1"/>
  <c r="L246" i="5" s="1"/>
  <c r="M246" i="5" s="1"/>
  <c r="J244" i="3"/>
  <c r="F245" i="5" s="1"/>
  <c r="J243" i="3"/>
  <c r="F244" i="5" s="1"/>
  <c r="J242" i="3"/>
  <c r="F243" i="5" s="1"/>
  <c r="J241" i="3"/>
  <c r="F242" i="5" s="1"/>
  <c r="I242" i="5" s="1"/>
  <c r="L242" i="5" s="1"/>
  <c r="M242" i="5" s="1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F209" i="5" s="1"/>
  <c r="I209" i="5" s="1"/>
  <c r="L209" i="5" s="1"/>
  <c r="M209" i="5" s="1"/>
  <c r="J207" i="3"/>
  <c r="F208" i="5" s="1"/>
  <c r="J206" i="3"/>
  <c r="F207" i="5" s="1"/>
  <c r="I207" i="5" s="1"/>
  <c r="L207" i="5" s="1"/>
  <c r="M207" i="5" s="1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F179" i="5" s="1"/>
  <c r="I179" i="5" s="1"/>
  <c r="L179" i="5" s="1"/>
  <c r="M179" i="5" s="1"/>
  <c r="J177" i="3"/>
  <c r="F178" i="5" s="1"/>
  <c r="I178" i="5" s="1"/>
  <c r="L178" i="5" s="1"/>
  <c r="M178" i="5" s="1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F142" i="5" s="1"/>
  <c r="I142" i="5" s="1"/>
  <c r="L142" i="5" s="1"/>
  <c r="M142" i="5" s="1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F127" i="5" s="1"/>
  <c r="I127" i="5" s="1"/>
  <c r="L127" i="5" s="1"/>
  <c r="M127" i="5" s="1"/>
  <c r="J125" i="3"/>
  <c r="F126" i="5" s="1"/>
  <c r="J124" i="3"/>
  <c r="F125" i="5" s="1"/>
  <c r="J123" i="3"/>
  <c r="F124" i="5" s="1"/>
  <c r="J122" i="3"/>
  <c r="F123" i="5" s="1"/>
  <c r="I123" i="5" s="1"/>
  <c r="L123" i="5" s="1"/>
  <c r="M123" i="5" s="1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F84" i="5" s="1"/>
  <c r="I84" i="5" s="1"/>
  <c r="L84" i="5" s="1"/>
  <c r="M84" i="5" s="1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F56" i="5" s="1"/>
  <c r="I56" i="5" s="1"/>
  <c r="L56" i="5" s="1"/>
  <c r="M56" i="5" s="1"/>
  <c r="J54" i="3"/>
  <c r="F55" i="5" s="1"/>
  <c r="J53" i="3"/>
  <c r="F54" i="5" s="1"/>
  <c r="J52" i="3"/>
  <c r="F53" i="5" s="1"/>
  <c r="J51" i="3"/>
  <c r="F52" i="5" s="1"/>
  <c r="J50" i="3"/>
  <c r="F51" i="5" s="1"/>
  <c r="J49" i="3"/>
  <c r="F50" i="5" s="1"/>
  <c r="I50" i="5" s="1"/>
  <c r="L50" i="5" s="1"/>
  <c r="M50" i="5" s="1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M10" i="3" l="1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l="1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<sst xmlns="http://schemas.openxmlformats.org/spreadsheetml/2006/main" count="15327" uniqueCount="1133">
  <si>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</si>
  <si>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</si>
  <si>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</si>
  <si>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</si>
  <si>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</si>
  <si>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</si>
  <si>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</si>
  <si>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</si>
  <si>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</si>
  <si>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</si>
  <si>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</si>
  <si>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</si>
  <si>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</si>
  <si>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</si>
  <si>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</si>
  <si>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</si>
  <si>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</si>
  <si>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</si>
  <si>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</si>
  <si>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</si>
  <si>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</si>
  <si>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</si>
  <si>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</si>
  <si>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</si>
  <si>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</si>
  <si>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</si>
  <si>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</si>
  <si>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</si>
  <si>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</si>
  <si>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</si>
  <si>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</si>
  <si>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</si>
  <si>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</si>
  <si>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</si>
  <si>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</si>
  <si>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</si>
  <si>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</si>
  <si>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</si>
  <si>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</si>
  <si>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</si>
  <si>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</si>
  <si>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</si>
  <si>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</si>
  <si>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</si>
  <si>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</si>
  <si>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</si>
  <si>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</si>
  <si>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</si>
  <si>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</si>
  <si>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</si>
  <si>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</si>
  <si>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</si>
  <si>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</si>
  <si>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</si>
  <si>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</si>
  <si>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</si>
  <si>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</si>
  <si>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</si>
  <si>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</si>
  <si>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</si>
  <si>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</si>
  <si>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</si>
  <si>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</si>
  <si>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</si>
  <si>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</si>
  <si>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</si>
  <si>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</si>
  <si>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</si>
  <si>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</si>
  <si>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</si>
  <si>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</si>
  <si>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</si>
  <si>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</si>
  <si>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</si>
  <si>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</si>
  <si>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</si>
  <si>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</si>
  <si>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</si>
  <si>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</si>
  <si>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</si>
  <si>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</si>
  <si>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</si>
  <si>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</si>
  <si>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</si>
  <si>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</si>
  <si>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</si>
  <si>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</si>
  <si>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</si>
  <si>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</si>
  <si>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</si>
  <si>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</si>
  <si>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</si>
  <si>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</si>
  <si>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</si>
  <si>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</si>
  <si>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</si>
  <si>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</si>
  <si>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</si>
  <si>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</si>
  <si>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</si>
  <si>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</si>
  <si>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</si>
  <si>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</si>
  <si>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</si>
  <si>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</si>
  <si>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</si>
  <si>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</si>
  <si>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</si>
  <si>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</si>
  <si>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</si>
  <si>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</si>
  <si>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</si>
  <si>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</si>
  <si>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</si>
  <si>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</si>
  <si>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</si>
  <si>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</si>
  <si>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</si>
  <si>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</si>
  <si>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</si>
  <si>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</si>
  <si>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</si>
  <si>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</si>
  <si>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</si>
  <si>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</si>
  <si>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</si>
  <si>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</si>
  <si>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</si>
  <si>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</si>
  <si>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</si>
  <si>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</si>
  <si>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</si>
  <si>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</si>
  <si>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</si>
  <si>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</si>
  <si>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</si>
  <si>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</si>
  <si>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</si>
  <si>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</si>
  <si>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</si>
  <si>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</si>
  <si>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</si>
  <si>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</si>
  <si>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</si>
  <si>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</si>
  <si>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</si>
  <si>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</si>
  <si>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</si>
  <si>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</si>
  <si>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</si>
  <si>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</si>
  <si>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</si>
  <si>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</si>
  <si>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</si>
  <si>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</si>
  <si>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</si>
  <si>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</si>
  <si>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</si>
  <si>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</si>
  <si>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</si>
  <si>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</si>
  <si>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</si>
  <si>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</si>
  <si>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</si>
  <si>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</si>
  <si>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</si>
  <si>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</si>
  <si>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</si>
  <si>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</si>
  <si>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</si>
  <si>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</si>
  <si>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</si>
  <si>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</si>
  <si>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</si>
  <si>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</si>
  <si>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</si>
  <si>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</si>
  <si>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</si>
  <si>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</si>
  <si>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</si>
  <si>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</si>
  <si>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</si>
  <si>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</si>
  <si>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</si>
  <si>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</si>
  <si>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</si>
  <si>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</si>
  <si>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</si>
  <si>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</si>
  <si>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</si>
  <si>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</si>
  <si>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</si>
  <si>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</si>
  <si>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</si>
  <si>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</si>
  <si>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</si>
  <si>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</si>
  <si>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</si>
  <si>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</si>
  <si>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</si>
  <si>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</si>
  <si>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</si>
  <si>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</si>
  <si>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</si>
  <si>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</si>
  <si>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</si>
  <si>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</si>
  <si>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</si>
  <si>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</si>
  <si>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</si>
  <si>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</si>
  <si>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</si>
  <si>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</si>
  <si>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</si>
  <si>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</si>
  <si>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</si>
  <si>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</si>
  <si>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</si>
  <si>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</si>
  <si>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</si>
  <si>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</si>
  <si>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</si>
  <si>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</si>
  <si>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</si>
  <si>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</si>
  <si>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</si>
  <si>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</si>
  <si>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</si>
  <si>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</si>
  <si>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</si>
  <si>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</si>
  <si>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</si>
  <si>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</si>
  <si>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</si>
  <si>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</si>
  <si>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</si>
  <si>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</si>
  <si>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</si>
  <si>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</si>
  <si>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</si>
  <si>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</si>
  <si>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</si>
  <si>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</si>
  <si>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</si>
  <si>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</si>
  <si>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</si>
  <si>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</si>
  <si>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</si>
  <si>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</si>
  <si>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</si>
  <si>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</si>
  <si>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</si>
  <si>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</si>
  <si>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</si>
  <si>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</si>
  <si>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</si>
  <si>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</si>
  <si>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</si>
  <si>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</si>
  <si>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</si>
  <si>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</si>
  <si>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</si>
  <si>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</si>
  <si>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</si>
  <si>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</si>
  <si>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</si>
  <si>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</si>
  <si>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</si>
  <si>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</si>
  <si>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</si>
  <si>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</si>
  <si>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</si>
  <si>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</si>
  <si>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</si>
  <si>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</si>
  <si>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</si>
  <si>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</si>
  <si>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</si>
  <si>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</si>
  <si>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</si>
  <si>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</si>
  <si>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</si>
  <si>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</si>
  <si>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</si>
  <si>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</si>
  <si>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</si>
  <si>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</si>
  <si>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</si>
  <si>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</si>
  <si>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</si>
  <si>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</si>
  <si>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</si>
  <si>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</si>
  <si>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</si>
  <si>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</si>
  <si>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</si>
  <si>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</si>
  <si>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</si>
  <si>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</si>
  <si>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</si>
  <si>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</si>
  <si>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</si>
  <si>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</si>
  <si>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</si>
  <si>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</si>
  <si>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</si>
  <si>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</si>
  <si>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</si>
  <si>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</si>
  <si>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</si>
  <si>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</si>
  <si>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</si>
  <si>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</si>
  <si>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</si>
  <si>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</si>
  <si>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</si>
  <si>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</si>
  <si>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</si>
  <si>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</si>
  <si>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</si>
  <si>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</si>
  <si>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</si>
  <si>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</si>
  <si>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</si>
  <si>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</si>
  <si>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</si>
  <si>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</si>
  <si>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</si>
  <si>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</si>
  <si>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</si>
  <si>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</si>
  <si>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</si>
  <si>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</si>
  <si>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</si>
  <si>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</si>
  <si>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</si>
  <si>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</si>
  <si>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</si>
  <si>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</si>
  <si>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</si>
  <si>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</si>
  <si>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</si>
  <si>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</si>
  <si>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</si>
  <si>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</si>
  <si>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</si>
  <si>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</si>
  <si>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</si>
  <si>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</si>
  <si>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</si>
  <si>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</si>
  <si>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</si>
  <si>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</si>
  <si>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</si>
  <si>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</si>
  <si>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</si>
  <si>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</si>
  <si>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</si>
  <si>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</si>
  <si>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</si>
  <si>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</si>
  <si>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</si>
  <si>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</si>
  <si>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</si>
  <si>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</si>
  <si>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</si>
  <si>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</si>
  <si>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</si>
  <si>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</si>
  <si>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</si>
  <si>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</si>
  <si>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</si>
  <si>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</si>
  <si>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</si>
  <si>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</si>
  <si>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</si>
  <si>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</si>
  <si>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</si>
  <si>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</si>
  <si>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</si>
  <si>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</si>
  <si>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</si>
  <si>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</si>
  <si>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</si>
  <si>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</si>
  <si>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</si>
  <si>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</si>
  <si>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</si>
  <si>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</si>
  <si>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</si>
  <si>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</si>
  <si>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</si>
  <si>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</si>
  <si>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</si>
  <si>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</si>
  <si>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</si>
  <si>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</si>
  <si>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</si>
  <si>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</si>
  <si>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</si>
  <si>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</si>
  <si>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</si>
  <si>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</si>
  <si>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</si>
  <si>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</si>
  <si>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</si>
  <si>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</si>
  <si>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</si>
  <si>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</si>
  <si>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</si>
  <si>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</si>
  <si>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</si>
  <si>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</si>
  <si>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</si>
  <si>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</si>
  <si>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</si>
  <si>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</si>
  <si>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</si>
  <si>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</si>
  <si>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</si>
  <si>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</si>
  <si>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</si>
  <si>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</si>
  <si>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</si>
  <si>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</si>
  <si>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</si>
  <si>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</si>
  <si>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</si>
  <si>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</si>
  <si>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</si>
  <si>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</si>
  <si>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</si>
  <si>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</si>
  <si>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</si>
  <si>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</si>
  <si>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</si>
  <si>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</si>
  <si>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</si>
  <si>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</si>
  <si>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</si>
  <si>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</si>
  <si>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</si>
  <si>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</si>
  <si>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</si>
  <si>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</si>
  <si>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</si>
  <si>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</si>
  <si>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</si>
  <si>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</si>
  <si>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</si>
  <si>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</si>
  <si>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</si>
  <si>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</si>
  <si>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</si>
  <si>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</si>
  <si>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</si>
  <si>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</si>
  <si>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</si>
  <si>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</si>
  <si>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</si>
  <si>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</si>
  <si>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</si>
  <si>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</si>
  <si>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</si>
  <si>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</si>
  <si>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</si>
  <si>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</si>
  <si>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</si>
  <si>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</si>
  <si>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</si>
  <si>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</si>
  <si>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</si>
  <si>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</si>
  <si>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</si>
  <si>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</si>
  <si>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</si>
  <si>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</si>
  <si>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</si>
  <si>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</si>
  <si>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</si>
  <si>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</si>
  <si>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</si>
  <si>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</si>
  <si>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</si>
  <si>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</si>
  <si>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</si>
  <si>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</si>
  <si>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</si>
  <si>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</si>
  <si>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</si>
  <si>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</si>
  <si>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</si>
  <si>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</si>
  <si>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</si>
  <si>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</si>
  <si>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</si>
  <si>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</si>
  <si>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</si>
  <si>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</si>
  <si>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</si>
  <si>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</si>
  <si>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</si>
  <si>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</si>
  <si>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</si>
  <si>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</si>
  <si>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</si>
  <si>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</si>
  <si>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</si>
  <si>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</si>
  <si>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</si>
  <si>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</si>
  <si>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</si>
  <si>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</si>
  <si>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</si>
  <si>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</si>
  <si>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</si>
  <si>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</si>
  <si>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</si>
  <si>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</si>
  <si>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</si>
  <si>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</si>
  <si>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</si>
  <si>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</si>
  <si>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</si>
  <si>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</si>
  <si>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</si>
  <si>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</si>
  <si>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</si>
  <si>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</si>
  <si>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</si>
  <si>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</si>
  <si>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</si>
  <si>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</si>
  <si>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</si>
  <si>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</si>
  <si>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</si>
  <si>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</si>
  <si>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</si>
  <si>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</si>
  <si>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</si>
  <si>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</si>
  <si>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</si>
  <si>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</si>
  <si>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</si>
  <si>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</si>
  <si>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</si>
  <si>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</si>
  <si>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</si>
  <si>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</si>
  <si>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</si>
  <si>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</si>
  <si>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</si>
  <si>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</si>
  <si>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</si>
  <si>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</si>
  <si>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</si>
  <si>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</si>
  <si>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</si>
  <si>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</si>
  <si>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</si>
  <si>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</si>
  <si>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</si>
  <si>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</si>
  <si>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</si>
  <si>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</si>
  <si>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</si>
  <si>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</si>
  <si>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</si>
  <si>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</si>
  <si>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</si>
  <si>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</si>
  <si>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</si>
  <si>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</si>
  <si>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</si>
  <si>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</si>
  <si>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</si>
  <si>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</si>
  <si>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</si>
  <si>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</si>
  <si>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</si>
  <si>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</si>
  <si>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</si>
  <si>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</si>
  <si>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</si>
  <si>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</si>
  <si>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</si>
  <si>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</si>
  <si>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</si>
  <si>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</si>
  <si>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</si>
  <si>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</si>
  <si>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</si>
  <si>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</si>
  <si>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</si>
  <si>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</si>
  <si>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</si>
  <si>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</si>
  <si>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</si>
  <si>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</si>
  <si>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</si>
  <si>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</si>
  <si>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</si>
  <si>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</si>
  <si>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</si>
  <si>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</si>
  <si>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</si>
  <si>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</si>
  <si>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</si>
  <si>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</si>
  <si>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</si>
  <si>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</si>
  <si>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</si>
  <si>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</si>
  <si>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</si>
  <si>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</si>
  <si>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</si>
  <si>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</si>
  <si>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</si>
  <si>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</si>
  <si>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</si>
  <si>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</si>
  <si>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</si>
  <si>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</si>
  <si>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</si>
  <si>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</si>
  <si>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</si>
  <si>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</si>
  <si>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</si>
  <si>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</si>
  <si>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</si>
  <si>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</si>
  <si>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</si>
  <si>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</si>
  <si>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</si>
  <si>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</si>
  <si>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</si>
  <si>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</si>
  <si>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</si>
  <si>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</si>
  <si>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</si>
  <si>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</si>
  <si>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</si>
  <si>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</si>
  <si>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</si>
  <si>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</si>
  <si>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</si>
  <si>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</si>
  <si>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</si>
  <si>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</si>
  <si>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</si>
  <si>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</si>
  <si>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</si>
  <si>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</si>
  <si>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</si>
  <si>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</si>
  <si>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</si>
  <si>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</si>
  <si>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</si>
  <si>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</si>
  <si>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</si>
  <si>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</si>
  <si>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</si>
  <si>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</si>
  <si>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</si>
  <si>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</si>
  <si>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</si>
  <si>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</si>
  <si>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</si>
  <si>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</si>
  <si>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</si>
  <si>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</si>
  <si>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</si>
  <si>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</si>
  <si>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</si>
  <si>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</si>
  <si>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</si>
  <si>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</si>
  <si>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</si>
  <si>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</si>
  <si>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</si>
  <si>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</si>
  <si>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</si>
  <si>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</si>
  <si>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</si>
  <si>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</si>
  <si>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</si>
  <si>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</si>
  <si>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</si>
  <si>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</si>
  <si>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</si>
  <si>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</si>
  <si>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</si>
  <si>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</si>
  <si>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</si>
  <si>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</si>
  <si>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</si>
  <si>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</si>
  <si>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</si>
  <si>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</si>
  <si>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</si>
  <si>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</si>
  <si>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</si>
  <si>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</si>
  <si>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</si>
  <si>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</si>
  <si>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</si>
  <si>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</si>
  <si>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</si>
  <si>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</si>
  <si>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</si>
  <si>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</si>
  <si>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</si>
  <si>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</si>
  <si>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</si>
  <si>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</si>
  <si>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</si>
  <si>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</si>
  <si>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</si>
  <si>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</si>
  <si>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</si>
  <si>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</si>
  <si>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</si>
  <si>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</si>
  <si>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</si>
  <si>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</si>
  <si>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</si>
  <si>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</si>
  <si>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</si>
  <si>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</si>
  <si>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</si>
  <si>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</si>
  <si>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</si>
  <si>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</si>
  <si>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</si>
  <si>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</si>
  <si>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</si>
  <si>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</si>
  <si>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</si>
  <si>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</si>
  <si>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</si>
  <si>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</si>
  <si>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</si>
  <si>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</si>
  <si>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</si>
  <si>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</si>
  <si>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</si>
  <si>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</si>
  <si>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</si>
  <si>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</si>
  <si>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</si>
  <si>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</si>
  <si>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</si>
  <si>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</si>
  <si>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</si>
  <si>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</si>
  <si>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</si>
  <si>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</si>
  <si>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</si>
  <si>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</si>
  <si>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</si>
  <si>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</si>
  <si>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</si>
  <si>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</si>
  <si>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</si>
  <si>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</si>
  <si>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</si>
  <si>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</si>
  <si>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</si>
  <si>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</si>
  <si>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</si>
  <si>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</si>
  <si>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</si>
  <si>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</si>
  <si>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</si>
  <si>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</si>
  <si>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</si>
  <si>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</si>
  <si>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</si>
  <si>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</si>
  <si>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</si>
  <si>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</si>
  <si>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</si>
  <si>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</si>
  <si>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</si>
  <si>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</si>
  <si>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</si>
  <si>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</si>
  <si>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</si>
  <si>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</si>
  <si>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</si>
  <si>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</si>
  <si>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</si>
  <si>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</si>
  <si>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</si>
  <si>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</si>
  <si>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</si>
  <si>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</si>
  <si>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</si>
  <si>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</si>
  <si>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</si>
  <si>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</si>
  <si>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</si>
  <si>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</si>
  <si>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</si>
  <si>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</si>
  <si>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</si>
  <si>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</si>
  <si>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</si>
  <si>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</si>
  <si>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</si>
  <si>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</si>
  <si>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</si>
  <si>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</si>
  <si>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</si>
  <si>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</si>
  <si>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</si>
  <si>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</si>
  <si>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</si>
  <si>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</si>
  <si>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</si>
  <si>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</si>
  <si>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</si>
  <si>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</si>
  <si>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</si>
  <si>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</si>
  <si>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</si>
  <si>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</si>
  <si>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</si>
  <si>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</si>
  <si>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</si>
  <si>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</si>
  <si>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</si>
  <si>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</si>
  <si>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</si>
  <si>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</si>
  <si>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</si>
  <si>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</si>
  <si>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</si>
  <si>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</si>
  <si>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</si>
  <si>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</si>
  <si>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</si>
  <si>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</si>
  <si>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</si>
  <si>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</si>
  <si>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</si>
  <si>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</si>
  <si>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</si>
  <si>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</si>
  <si>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</si>
  <si>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</si>
  <si>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</si>
  <si>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</si>
  <si>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</si>
  <si>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</si>
  <si>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</si>
  <si>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</si>
  <si>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</si>
  <si>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</si>
  <si>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</si>
  <si>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</si>
  <si>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</si>
  <si>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</si>
  <si>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</si>
  <si>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</si>
  <si>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</si>
  <si>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</si>
  <si>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</si>
  <si>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</si>
  <si>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</si>
  <si>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</si>
  <si>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</si>
  <si>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</si>
  <si>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</si>
  <si>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</si>
  <si>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</si>
  <si>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</si>
  <si>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</si>
  <si>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</si>
  <si>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</si>
  <si>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</si>
  <si>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</si>
  <si>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</si>
  <si>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</si>
  <si>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</si>
  <si>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</si>
  <si>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</si>
  <si>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</si>
  <si>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</si>
  <si>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</si>
  <si>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</si>
  <si>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</si>
  <si>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</si>
  <si>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</si>
  <si>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</si>
  <si>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</si>
  <si>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</si>
  <si>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</si>
  <si>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</si>
  <si>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</si>
  <si>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</si>
  <si>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</si>
  <si>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</si>
  <si>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</si>
  <si>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</si>
  <si>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</si>
  <si>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</si>
  <si>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</si>
  <si>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</si>
  <si>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</si>
  <si>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</si>
  <si>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</si>
  <si>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</si>
  <si>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</si>
  <si>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</si>
  <si>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</si>
  <si>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</si>
  <si>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</si>
  <si>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</si>
  <si>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</si>
  <si>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</si>
  <si>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</si>
  <si>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</si>
  <si>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</si>
  <si>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</si>
  <si>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</si>
  <si>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</si>
  <si>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</si>
  <si>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</si>
  <si>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</si>
  <si>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</si>
  <si>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</si>
  <si>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</si>
  <si>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</si>
  <si>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</si>
  <si>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</si>
  <si>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</si>
  <si>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</si>
  <si>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</si>
  <si>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</si>
  <si>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</si>
  <si>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</si>
  <si>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</si>
  <si>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</si>
  <si>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</si>
  <si>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</si>
  <si>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</si>
  <si>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</si>
  <si>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</si>
  <si>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</si>
  <si>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</si>
  <si>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</si>
  <si>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</si>
  <si>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</si>
  <si>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</si>
  <si>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</si>
  <si>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</si>
  <si>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</si>
  <si>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</si>
  <si>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</si>
  <si>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</si>
  <si>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</si>
  <si>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</si>
  <si>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</si>
  <si>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</si>
  <si>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</si>
  <si>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</si>
  <si>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</si>
  <si>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</si>
  <si>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</si>
  <si>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</si>
  <si>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</si>
  <si>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</si>
  <si>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</si>
  <si>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</si>
  <si>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</si>
  <si>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</si>
  <si>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</si>
  <si>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</si>
  <si>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</si>
  <si>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</si>
  <si>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</si>
  <si>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</si>
  <si>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</si>
  <si>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</si>
  <si>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</si>
  <si>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</si>
  <si>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</si>
  <si>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</si>
  <si>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</si>
  <si>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</si>
  <si>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</si>
  <si>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</si>
  <si>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</si>
  <si>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</si>
  <si>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</si>
  <si>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</si>
  <si>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</si>
  <si>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</si>
  <si>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</si>
  <si>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</si>
  <si>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</si>
  <si>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</si>
  <si>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</si>
  <si>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</si>
  <si>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</si>
  <si>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</si>
  <si>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</si>
  <si>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</si>
  <si>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</si>
  <si>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</si>
  <si>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</si>
  <si>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</si>
  <si>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</si>
  <si>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</si>
  <si>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</si>
  <si>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</si>
  <si>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</si>
  <si>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</si>
  <si>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</si>
  <si>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</si>
  <si>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</si>
  <si>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</si>
  <si>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</si>
  <si>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</si>
  <si>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</si>
  <si>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</si>
  <si>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</si>
  <si>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</si>
  <si>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</si>
  <si>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</si>
  <si>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</si>
  <si>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</si>
  <si>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</si>
  <si>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</si>
  <si>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</si>
  <si>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</si>
  <si>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</si>
  <si>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</si>
  <si>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</si>
  <si>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</si>
  <si>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</si>
  <si>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</si>
  <si>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</si>
  <si>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</si>
  <si>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</si>
  <si>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</si>
  <si>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</si>
  <si>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</si>
  <si>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</si>
  <si>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</si>
  <si>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</si>
  <si>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</si>
  <si>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</si>
  <si>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</si>
  <si>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</si>
  <si>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</si>
  <si>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</si>
  <si>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</si>
  <si>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</si>
  <si>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</si>
  <si>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</si>
  <si>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</si>
  <si>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</si>
  <si>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</si>
  <si>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</si>
  <si>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</si>
  <si>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</si>
  <si>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</si>
  <si>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</si>
  <si>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</si>
  <si>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</si>
  <si>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</si>
  <si>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</si>
  <si>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</si>
  <si>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</si>
  <si>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</si>
  <si>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</si>
  <si>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</si>
  <si>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</si>
  <si>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</si>
  <si>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</si>
  <si>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</si>
  <si>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</si>
  <si>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</si>
  <si>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</si>
  <si>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</si>
  <si>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</si>
  <si>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</si>
  <si>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</si>
  <si>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</si>
  <si>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</si>
  <si>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</si>
  <si>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</si>
  <si>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</si>
  <si>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</si>
  <si>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</si>
  <si>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</si>
  <si>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</si>
  <si>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</si>
  <si>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</si>
  <si>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</si>
  <si>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</si>
  <si>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</si>
  <si>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</si>
  <si>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</si>
  <si>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</si>
  <si>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</si>
  <si>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</si>
  <si>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</si>
  <si>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</si>
  <si>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</si>
  <si>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</si>
  <si>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</si>
  <si>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</si>
  <si>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</si>
  <si>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</si>
  <si>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</si>
  <si>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</si>
  <si>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</si>
  <si>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</si>
  <si>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</si>
  <si>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</si>
  <si>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</si>
  <si>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</si>
  <si>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</si>
  <si>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</si>
  <si>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</si>
  <si>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</si>
  <si>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</si>
  <si>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</si>
  <si>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</si>
  <si>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Sinan02/03/2020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</si>
</sst>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 Light"/>
      <family val="2"/>
    </font>
    <font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19" borderId="1" xfId="0" applyFont="1" applyFill="1" applyBorder="1" applyAlignment="1">
      <alignment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center" vertical="center" wrapText="1"/>
    </xf>
    <xf numFmtId="165" fontId="16" fillId="19" borderId="2" xfId="0" applyNumberFormat="1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7" fillId="0" borderId="0" xfId="0" applyFont="1"/>
    <xf numFmtId="0" fontId="17" fillId="13" borderId="0" xfId="0" applyFont="1" applyFill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8" fillId="0" borderId="23" xfId="0" applyFont="1" applyBorder="1"/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8" fillId="17" borderId="7" xfId="0" applyFont="1" applyFill="1" applyBorder="1" applyAlignment="1">
      <alignment horizontal="center"/>
    </xf>
    <xf numFmtId="0" fontId="18" fillId="17" borderId="19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8" fillId="18" borderId="22" xfId="0" applyFont="1" applyFill="1" applyBorder="1"/>
    <xf numFmtId="0" fontId="18" fillId="18" borderId="21" xfId="0" applyFont="1" applyFill="1" applyBorder="1"/>
    <xf numFmtId="0" fontId="18" fillId="18" borderId="21" xfId="0" applyFont="1" applyFill="1" applyBorder="1" applyAlignment="1">
      <alignment horizontal="center"/>
    </xf>
    <xf numFmtId="165" fontId="18" fillId="18" borderId="21" xfId="0" applyNumberFormat="1" applyFont="1" applyFill="1" applyBorder="1" applyAlignment="1">
      <alignment horizontal="center"/>
    </xf>
    <xf numFmtId="0" fontId="18" fillId="13" borderId="22" xfId="0" applyFont="1" applyFill="1" applyBorder="1"/>
    <xf numFmtId="0" fontId="18" fillId="13" borderId="21" xfId="0" applyFont="1" applyFill="1" applyBorder="1"/>
    <xf numFmtId="0" fontId="18" fillId="13" borderId="21" xfId="0" applyFont="1" applyFill="1" applyBorder="1" applyAlignment="1">
      <alignment horizontal="center"/>
    </xf>
    <xf numFmtId="165" fontId="18" fillId="13" borderId="21" xfId="0" applyNumberFormat="1" applyFont="1" applyFill="1" applyBorder="1" applyAlignment="1">
      <alignment horizontal="center"/>
    </xf>
    <xf numFmtId="0" fontId="17" fillId="18" borderId="0" xfId="0" applyFont="1" applyFill="1"/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G16" sqref="G16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84" t="s">
        <v>1131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4" ht="19.5" thickBot="1" x14ac:dyDescent="0.3">
      <c r="A3" s="85" t="s">
        <v>1132</v>
      </c>
      <c r="B3" s="85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</v>
      </c>
      <c r="G4" s="50">
        <v>6</v>
      </c>
      <c r="H4" s="50">
        <v>7</v>
      </c>
      <c r="I4" s="50">
        <v>8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2</v>
      </c>
      <c r="H5" s="7">
        <v>0</v>
      </c>
      <c r="I5" s="7">
        <v>0</v>
      </c>
      <c r="J5" s="13">
        <f t="shared" ref="J5:J68" si="0">F5+G5+H5+I5</f>
        <v>2</v>
      </c>
      <c r="K5" s="11">
        <v>6972</v>
      </c>
      <c r="L5" s="58" t="s">
        <v>1121</v>
      </c>
      <c r="M5" s="8">
        <f t="shared" ref="M5:M68" si="1">(J5/K5)*100000</f>
        <v>28.686173264486516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28</v>
      </c>
      <c r="Q5" s="71">
        <f>P5/P$10*100</f>
        <v>3.2825322391559206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ref="N6:N68" si="2">IF(M6=0,"Silencioso",IF(AND(M6&gt;0,M6&lt;100),"Baixa",IF(AND(M6&gt;=100,M6&lt;300),"Média",IF(AND(M6&gt;=300,M6&lt;500),"Alta",IF(M6&gt;=500,"Muito Alta","Avaliar")))))</f>
        <v>Silencioso</v>
      </c>
      <c r="O6" s="6" t="s">
        <v>10</v>
      </c>
      <c r="P6" s="76">
        <f>COUNTIF(N$5:N$857,"Alta")</f>
        <v>21</v>
      </c>
      <c r="Q6" s="71">
        <f>P6/P$10*100</f>
        <v>2.4618991793669402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61</v>
      </c>
      <c r="Q7" s="71">
        <f>P7/P$10*100</f>
        <v>7.1512309495896833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76">
        <f>COUNTIF(N$5:N$857,"Baixa")</f>
        <v>348</v>
      </c>
      <c r="Q8" s="71">
        <f>P8/P$10*100</f>
        <v>40.797186400937868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1</v>
      </c>
      <c r="G9" s="7">
        <v>1</v>
      </c>
      <c r="H9" s="7">
        <v>10</v>
      </c>
      <c r="I9" s="7">
        <v>8</v>
      </c>
      <c r="J9" s="13">
        <f t="shared" si="0"/>
        <v>20</v>
      </c>
      <c r="K9" s="11">
        <v>9575</v>
      </c>
      <c r="L9" s="58" t="s">
        <v>1121</v>
      </c>
      <c r="M9" s="8">
        <f t="shared" si="1"/>
        <v>208.87728459530027</v>
      </c>
      <c r="N9" s="7" t="str">
        <f t="shared" si="2"/>
        <v>Média</v>
      </c>
      <c r="O9" s="6" t="s">
        <v>19</v>
      </c>
      <c r="P9" s="76">
        <f>COUNTIF(N$5:N$857,"Silencioso")</f>
        <v>395</v>
      </c>
      <c r="Q9" s="71">
        <f>P9/P$10*100</f>
        <v>46.307151230949586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1</v>
      </c>
      <c r="H11" s="7">
        <v>0</v>
      </c>
      <c r="I11" s="7">
        <v>0</v>
      </c>
      <c r="J11" s="13">
        <f t="shared" si="0"/>
        <v>1</v>
      </c>
      <c r="K11" s="11">
        <v>2005</v>
      </c>
      <c r="L11" s="58" t="s">
        <v>1121</v>
      </c>
      <c r="M11" s="8">
        <f t="shared" si="1"/>
        <v>49.875311720698249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0</v>
      </c>
      <c r="G12" s="7">
        <v>3</v>
      </c>
      <c r="H12" s="7">
        <v>2</v>
      </c>
      <c r="I12" s="7">
        <v>1</v>
      </c>
      <c r="J12" s="13">
        <f t="shared" si="0"/>
        <v>6</v>
      </c>
      <c r="K12" s="11">
        <v>4448</v>
      </c>
      <c r="L12" s="58" t="s">
        <v>1121</v>
      </c>
      <c r="M12" s="8">
        <f t="shared" si="1"/>
        <v>134.89208633093526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0</v>
      </c>
      <c r="G13" s="7">
        <v>1</v>
      </c>
      <c r="H13" s="7">
        <v>1</v>
      </c>
      <c r="I13" s="7">
        <v>1</v>
      </c>
      <c r="J13" s="13">
        <f t="shared" si="0"/>
        <v>3</v>
      </c>
      <c r="K13" s="11">
        <v>19166</v>
      </c>
      <c r="L13" s="58" t="s">
        <v>1121</v>
      </c>
      <c r="M13" s="8">
        <f t="shared" si="1"/>
        <v>15.652718355421056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2</v>
      </c>
      <c r="G15" s="7">
        <v>3</v>
      </c>
      <c r="H15" s="7">
        <v>6</v>
      </c>
      <c r="I15" s="7">
        <v>6</v>
      </c>
      <c r="J15" s="13">
        <f t="shared" si="0"/>
        <v>17</v>
      </c>
      <c r="K15" s="11">
        <v>25193</v>
      </c>
      <c r="L15" s="58" t="s">
        <v>1122</v>
      </c>
      <c r="M15" s="8">
        <f t="shared" si="1"/>
        <v>67.479061644107489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1</v>
      </c>
      <c r="H17" s="7">
        <v>0</v>
      </c>
      <c r="I17" s="7">
        <v>0</v>
      </c>
      <c r="J17" s="13">
        <f t="shared" si="0"/>
        <v>1</v>
      </c>
      <c r="K17" s="11">
        <v>2683</v>
      </c>
      <c r="L17" s="58" t="s">
        <v>1121</v>
      </c>
      <c r="M17" s="8">
        <f t="shared" si="1"/>
        <v>37.271710771524411</v>
      </c>
      <c r="N17" s="7" t="str">
        <f t="shared" si="2"/>
        <v>Baixa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1</v>
      </c>
      <c r="H19" s="7">
        <v>1</v>
      </c>
      <c r="I19" s="7">
        <v>0</v>
      </c>
      <c r="J19" s="13">
        <f t="shared" si="0"/>
        <v>2</v>
      </c>
      <c r="K19" s="11">
        <v>35321</v>
      </c>
      <c r="L19" s="58" t="s">
        <v>1122</v>
      </c>
      <c r="M19" s="8">
        <f t="shared" si="1"/>
        <v>5.6623538404914919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15</v>
      </c>
      <c r="G20" s="7">
        <v>21</v>
      </c>
      <c r="H20" s="7">
        <v>23</v>
      </c>
      <c r="I20" s="7">
        <v>13</v>
      </c>
      <c r="J20" s="13">
        <f t="shared" si="0"/>
        <v>72</v>
      </c>
      <c r="K20" s="11">
        <v>79481</v>
      </c>
      <c r="L20" s="58" t="s">
        <v>1123</v>
      </c>
      <c r="M20" s="8">
        <f t="shared" si="1"/>
        <v>90.587687623457185</v>
      </c>
      <c r="N20" s="7" t="str">
        <f t="shared" si="2"/>
        <v>Baixa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3</v>
      </c>
      <c r="G22" s="7">
        <v>4</v>
      </c>
      <c r="H22" s="7">
        <v>4</v>
      </c>
      <c r="I22" s="7">
        <v>1</v>
      </c>
      <c r="J22" s="13">
        <f t="shared" si="0"/>
        <v>12</v>
      </c>
      <c r="K22" s="11">
        <v>41642</v>
      </c>
      <c r="L22" s="58" t="s">
        <v>1122</v>
      </c>
      <c r="M22" s="8">
        <f t="shared" si="1"/>
        <v>28.817059699342011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1</v>
      </c>
      <c r="G23" s="7">
        <v>0</v>
      </c>
      <c r="H23" s="7">
        <v>1</v>
      </c>
      <c r="I23" s="7">
        <v>0</v>
      </c>
      <c r="J23" s="13">
        <f t="shared" si="0"/>
        <v>2</v>
      </c>
      <c r="K23" s="11">
        <v>7411</v>
      </c>
      <c r="L23" s="58" t="s">
        <v>1121</v>
      </c>
      <c r="M23" s="8">
        <f t="shared" si="1"/>
        <v>26.986911347996223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2</v>
      </c>
      <c r="G24" s="7">
        <v>3</v>
      </c>
      <c r="H24" s="7">
        <v>2</v>
      </c>
      <c r="I24" s="7">
        <v>0</v>
      </c>
      <c r="J24" s="13">
        <f t="shared" si="0"/>
        <v>7</v>
      </c>
      <c r="K24" s="11">
        <v>19745</v>
      </c>
      <c r="L24" s="58" t="s">
        <v>1121</v>
      </c>
      <c r="M24" s="8">
        <f t="shared" si="1"/>
        <v>35.452013167890605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2</v>
      </c>
      <c r="H25" s="7">
        <v>0</v>
      </c>
      <c r="I25" s="7">
        <v>0</v>
      </c>
      <c r="J25" s="13">
        <f t="shared" si="0"/>
        <v>2</v>
      </c>
      <c r="K25" s="11">
        <v>14414</v>
      </c>
      <c r="L25" s="58" t="s">
        <v>1121</v>
      </c>
      <c r="M25" s="8">
        <f t="shared" si="1"/>
        <v>13.875398917718885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8</v>
      </c>
      <c r="G27" s="7">
        <v>19</v>
      </c>
      <c r="H27" s="7">
        <v>16</v>
      </c>
      <c r="I27" s="7">
        <v>7</v>
      </c>
      <c r="J27" s="13">
        <f t="shared" si="0"/>
        <v>50</v>
      </c>
      <c r="K27" s="11">
        <v>8333</v>
      </c>
      <c r="L27" s="58" t="s">
        <v>1121</v>
      </c>
      <c r="M27" s="8">
        <f t="shared" si="1"/>
        <v>600.02400096003839</v>
      </c>
      <c r="N27" s="7" t="str">
        <f t="shared" si="2"/>
        <v>Muito Alta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1</v>
      </c>
      <c r="I30" s="7">
        <v>0</v>
      </c>
      <c r="J30" s="13">
        <f t="shared" si="0"/>
        <v>1</v>
      </c>
      <c r="K30" s="11">
        <v>15239</v>
      </c>
      <c r="L30" s="58" t="s">
        <v>1121</v>
      </c>
      <c r="M30" s="8">
        <f t="shared" si="1"/>
        <v>6.5621103746965028</v>
      </c>
      <c r="N30" s="7" t="str">
        <f t="shared" si="2"/>
        <v>Baixa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1</v>
      </c>
      <c r="G33" s="7">
        <v>3</v>
      </c>
      <c r="H33" s="7">
        <v>1</v>
      </c>
      <c r="I33" s="7">
        <v>0</v>
      </c>
      <c r="J33" s="13">
        <f t="shared" si="0"/>
        <v>5</v>
      </c>
      <c r="K33" s="11">
        <v>40747</v>
      </c>
      <c r="L33" s="58" t="s">
        <v>1122</v>
      </c>
      <c r="M33" s="8">
        <f t="shared" si="1"/>
        <v>12.270842025179768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0</v>
      </c>
      <c r="G37" s="7">
        <v>3</v>
      </c>
      <c r="H37" s="7">
        <v>1</v>
      </c>
      <c r="I37" s="7">
        <v>2</v>
      </c>
      <c r="J37" s="13">
        <f t="shared" si="0"/>
        <v>6</v>
      </c>
      <c r="K37" s="11">
        <v>9363</v>
      </c>
      <c r="L37" s="58" t="s">
        <v>1121</v>
      </c>
      <c r="M37" s="8">
        <f t="shared" si="1"/>
        <v>64.082024991989741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1</v>
      </c>
      <c r="H39" s="7">
        <v>0</v>
      </c>
      <c r="I39" s="7">
        <v>0</v>
      </c>
      <c r="J39" s="13">
        <f t="shared" si="0"/>
        <v>1</v>
      </c>
      <c r="K39" s="11">
        <v>2341</v>
      </c>
      <c r="L39" s="58" t="s">
        <v>1121</v>
      </c>
      <c r="M39" s="8">
        <f t="shared" si="1"/>
        <v>42.716787697565145</v>
      </c>
      <c r="N39" s="7" t="str">
        <f t="shared" si="2"/>
        <v>Baixa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2</v>
      </c>
      <c r="G41" s="7">
        <v>4</v>
      </c>
      <c r="H41" s="7">
        <v>5</v>
      </c>
      <c r="I41" s="7">
        <v>0</v>
      </c>
      <c r="J41" s="13">
        <f t="shared" si="0"/>
        <v>11</v>
      </c>
      <c r="K41" s="11">
        <v>36705</v>
      </c>
      <c r="L41" s="58" t="s">
        <v>1122</v>
      </c>
      <c r="M41" s="8">
        <f t="shared" si="1"/>
        <v>29.968669118648688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2</v>
      </c>
      <c r="G42" s="7">
        <v>3</v>
      </c>
      <c r="H42" s="7">
        <v>4</v>
      </c>
      <c r="I42" s="7">
        <v>10</v>
      </c>
      <c r="J42" s="13">
        <f t="shared" si="0"/>
        <v>19</v>
      </c>
      <c r="K42" s="11">
        <v>116691</v>
      </c>
      <c r="L42" s="58" t="s">
        <v>1124</v>
      </c>
      <c r="M42" s="8">
        <f t="shared" si="1"/>
        <v>16.282318259334481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1</v>
      </c>
      <c r="G45" s="7">
        <v>0</v>
      </c>
      <c r="H45" s="7">
        <v>1</v>
      </c>
      <c r="I45" s="7">
        <v>0</v>
      </c>
      <c r="J45" s="13">
        <f t="shared" si="0"/>
        <v>2</v>
      </c>
      <c r="K45" s="11">
        <v>6804</v>
      </c>
      <c r="L45" s="58" t="s">
        <v>1121</v>
      </c>
      <c r="M45" s="8">
        <f t="shared" si="1"/>
        <v>29.394473838918284</v>
      </c>
      <c r="N45" s="7" t="str">
        <f t="shared" si="2"/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3</v>
      </c>
      <c r="G47" s="7">
        <v>1</v>
      </c>
      <c r="H47" s="7">
        <v>4</v>
      </c>
      <c r="I47" s="7">
        <v>5</v>
      </c>
      <c r="J47" s="13">
        <f t="shared" si="0"/>
        <v>13</v>
      </c>
      <c r="K47" s="11">
        <v>9142</v>
      </c>
      <c r="L47" s="58" t="s">
        <v>1121</v>
      </c>
      <c r="M47" s="8">
        <f t="shared" si="1"/>
        <v>142.20083132793698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3</v>
      </c>
      <c r="G48" s="7">
        <v>6</v>
      </c>
      <c r="H48" s="7">
        <v>12</v>
      </c>
      <c r="I48" s="7">
        <v>5</v>
      </c>
      <c r="J48" s="13">
        <f t="shared" si="0"/>
        <v>26</v>
      </c>
      <c r="K48" s="11">
        <v>105083</v>
      </c>
      <c r="L48" s="58" t="s">
        <v>1124</v>
      </c>
      <c r="M48" s="8">
        <f t="shared" si="1"/>
        <v>24.742346526079384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7</v>
      </c>
      <c r="G49" s="7">
        <v>12</v>
      </c>
      <c r="H49" s="7">
        <v>11</v>
      </c>
      <c r="I49" s="7">
        <v>8</v>
      </c>
      <c r="J49" s="13">
        <f t="shared" si="0"/>
        <v>38</v>
      </c>
      <c r="K49" s="11">
        <v>10657</v>
      </c>
      <c r="L49" s="58" t="s">
        <v>1121</v>
      </c>
      <c r="M49" s="8">
        <f t="shared" si="1"/>
        <v>356.5731444121235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</v>
      </c>
      <c r="G50" s="7">
        <v>0</v>
      </c>
      <c r="H50" s="7">
        <v>1</v>
      </c>
      <c r="I50" s="7">
        <v>1</v>
      </c>
      <c r="J50" s="13">
        <f t="shared" si="0"/>
        <v>3</v>
      </c>
      <c r="K50" s="11">
        <v>39793</v>
      </c>
      <c r="L50" s="58" t="s">
        <v>1122</v>
      </c>
      <c r="M50" s="8">
        <f t="shared" si="1"/>
        <v>7.5390143995175034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1</v>
      </c>
      <c r="J54" s="13">
        <f t="shared" si="0"/>
        <v>1</v>
      </c>
      <c r="K54" s="11">
        <v>17888</v>
      </c>
      <c r="L54" s="58" t="s">
        <v>1121</v>
      </c>
      <c r="M54" s="8">
        <f t="shared" si="1"/>
        <v>5.5903398926654742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8</v>
      </c>
      <c r="G55" s="7">
        <v>31</v>
      </c>
      <c r="H55" s="7">
        <v>34</v>
      </c>
      <c r="I55" s="7">
        <v>8</v>
      </c>
      <c r="J55" s="13">
        <f t="shared" si="0"/>
        <v>81</v>
      </c>
      <c r="K55" s="11">
        <v>14085</v>
      </c>
      <c r="L55" s="58" t="s">
        <v>1121</v>
      </c>
      <c r="M55" s="8">
        <f t="shared" si="1"/>
        <v>575.07987220447285</v>
      </c>
      <c r="N55" s="7" t="str">
        <f t="shared" si="2"/>
        <v>Muito 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9</v>
      </c>
      <c r="G58" s="7">
        <v>8</v>
      </c>
      <c r="H58" s="7">
        <v>24</v>
      </c>
      <c r="I58" s="7">
        <v>8</v>
      </c>
      <c r="J58" s="13">
        <f t="shared" si="0"/>
        <v>49</v>
      </c>
      <c r="K58" s="11">
        <v>19094</v>
      </c>
      <c r="L58" s="58" t="s">
        <v>1121</v>
      </c>
      <c r="M58" s="8">
        <f t="shared" si="1"/>
        <v>256.62511783806428</v>
      </c>
      <c r="N58" s="7" t="str">
        <f t="shared" si="2"/>
        <v>Média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2</v>
      </c>
      <c r="G59" s="7">
        <v>0</v>
      </c>
      <c r="H59" s="7">
        <v>1</v>
      </c>
      <c r="I59" s="7">
        <v>0</v>
      </c>
      <c r="J59" s="13">
        <f t="shared" si="0"/>
        <v>3</v>
      </c>
      <c r="K59" s="11">
        <v>7851</v>
      </c>
      <c r="L59" s="58" t="s">
        <v>1121</v>
      </c>
      <c r="M59" s="8">
        <f t="shared" si="1"/>
        <v>38.211692777990066</v>
      </c>
      <c r="N59" s="7" t="str">
        <f t="shared" si="2"/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1</v>
      </c>
      <c r="G60" s="7">
        <v>2</v>
      </c>
      <c r="H60" s="7">
        <v>0</v>
      </c>
      <c r="I60" s="7">
        <v>0</v>
      </c>
      <c r="J60" s="13">
        <f t="shared" si="0"/>
        <v>3</v>
      </c>
      <c r="K60" s="11">
        <v>23757</v>
      </c>
      <c r="L60" s="58" t="s">
        <v>1121</v>
      </c>
      <c r="M60" s="8">
        <f t="shared" si="1"/>
        <v>12.627857052658165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31</v>
      </c>
      <c r="G61" s="7">
        <v>21</v>
      </c>
      <c r="H61" s="7">
        <v>4</v>
      </c>
      <c r="I61" s="7">
        <v>0</v>
      </c>
      <c r="J61" s="13">
        <f t="shared" si="0"/>
        <v>56</v>
      </c>
      <c r="K61" s="11">
        <v>4825</v>
      </c>
      <c r="L61" s="58" t="s">
        <v>1121</v>
      </c>
      <c r="M61" s="8">
        <f t="shared" si="1"/>
        <v>1160.6217616580311</v>
      </c>
      <c r="N61" s="7" t="str">
        <f t="shared" si="2"/>
        <v>Muito 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4</v>
      </c>
      <c r="G63" s="7">
        <v>5</v>
      </c>
      <c r="H63" s="7">
        <v>3</v>
      </c>
      <c r="I63" s="7">
        <v>0</v>
      </c>
      <c r="J63" s="13">
        <f t="shared" si="0"/>
        <v>12</v>
      </c>
      <c r="K63" s="11">
        <v>32319</v>
      </c>
      <c r="L63" s="58" t="s">
        <v>1122</v>
      </c>
      <c r="M63" s="8">
        <f t="shared" si="1"/>
        <v>37.129861691265198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1</v>
      </c>
      <c r="G64" s="7">
        <v>0</v>
      </c>
      <c r="H64" s="7">
        <v>0</v>
      </c>
      <c r="I64" s="7">
        <v>0</v>
      </c>
      <c r="J64" s="13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1</v>
      </c>
      <c r="I65" s="7">
        <v>0</v>
      </c>
      <c r="J65" s="13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0</v>
      </c>
      <c r="H67" s="7">
        <v>0</v>
      </c>
      <c r="I67" s="7">
        <v>2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326</v>
      </c>
      <c r="G70" s="7">
        <v>401</v>
      </c>
      <c r="H70" s="7">
        <v>437</v>
      </c>
      <c r="I70" s="7">
        <v>340</v>
      </c>
      <c r="J70" s="13">
        <f t="shared" si="3"/>
        <v>1504</v>
      </c>
      <c r="K70" s="11">
        <v>2501576</v>
      </c>
      <c r="L70" s="58" t="s">
        <v>1125</v>
      </c>
      <c r="M70" s="8">
        <f t="shared" si="4"/>
        <v>60.122099028772269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33</v>
      </c>
      <c r="G71" s="7">
        <v>31</v>
      </c>
      <c r="H71" s="7">
        <v>23</v>
      </c>
      <c r="I71" s="7">
        <v>26</v>
      </c>
      <c r="J71" s="13">
        <f t="shared" si="3"/>
        <v>113</v>
      </c>
      <c r="K71" s="11">
        <v>26396</v>
      </c>
      <c r="L71" s="58" t="s">
        <v>1122</v>
      </c>
      <c r="M71" s="8">
        <f t="shared" si="4"/>
        <v>428.09516593423245</v>
      </c>
      <c r="N71" s="7" t="str">
        <f t="shared" si="5"/>
        <v>Alta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1</v>
      </c>
      <c r="H72" s="7">
        <v>1</v>
      </c>
      <c r="I72" s="7">
        <v>1</v>
      </c>
      <c r="J72" s="13">
        <f t="shared" si="3"/>
        <v>3</v>
      </c>
      <c r="K72" s="11">
        <v>7710</v>
      </c>
      <c r="L72" s="58" t="s">
        <v>1121</v>
      </c>
      <c r="M72" s="8">
        <f t="shared" si="4"/>
        <v>38.910505836575879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11</v>
      </c>
      <c r="G76" s="7">
        <v>8</v>
      </c>
      <c r="H76" s="7">
        <v>11</v>
      </c>
      <c r="I76" s="7">
        <v>1</v>
      </c>
      <c r="J76" s="13">
        <f t="shared" si="3"/>
        <v>31</v>
      </c>
      <c r="K76" s="11">
        <v>432575</v>
      </c>
      <c r="L76" s="58" t="s">
        <v>1125</v>
      </c>
      <c r="M76" s="8">
        <f t="shared" si="4"/>
        <v>7.1663873316765878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1</v>
      </c>
      <c r="H78" s="7">
        <v>0</v>
      </c>
      <c r="I78" s="7">
        <v>0</v>
      </c>
      <c r="J78" s="13">
        <f t="shared" si="3"/>
        <v>1</v>
      </c>
      <c r="K78" s="11">
        <v>14431</v>
      </c>
      <c r="L78" s="58" t="s">
        <v>1121</v>
      </c>
      <c r="M78" s="8">
        <f t="shared" si="4"/>
        <v>6.9295267133254796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0</v>
      </c>
      <c r="G80" s="7">
        <v>3</v>
      </c>
      <c r="H80" s="7">
        <v>1</v>
      </c>
      <c r="I80" s="7">
        <v>0</v>
      </c>
      <c r="J80" s="13">
        <f t="shared" si="3"/>
        <v>4</v>
      </c>
      <c r="K80" s="11">
        <v>40031</v>
      </c>
      <c r="L80" s="58" t="s">
        <v>1122</v>
      </c>
      <c r="M80" s="8">
        <f t="shared" si="4"/>
        <v>9.9922560015987614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1</v>
      </c>
      <c r="J81" s="13">
        <f t="shared" si="3"/>
        <v>1</v>
      </c>
      <c r="K81" s="11">
        <v>5091</v>
      </c>
      <c r="L81" s="58" t="s">
        <v>1121</v>
      </c>
      <c r="M81" s="8">
        <f t="shared" si="4"/>
        <v>19.642506383814574</v>
      </c>
      <c r="N81" s="7" t="str">
        <f t="shared" si="5"/>
        <v>Baixa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9</v>
      </c>
      <c r="G82" s="7">
        <v>3</v>
      </c>
      <c r="H82" s="7">
        <v>3</v>
      </c>
      <c r="I82" s="7">
        <v>3</v>
      </c>
      <c r="J82" s="13">
        <f t="shared" si="3"/>
        <v>18</v>
      </c>
      <c r="K82" s="11">
        <v>49942</v>
      </c>
      <c r="L82" s="58" t="s">
        <v>1122</v>
      </c>
      <c r="M82" s="8">
        <f t="shared" si="4"/>
        <v>36.041808497857517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19</v>
      </c>
      <c r="G83" s="7">
        <v>48</v>
      </c>
      <c r="H83" s="7">
        <v>47</v>
      </c>
      <c r="I83" s="7">
        <v>41</v>
      </c>
      <c r="J83" s="13">
        <f t="shared" si="3"/>
        <v>155</v>
      </c>
      <c r="K83" s="11">
        <v>50166</v>
      </c>
      <c r="L83" s="58" t="s">
        <v>1122</v>
      </c>
      <c r="M83" s="8">
        <f t="shared" si="4"/>
        <v>308.97420563728423</v>
      </c>
      <c r="N83" s="7" t="str">
        <f t="shared" si="5"/>
        <v>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1</v>
      </c>
      <c r="H85" s="7">
        <v>1</v>
      </c>
      <c r="I85" s="7">
        <v>6</v>
      </c>
      <c r="J85" s="13">
        <f t="shared" si="3"/>
        <v>8</v>
      </c>
      <c r="K85" s="11">
        <v>4190</v>
      </c>
      <c r="L85" s="58" t="s">
        <v>1121</v>
      </c>
      <c r="M85" s="8">
        <f t="shared" si="4"/>
        <v>190.93078758949881</v>
      </c>
      <c r="N85" s="7" t="str">
        <f t="shared" si="5"/>
        <v>Média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2</v>
      </c>
      <c r="H87" s="7">
        <v>0</v>
      </c>
      <c r="I87" s="7">
        <v>0</v>
      </c>
      <c r="J87" s="13">
        <f t="shared" si="3"/>
        <v>2</v>
      </c>
      <c r="K87" s="11">
        <v>15010</v>
      </c>
      <c r="L87" s="58" t="s">
        <v>1121</v>
      </c>
      <c r="M87" s="8">
        <f t="shared" si="4"/>
        <v>13.324450366422385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1</v>
      </c>
      <c r="J89" s="13">
        <f t="shared" si="3"/>
        <v>1</v>
      </c>
      <c r="K89" s="11">
        <v>17598</v>
      </c>
      <c r="L89" s="58" t="s">
        <v>1121</v>
      </c>
      <c r="M89" s="8">
        <f t="shared" si="4"/>
        <v>5.6824639163541315</v>
      </c>
      <c r="N89" s="7" t="str">
        <f t="shared" si="5"/>
        <v>Baixa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1</v>
      </c>
      <c r="H90" s="7">
        <v>0</v>
      </c>
      <c r="I90" s="7">
        <v>0</v>
      </c>
      <c r="J90" s="13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1</v>
      </c>
      <c r="H93" s="7">
        <v>0</v>
      </c>
      <c r="I93" s="7">
        <v>0</v>
      </c>
      <c r="J93" s="13">
        <f t="shared" si="3"/>
        <v>1</v>
      </c>
      <c r="K93" s="11">
        <v>19202</v>
      </c>
      <c r="L93" s="58" t="s">
        <v>1121</v>
      </c>
      <c r="M93" s="8">
        <f t="shared" si="4"/>
        <v>5.2077908551192582</v>
      </c>
      <c r="N93" s="7" t="str">
        <f t="shared" si="5"/>
        <v>Baixa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3</v>
      </c>
      <c r="I99" s="7">
        <v>0</v>
      </c>
      <c r="J99" s="13">
        <f t="shared" si="3"/>
        <v>3</v>
      </c>
      <c r="K99" s="11">
        <v>14508</v>
      </c>
      <c r="L99" s="58" t="s">
        <v>1121</v>
      </c>
      <c r="M99" s="8">
        <f t="shared" si="4"/>
        <v>20.678246484698096</v>
      </c>
      <c r="N99" s="7" t="str">
        <f t="shared" si="5"/>
        <v>Baixa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1</v>
      </c>
      <c r="G100" s="7">
        <v>1</v>
      </c>
      <c r="H100" s="7">
        <v>0</v>
      </c>
      <c r="I100" s="7">
        <v>1</v>
      </c>
      <c r="J100" s="13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4</v>
      </c>
      <c r="G101" s="7">
        <v>1</v>
      </c>
      <c r="H101" s="7">
        <v>6</v>
      </c>
      <c r="I101" s="7">
        <v>1</v>
      </c>
      <c r="J101" s="13">
        <f t="shared" si="3"/>
        <v>12</v>
      </c>
      <c r="K101" s="11">
        <v>39520</v>
      </c>
      <c r="L101" s="58" t="s">
        <v>1122</v>
      </c>
      <c r="M101" s="8">
        <f t="shared" si="4"/>
        <v>30.364372469635629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1</v>
      </c>
      <c r="G104" s="7">
        <v>0</v>
      </c>
      <c r="H104" s="7">
        <v>0</v>
      </c>
      <c r="I104" s="7">
        <v>0</v>
      </c>
      <c r="J104" s="13">
        <f t="shared" si="3"/>
        <v>1</v>
      </c>
      <c r="K104" s="11">
        <v>4074</v>
      </c>
      <c r="L104" s="58" t="s">
        <v>1121</v>
      </c>
      <c r="M104" s="8">
        <f t="shared" si="4"/>
        <v>24.545900834560626</v>
      </c>
      <c r="N104" s="7" t="str">
        <f t="shared" si="5"/>
        <v>Baixa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0</v>
      </c>
      <c r="G105" s="7">
        <v>2</v>
      </c>
      <c r="H105" s="7">
        <v>8</v>
      </c>
      <c r="I105" s="7">
        <v>1</v>
      </c>
      <c r="J105" s="13">
        <f t="shared" si="3"/>
        <v>11</v>
      </c>
      <c r="K105" s="11">
        <v>24663</v>
      </c>
      <c r="L105" s="58" t="s">
        <v>1121</v>
      </c>
      <c r="M105" s="8">
        <f t="shared" si="4"/>
        <v>44.601224506345538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1</v>
      </c>
      <c r="J108" s="13">
        <f t="shared" si="3"/>
        <v>1</v>
      </c>
      <c r="K108" s="11">
        <v>14075</v>
      </c>
      <c r="L108" s="58" t="s">
        <v>1121</v>
      </c>
      <c r="M108" s="8">
        <f t="shared" si="4"/>
        <v>7.1047957371225579</v>
      </c>
      <c r="N108" s="7" t="str">
        <f t="shared" si="5"/>
        <v>Baixa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1</v>
      </c>
      <c r="G109" s="7">
        <v>6</v>
      </c>
      <c r="H109" s="7">
        <v>5</v>
      </c>
      <c r="I109" s="7">
        <v>0</v>
      </c>
      <c r="J109" s="13">
        <f t="shared" si="3"/>
        <v>12</v>
      </c>
      <c r="K109" s="11">
        <v>3616</v>
      </c>
      <c r="L109" s="58" t="s">
        <v>1121</v>
      </c>
      <c r="M109" s="8">
        <f t="shared" si="4"/>
        <v>331.85840707964599</v>
      </c>
      <c r="N109" s="7" t="str">
        <f t="shared" si="5"/>
        <v>Alta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1</v>
      </c>
      <c r="H110" s="7">
        <v>0</v>
      </c>
      <c r="I110" s="7">
        <v>0</v>
      </c>
      <c r="J110" s="13">
        <f t="shared" si="3"/>
        <v>1</v>
      </c>
      <c r="K110" s="11">
        <v>11514</v>
      </c>
      <c r="L110" s="58" t="s">
        <v>1121</v>
      </c>
      <c r="M110" s="8">
        <f t="shared" si="4"/>
        <v>8.6850790342192123</v>
      </c>
      <c r="N110" s="7" t="str">
        <f t="shared" si="5"/>
        <v>Baixa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1</v>
      </c>
      <c r="H111" s="7">
        <v>0</v>
      </c>
      <c r="I111" s="7">
        <v>0</v>
      </c>
      <c r="J111" s="13">
        <f t="shared" si="3"/>
        <v>1</v>
      </c>
      <c r="K111" s="11">
        <v>9382</v>
      </c>
      <c r="L111" s="58" t="s">
        <v>1121</v>
      </c>
      <c r="M111" s="8">
        <f t="shared" si="4"/>
        <v>10.658708164570454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1</v>
      </c>
      <c r="J112" s="13">
        <f t="shared" si="3"/>
        <v>1</v>
      </c>
      <c r="K112" s="11">
        <v>2677</v>
      </c>
      <c r="L112" s="58" t="s">
        <v>1121</v>
      </c>
      <c r="M112" s="8">
        <f t="shared" si="4"/>
        <v>37.355248412401941</v>
      </c>
      <c r="N112" s="7" t="str">
        <f t="shared" si="5"/>
        <v>Baixa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1</v>
      </c>
      <c r="G113" s="7">
        <v>4</v>
      </c>
      <c r="H113" s="7">
        <v>2</v>
      </c>
      <c r="I113" s="7">
        <v>1</v>
      </c>
      <c r="J113" s="13">
        <f t="shared" si="3"/>
        <v>8</v>
      </c>
      <c r="K113" s="11">
        <v>11495</v>
      </c>
      <c r="L113" s="58" t="s">
        <v>1121</v>
      </c>
      <c r="M113" s="8">
        <f t="shared" si="4"/>
        <v>69.595476294040893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3</v>
      </c>
      <c r="G114" s="7">
        <v>4</v>
      </c>
      <c r="H114" s="7">
        <v>8</v>
      </c>
      <c r="I114" s="7">
        <v>7</v>
      </c>
      <c r="J114" s="13">
        <f t="shared" si="3"/>
        <v>22</v>
      </c>
      <c r="K114" s="11">
        <v>44377</v>
      </c>
      <c r="L114" s="58" t="s">
        <v>1122</v>
      </c>
      <c r="M114" s="8">
        <f t="shared" si="4"/>
        <v>49.575230412150439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2</v>
      </c>
      <c r="G122" s="7">
        <v>6</v>
      </c>
      <c r="H122" s="7">
        <v>7</v>
      </c>
      <c r="I122" s="7">
        <v>4</v>
      </c>
      <c r="J122" s="13">
        <f t="shared" si="3"/>
        <v>19</v>
      </c>
      <c r="K122" s="11">
        <v>3711</v>
      </c>
      <c r="L122" s="58" t="s">
        <v>1121</v>
      </c>
      <c r="M122" s="8">
        <f t="shared" si="4"/>
        <v>511.99137698733495</v>
      </c>
      <c r="N122" s="7" t="str">
        <f t="shared" si="5"/>
        <v>Muito Alta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1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0</v>
      </c>
      <c r="G125" s="7">
        <v>3</v>
      </c>
      <c r="H125" s="7">
        <v>2</v>
      </c>
      <c r="I125" s="7">
        <v>1</v>
      </c>
      <c r="J125" s="13">
        <f t="shared" si="3"/>
        <v>6</v>
      </c>
      <c r="K125" s="11">
        <v>19738</v>
      </c>
      <c r="L125" s="58" t="s">
        <v>1121</v>
      </c>
      <c r="M125" s="8">
        <f t="shared" si="4"/>
        <v>30.39821663795724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0</v>
      </c>
      <c r="G126" s="7">
        <v>3</v>
      </c>
      <c r="H126" s="7">
        <v>3</v>
      </c>
      <c r="I126" s="7">
        <v>3</v>
      </c>
      <c r="J126" s="13">
        <f t="shared" si="3"/>
        <v>9</v>
      </c>
      <c r="K126" s="11">
        <v>3810</v>
      </c>
      <c r="L126" s="58" t="s">
        <v>1121</v>
      </c>
      <c r="M126" s="8">
        <f t="shared" si="4"/>
        <v>236.22047244094489</v>
      </c>
      <c r="N126" s="7" t="str">
        <f t="shared" si="5"/>
        <v>Média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71</v>
      </c>
      <c r="G127" s="7">
        <v>25</v>
      </c>
      <c r="H127" s="7">
        <v>33</v>
      </c>
      <c r="I127" s="7">
        <v>83</v>
      </c>
      <c r="J127" s="13">
        <f t="shared" si="3"/>
        <v>212</v>
      </c>
      <c r="K127" s="11">
        <v>53866</v>
      </c>
      <c r="L127" s="58" t="s">
        <v>1122</v>
      </c>
      <c r="M127" s="8">
        <f t="shared" si="4"/>
        <v>393.56922734192256</v>
      </c>
      <c r="N127" s="7" t="str">
        <f t="shared" si="5"/>
        <v>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1</v>
      </c>
      <c r="G129" s="7">
        <v>1</v>
      </c>
      <c r="H129" s="7">
        <v>2</v>
      </c>
      <c r="I129" s="7">
        <v>1</v>
      </c>
      <c r="J129" s="13">
        <f t="shared" si="3"/>
        <v>5</v>
      </c>
      <c r="K129" s="11">
        <v>8029</v>
      </c>
      <c r="L129" s="58" t="s">
        <v>1121</v>
      </c>
      <c r="M129" s="8">
        <f t="shared" si="4"/>
        <v>62.274255822642921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5</v>
      </c>
      <c r="G130" s="7">
        <v>0</v>
      </c>
      <c r="H130" s="7">
        <v>2</v>
      </c>
      <c r="I130" s="7">
        <v>0</v>
      </c>
      <c r="J130" s="13">
        <f t="shared" si="3"/>
        <v>7</v>
      </c>
      <c r="K130" s="11">
        <v>15356</v>
      </c>
      <c r="L130" s="58" t="s">
        <v>1121</v>
      </c>
      <c r="M130" s="8">
        <f t="shared" si="4"/>
        <v>45.584787705131546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2</v>
      </c>
      <c r="I132" s="7">
        <v>2</v>
      </c>
      <c r="J132" s="13">
        <f t="shared" si="3"/>
        <v>4</v>
      </c>
      <c r="K132" s="11">
        <v>5612</v>
      </c>
      <c r="L132" s="58" t="s">
        <v>1121</v>
      </c>
      <c r="M132" s="8">
        <f t="shared" si="4"/>
        <v>71.275837491090527</v>
      </c>
      <c r="N132" s="7" t="str">
        <f t="shared" si="5"/>
        <v>Baixa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1</v>
      </c>
      <c r="G134" s="7">
        <v>2</v>
      </c>
      <c r="H134" s="7">
        <v>1</v>
      </c>
      <c r="I134" s="7">
        <v>1</v>
      </c>
      <c r="J134" s="13">
        <f t="shared" si="6"/>
        <v>5</v>
      </c>
      <c r="K134" s="11">
        <v>12025</v>
      </c>
      <c r="L134" s="58" t="s">
        <v>1121</v>
      </c>
      <c r="M134" s="8">
        <f t="shared" si="7"/>
        <v>41.580041580041581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3</v>
      </c>
      <c r="G135" s="7">
        <v>1</v>
      </c>
      <c r="H135" s="7">
        <v>6</v>
      </c>
      <c r="I135" s="7">
        <v>9</v>
      </c>
      <c r="J135" s="13">
        <f t="shared" si="6"/>
        <v>19</v>
      </c>
      <c r="K135" s="11">
        <v>14883</v>
      </c>
      <c r="L135" s="58" t="s">
        <v>1121</v>
      </c>
      <c r="M135" s="8">
        <f t="shared" si="7"/>
        <v>127.66243364912988</v>
      </c>
      <c r="N135" s="7" t="str">
        <f t="shared" si="8"/>
        <v>Média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1</v>
      </c>
      <c r="H136" s="7">
        <v>0</v>
      </c>
      <c r="I136" s="7">
        <v>0</v>
      </c>
      <c r="J136" s="13">
        <f t="shared" si="6"/>
        <v>1</v>
      </c>
      <c r="K136" s="11">
        <v>4498</v>
      </c>
      <c r="L136" s="58" t="s">
        <v>1121</v>
      </c>
      <c r="M136" s="8">
        <f t="shared" si="7"/>
        <v>22.232103156958647</v>
      </c>
      <c r="N136" s="7" t="str">
        <f t="shared" si="8"/>
        <v>Baixa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1</v>
      </c>
      <c r="H139" s="7">
        <v>1</v>
      </c>
      <c r="I139" s="7">
        <v>0</v>
      </c>
      <c r="J139" s="13">
        <f t="shared" si="6"/>
        <v>3</v>
      </c>
      <c r="K139" s="11">
        <v>37856</v>
      </c>
      <c r="L139" s="58" t="s">
        <v>1122</v>
      </c>
      <c r="M139" s="8">
        <f t="shared" si="7"/>
        <v>7.924767540152156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7</v>
      </c>
      <c r="G141" s="7">
        <v>14</v>
      </c>
      <c r="H141" s="7">
        <v>11</v>
      </c>
      <c r="I141" s="7">
        <v>9</v>
      </c>
      <c r="J141" s="13">
        <f t="shared" si="6"/>
        <v>41</v>
      </c>
      <c r="K141" s="11">
        <v>9679</v>
      </c>
      <c r="L141" s="58" t="s">
        <v>1121</v>
      </c>
      <c r="M141" s="8">
        <f t="shared" si="7"/>
        <v>423.59747907841717</v>
      </c>
      <c r="N141" s="7" t="str">
        <f t="shared" si="8"/>
        <v>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5</v>
      </c>
      <c r="G142" s="7">
        <v>1</v>
      </c>
      <c r="H142" s="7">
        <v>2</v>
      </c>
      <c r="I142" s="7">
        <v>1</v>
      </c>
      <c r="J142" s="13">
        <f t="shared" si="6"/>
        <v>9</v>
      </c>
      <c r="K142" s="11">
        <v>16109</v>
      </c>
      <c r="L142" s="58" t="s">
        <v>1121</v>
      </c>
      <c r="M142" s="8">
        <f t="shared" si="7"/>
        <v>55.86938978210938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5</v>
      </c>
      <c r="G143" s="7">
        <v>2</v>
      </c>
      <c r="H143" s="7">
        <v>6</v>
      </c>
      <c r="I143" s="7">
        <v>2</v>
      </c>
      <c r="J143" s="13">
        <f t="shared" si="6"/>
        <v>15</v>
      </c>
      <c r="K143" s="11">
        <v>5420</v>
      </c>
      <c r="L143" s="58" t="s">
        <v>1121</v>
      </c>
      <c r="M143" s="8">
        <f t="shared" si="7"/>
        <v>276.75276752767525</v>
      </c>
      <c r="N143" s="7" t="str">
        <f t="shared" si="8"/>
        <v>Média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3</v>
      </c>
      <c r="H144" s="7">
        <v>5</v>
      </c>
      <c r="I144" s="7">
        <v>2</v>
      </c>
      <c r="J144" s="13">
        <f t="shared" si="6"/>
        <v>10</v>
      </c>
      <c r="K144" s="11">
        <v>15153</v>
      </c>
      <c r="L144" s="58" t="s">
        <v>1121</v>
      </c>
      <c r="M144" s="8">
        <f t="shared" si="7"/>
        <v>65.993532633801891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0</v>
      </c>
      <c r="G145" s="7">
        <v>1</v>
      </c>
      <c r="H145" s="7">
        <v>0</v>
      </c>
      <c r="I145" s="7">
        <v>1</v>
      </c>
      <c r="J145" s="13">
        <f t="shared" si="6"/>
        <v>2</v>
      </c>
      <c r="K145" s="11">
        <v>8601</v>
      </c>
      <c r="L145" s="58" t="s">
        <v>1121</v>
      </c>
      <c r="M145" s="8">
        <f t="shared" si="7"/>
        <v>23.253110103476338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1</v>
      </c>
      <c r="H147" s="7">
        <v>0</v>
      </c>
      <c r="I147" s="7">
        <v>0</v>
      </c>
      <c r="J147" s="13">
        <f t="shared" si="6"/>
        <v>1</v>
      </c>
      <c r="K147" s="11">
        <v>23586</v>
      </c>
      <c r="L147" s="58" t="s">
        <v>1121</v>
      </c>
      <c r="M147" s="8">
        <f t="shared" si="7"/>
        <v>4.2398032731281274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1</v>
      </c>
      <c r="H149" s="7">
        <v>2</v>
      </c>
      <c r="I149" s="7">
        <v>1</v>
      </c>
      <c r="J149" s="13">
        <f t="shared" si="6"/>
        <v>4</v>
      </c>
      <c r="K149" s="11">
        <v>25327</v>
      </c>
      <c r="L149" s="58" t="s">
        <v>1122</v>
      </c>
      <c r="M149" s="8">
        <f t="shared" si="7"/>
        <v>15.793422039720456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0</v>
      </c>
      <c r="G151" s="7">
        <v>2</v>
      </c>
      <c r="H151" s="7">
        <v>6</v>
      </c>
      <c r="I151" s="7">
        <v>3</v>
      </c>
      <c r="J151" s="13">
        <f t="shared" si="6"/>
        <v>11</v>
      </c>
      <c r="K151" s="11">
        <v>91503</v>
      </c>
      <c r="L151" s="58" t="s">
        <v>1123</v>
      </c>
      <c r="M151" s="8">
        <f t="shared" si="7"/>
        <v>12.021463777143918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1</v>
      </c>
      <c r="J152" s="13">
        <f t="shared" si="6"/>
        <v>1</v>
      </c>
      <c r="K152" s="11">
        <v>9396</v>
      </c>
      <c r="L152" s="58" t="s">
        <v>1121</v>
      </c>
      <c r="M152" s="8">
        <f t="shared" si="7"/>
        <v>10.642826734780758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1</v>
      </c>
      <c r="G154" s="7">
        <v>0</v>
      </c>
      <c r="H154" s="7">
        <v>1</v>
      </c>
      <c r="I154" s="7">
        <v>0</v>
      </c>
      <c r="J154" s="13">
        <f t="shared" si="6"/>
        <v>2</v>
      </c>
      <c r="K154" s="11">
        <v>19007</v>
      </c>
      <c r="L154" s="58" t="s">
        <v>1121</v>
      </c>
      <c r="M154" s="8">
        <f t="shared" si="7"/>
        <v>10.522439101383702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1</v>
      </c>
      <c r="G157" s="7">
        <v>3</v>
      </c>
      <c r="H157" s="7">
        <v>7</v>
      </c>
      <c r="I157" s="7">
        <v>1</v>
      </c>
      <c r="J157" s="13">
        <f t="shared" si="6"/>
        <v>12</v>
      </c>
      <c r="K157" s="11">
        <v>11439</v>
      </c>
      <c r="L157" s="58" t="s">
        <v>1121</v>
      </c>
      <c r="M157" s="8">
        <f t="shared" si="7"/>
        <v>104.90427484920011</v>
      </c>
      <c r="N157" s="7" t="str">
        <f t="shared" si="8"/>
        <v>Média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1</v>
      </c>
      <c r="G161" s="7">
        <v>6</v>
      </c>
      <c r="H161" s="7">
        <v>0</v>
      </c>
      <c r="I161" s="7">
        <v>0</v>
      </c>
      <c r="J161" s="13">
        <f t="shared" si="6"/>
        <v>7</v>
      </c>
      <c r="K161" s="11">
        <v>21180</v>
      </c>
      <c r="L161" s="58" t="s">
        <v>1121</v>
      </c>
      <c r="M161" s="8">
        <f t="shared" si="7"/>
        <v>33.050047214353164</v>
      </c>
      <c r="N161" s="7" t="str">
        <f t="shared" si="8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2</v>
      </c>
      <c r="G162" s="7">
        <v>1</v>
      </c>
      <c r="H162" s="7">
        <v>0</v>
      </c>
      <c r="I162" s="7">
        <v>0</v>
      </c>
      <c r="J162" s="13">
        <f t="shared" si="6"/>
        <v>3</v>
      </c>
      <c r="K162" s="11">
        <v>19144</v>
      </c>
      <c r="L162" s="58" t="s">
        <v>1121</v>
      </c>
      <c r="M162" s="8">
        <f t="shared" si="7"/>
        <v>15.670706226493939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20</v>
      </c>
      <c r="G163" s="7">
        <v>24</v>
      </c>
      <c r="H163" s="7">
        <v>3</v>
      </c>
      <c r="I163" s="7">
        <v>1</v>
      </c>
      <c r="J163" s="13">
        <f t="shared" si="6"/>
        <v>48</v>
      </c>
      <c r="K163" s="11">
        <v>9986</v>
      </c>
      <c r="L163" s="58" t="s">
        <v>1121</v>
      </c>
      <c r="M163" s="8">
        <f t="shared" si="7"/>
        <v>480.67294211896655</v>
      </c>
      <c r="N163" s="7" t="str">
        <f t="shared" si="8"/>
        <v>Alta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1</v>
      </c>
      <c r="G169" s="7">
        <v>3</v>
      </c>
      <c r="H169" s="7">
        <v>2</v>
      </c>
      <c r="I169" s="7">
        <v>3</v>
      </c>
      <c r="J169" s="13">
        <f t="shared" si="6"/>
        <v>9</v>
      </c>
      <c r="K169" s="11">
        <v>17739</v>
      </c>
      <c r="L169" s="58" t="s">
        <v>1121</v>
      </c>
      <c r="M169" s="8">
        <f t="shared" si="7"/>
        <v>50.735667174023334</v>
      </c>
      <c r="N169" s="7" t="str">
        <f t="shared" si="8"/>
        <v>Baixa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1</v>
      </c>
      <c r="G170" s="7">
        <v>1</v>
      </c>
      <c r="H170" s="7">
        <v>2</v>
      </c>
      <c r="I170" s="7">
        <v>4</v>
      </c>
      <c r="J170" s="13">
        <f t="shared" si="6"/>
        <v>8</v>
      </c>
      <c r="K170" s="11">
        <v>74691</v>
      </c>
      <c r="L170" s="58" t="s">
        <v>1123</v>
      </c>
      <c r="M170" s="8">
        <f t="shared" si="7"/>
        <v>10.710795142654403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1</v>
      </c>
      <c r="I172" s="7">
        <v>0</v>
      </c>
      <c r="J172" s="13">
        <f t="shared" si="6"/>
        <v>1</v>
      </c>
      <c r="K172" s="11">
        <v>3629</v>
      </c>
      <c r="L172" s="58" t="s">
        <v>1121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1</v>
      </c>
      <c r="H175" s="7">
        <v>0</v>
      </c>
      <c r="I175" s="7">
        <v>1</v>
      </c>
      <c r="J175" s="13">
        <f t="shared" si="6"/>
        <v>2</v>
      </c>
      <c r="K175" s="11">
        <v>21703</v>
      </c>
      <c r="L175" s="58" t="s">
        <v>1121</v>
      </c>
      <c r="M175" s="8">
        <f t="shared" si="7"/>
        <v>9.2153158549509282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9</v>
      </c>
      <c r="G177" s="7">
        <v>2</v>
      </c>
      <c r="H177" s="7">
        <v>2</v>
      </c>
      <c r="I177" s="7">
        <v>9</v>
      </c>
      <c r="J177" s="13">
        <f t="shared" si="6"/>
        <v>22</v>
      </c>
      <c r="K177" s="11">
        <v>7017</v>
      </c>
      <c r="L177" s="58" t="s">
        <v>1121</v>
      </c>
      <c r="M177" s="8">
        <f t="shared" si="7"/>
        <v>313.52429813310533</v>
      </c>
      <c r="N177" s="7" t="str">
        <f t="shared" si="8"/>
        <v>Alta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6</v>
      </c>
      <c r="G178" s="7">
        <v>2</v>
      </c>
      <c r="H178" s="7">
        <v>2</v>
      </c>
      <c r="I178" s="7">
        <v>1</v>
      </c>
      <c r="J178" s="13">
        <f t="shared" si="6"/>
        <v>11</v>
      </c>
      <c r="K178" s="11">
        <v>10425</v>
      </c>
      <c r="L178" s="58" t="s">
        <v>1121</v>
      </c>
      <c r="M178" s="8">
        <f t="shared" si="7"/>
        <v>105.515587529976</v>
      </c>
      <c r="N178" s="7" t="str">
        <f t="shared" si="8"/>
        <v>Média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2</v>
      </c>
      <c r="I180" s="7">
        <v>0</v>
      </c>
      <c r="J180" s="13">
        <f t="shared" si="6"/>
        <v>2</v>
      </c>
      <c r="K180" s="11">
        <v>5709</v>
      </c>
      <c r="L180" s="58" t="s">
        <v>1121</v>
      </c>
      <c r="M180" s="8">
        <f t="shared" si="7"/>
        <v>35.032404974601512</v>
      </c>
      <c r="N180" s="7" t="str">
        <f t="shared" si="8"/>
        <v>Baixa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1</v>
      </c>
      <c r="H181" s="7">
        <v>3</v>
      </c>
      <c r="I181" s="7">
        <v>3</v>
      </c>
      <c r="J181" s="13">
        <f t="shared" si="6"/>
        <v>7</v>
      </c>
      <c r="K181" s="11">
        <v>15368</v>
      </c>
      <c r="L181" s="58" t="s">
        <v>1121</v>
      </c>
      <c r="M181" s="8">
        <f t="shared" si="7"/>
        <v>45.549193128578864</v>
      </c>
      <c r="N181" s="7" t="str">
        <f t="shared" si="8"/>
        <v>Baixa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3</v>
      </c>
      <c r="G182" s="7">
        <v>6</v>
      </c>
      <c r="H182" s="7">
        <v>5</v>
      </c>
      <c r="I182" s="7">
        <v>4</v>
      </c>
      <c r="J182" s="13">
        <f t="shared" si="6"/>
        <v>18</v>
      </c>
      <c r="K182" s="11">
        <v>13397</v>
      </c>
      <c r="L182" s="58" t="s">
        <v>1121</v>
      </c>
      <c r="M182" s="8">
        <f t="shared" si="7"/>
        <v>134.35843845637083</v>
      </c>
      <c r="N182" s="7" t="str">
        <f t="shared" si="8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2</v>
      </c>
      <c r="G186" s="7">
        <v>0</v>
      </c>
      <c r="H186" s="7">
        <v>0</v>
      </c>
      <c r="I186" s="7">
        <v>0</v>
      </c>
      <c r="J186" s="13">
        <f t="shared" si="6"/>
        <v>2</v>
      </c>
      <c r="K186" s="11">
        <v>7590</v>
      </c>
      <c r="L186" s="58" t="s">
        <v>1121</v>
      </c>
      <c r="M186" s="8">
        <f t="shared" si="7"/>
        <v>26.350461133069828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1</v>
      </c>
      <c r="H187" s="7">
        <v>4</v>
      </c>
      <c r="I187" s="7">
        <v>2</v>
      </c>
      <c r="J187" s="13">
        <f t="shared" si="6"/>
        <v>7</v>
      </c>
      <c r="K187" s="11">
        <v>28366</v>
      </c>
      <c r="L187" s="58" t="s">
        <v>1122</v>
      </c>
      <c r="M187" s="8">
        <f t="shared" si="7"/>
        <v>24.677430726926602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1</v>
      </c>
      <c r="H189" s="7">
        <v>0</v>
      </c>
      <c r="I189" s="7">
        <v>0</v>
      </c>
      <c r="J189" s="13">
        <f t="shared" si="6"/>
        <v>1</v>
      </c>
      <c r="K189" s="11">
        <v>8907</v>
      </c>
      <c r="L189" s="58" t="s">
        <v>1121</v>
      </c>
      <c r="M189" s="8">
        <f t="shared" si="7"/>
        <v>11.227124733355787</v>
      </c>
      <c r="N189" s="7" t="str">
        <f t="shared" si="8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1</v>
      </c>
      <c r="H191" s="7">
        <v>0</v>
      </c>
      <c r="I191" s="7">
        <v>0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2</v>
      </c>
      <c r="H194" s="7">
        <v>2</v>
      </c>
      <c r="I194" s="7">
        <v>0</v>
      </c>
      <c r="J194" s="13">
        <f t="shared" si="6"/>
        <v>5</v>
      </c>
      <c r="K194" s="11">
        <v>27425</v>
      </c>
      <c r="L194" s="58" t="s">
        <v>1122</v>
      </c>
      <c r="M194" s="8">
        <f t="shared" si="7"/>
        <v>18.23154056517776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1</v>
      </c>
      <c r="H196" s="7">
        <v>0</v>
      </c>
      <c r="I196" s="7">
        <v>0</v>
      </c>
      <c r="J196" s="13">
        <f t="shared" si="6"/>
        <v>1</v>
      </c>
      <c r="K196" s="11">
        <v>4570</v>
      </c>
      <c r="L196" s="58" t="s">
        <v>1121</v>
      </c>
      <c r="M196" s="8">
        <f t="shared" si="7"/>
        <v>21.881838074398249</v>
      </c>
      <c r="N196" s="7" t="str">
        <f t="shared" si="8"/>
        <v>Baixa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0</v>
      </c>
      <c r="H197" s="7">
        <v>3</v>
      </c>
      <c r="I197" s="7">
        <v>1</v>
      </c>
      <c r="J197" s="13">
        <f t="shared" ref="J197:J260" si="9">F197+G197+H197+I197</f>
        <v>4</v>
      </c>
      <c r="K197" s="11">
        <v>17641</v>
      </c>
      <c r="L197" s="58" t="s">
        <v>1121</v>
      </c>
      <c r="M197" s="8">
        <f t="shared" ref="M197:M260" si="10">(J197/K197)*100000</f>
        <v>22.674451561702849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0</v>
      </c>
      <c r="H198" s="7">
        <v>1</v>
      </c>
      <c r="I198" s="7">
        <v>0</v>
      </c>
      <c r="J198" s="13">
        <f t="shared" si="9"/>
        <v>2</v>
      </c>
      <c r="K198" s="11">
        <v>5480</v>
      </c>
      <c r="L198" s="58" t="s">
        <v>1121</v>
      </c>
      <c r="M198" s="8">
        <f t="shared" si="10"/>
        <v>36.496350364963504</v>
      </c>
      <c r="N198" s="7" t="str">
        <f t="shared" si="11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1</v>
      </c>
      <c r="G200" s="7">
        <v>1</v>
      </c>
      <c r="H200" s="7">
        <v>0</v>
      </c>
      <c r="I200" s="7">
        <v>0</v>
      </c>
      <c r="J200" s="13">
        <f t="shared" si="9"/>
        <v>2</v>
      </c>
      <c r="K200" s="11">
        <v>11525</v>
      </c>
      <c r="L200" s="58" t="s">
        <v>1121</v>
      </c>
      <c r="M200" s="8">
        <f t="shared" si="10"/>
        <v>17.35357917570499</v>
      </c>
      <c r="N200" s="7" t="str">
        <f t="shared" si="11"/>
        <v>Baixa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1</v>
      </c>
      <c r="I201" s="7">
        <v>3</v>
      </c>
      <c r="J201" s="13">
        <f t="shared" si="9"/>
        <v>4</v>
      </c>
      <c r="K201" s="11">
        <v>7595</v>
      </c>
      <c r="L201" s="58" t="s">
        <v>1121</v>
      </c>
      <c r="M201" s="8">
        <f t="shared" si="10"/>
        <v>52.666227781435147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1</v>
      </c>
      <c r="H202" s="7">
        <v>0</v>
      </c>
      <c r="I202" s="7">
        <v>0</v>
      </c>
      <c r="J202" s="13">
        <f t="shared" si="9"/>
        <v>1</v>
      </c>
      <c r="K202" s="11">
        <v>6657</v>
      </c>
      <c r="L202" s="58" t="s">
        <v>1121</v>
      </c>
      <c r="M202" s="8">
        <f t="shared" si="10"/>
        <v>15.021781583295779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2</v>
      </c>
      <c r="G203" s="7">
        <v>1</v>
      </c>
      <c r="H203" s="7">
        <v>1</v>
      </c>
      <c r="I203" s="7">
        <v>0</v>
      </c>
      <c r="J203" s="13">
        <f t="shared" si="9"/>
        <v>4</v>
      </c>
      <c r="K203" s="11">
        <v>11813</v>
      </c>
      <c r="L203" s="58" t="s">
        <v>1121</v>
      </c>
      <c r="M203" s="8">
        <f t="shared" si="10"/>
        <v>33.861000592567507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1</v>
      </c>
      <c r="H204" s="7">
        <v>1</v>
      </c>
      <c r="I204" s="7">
        <v>1</v>
      </c>
      <c r="J204" s="13">
        <f t="shared" si="9"/>
        <v>4</v>
      </c>
      <c r="K204" s="11">
        <v>54196</v>
      </c>
      <c r="L204" s="58" t="s">
        <v>1122</v>
      </c>
      <c r="M204" s="8">
        <f t="shared" si="10"/>
        <v>7.3806184958299506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3</v>
      </c>
      <c r="G206" s="7">
        <v>4</v>
      </c>
      <c r="H206" s="7">
        <v>6</v>
      </c>
      <c r="I206" s="7">
        <v>15</v>
      </c>
      <c r="J206" s="13">
        <f t="shared" si="9"/>
        <v>28</v>
      </c>
      <c r="K206" s="11">
        <v>6908</v>
      </c>
      <c r="L206" s="58" t="s">
        <v>1121</v>
      </c>
      <c r="M206" s="8">
        <f t="shared" si="10"/>
        <v>405.32715691951358</v>
      </c>
      <c r="N206" s="7" t="str">
        <f t="shared" si="11"/>
        <v>Alta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1</v>
      </c>
      <c r="H207" s="7">
        <v>1</v>
      </c>
      <c r="I207" s="7">
        <v>0</v>
      </c>
      <c r="J207" s="13">
        <f t="shared" si="9"/>
        <v>2</v>
      </c>
      <c r="K207" s="11">
        <v>127539</v>
      </c>
      <c r="L207" s="58" t="s">
        <v>1124</v>
      </c>
      <c r="M207" s="8">
        <f t="shared" si="10"/>
        <v>1.5681477822469991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13</v>
      </c>
      <c r="G208" s="7">
        <v>24</v>
      </c>
      <c r="H208" s="7">
        <v>17</v>
      </c>
      <c r="I208" s="7">
        <v>5</v>
      </c>
      <c r="J208" s="13">
        <f t="shared" si="9"/>
        <v>59</v>
      </c>
      <c r="K208" s="11">
        <v>22892</v>
      </c>
      <c r="L208" s="58" t="s">
        <v>1121</v>
      </c>
      <c r="M208" s="8">
        <f t="shared" si="10"/>
        <v>257.73195876288662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66</v>
      </c>
      <c r="G210" s="7">
        <v>56</v>
      </c>
      <c r="H210" s="7">
        <v>61</v>
      </c>
      <c r="I210" s="7">
        <v>22</v>
      </c>
      <c r="J210" s="13">
        <f t="shared" si="9"/>
        <v>205</v>
      </c>
      <c r="K210" s="11">
        <v>659070</v>
      </c>
      <c r="L210" s="58" t="s">
        <v>1125</v>
      </c>
      <c r="M210" s="8">
        <f t="shared" si="10"/>
        <v>31.104435037249459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1</v>
      </c>
      <c r="G213" s="7">
        <v>3</v>
      </c>
      <c r="H213" s="7">
        <v>4</v>
      </c>
      <c r="I213" s="7">
        <v>0</v>
      </c>
      <c r="J213" s="13">
        <f t="shared" si="9"/>
        <v>8</v>
      </c>
      <c r="K213" s="11">
        <v>8883</v>
      </c>
      <c r="L213" s="58" t="s">
        <v>1121</v>
      </c>
      <c r="M213" s="8">
        <f t="shared" si="10"/>
        <v>90.059664527749632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1</v>
      </c>
      <c r="I215" s="7">
        <v>0</v>
      </c>
      <c r="J215" s="13">
        <f t="shared" si="9"/>
        <v>1</v>
      </c>
      <c r="K215" s="11">
        <v>23797</v>
      </c>
      <c r="L215" s="58" t="s">
        <v>1121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4</v>
      </c>
      <c r="G216" s="7">
        <v>7</v>
      </c>
      <c r="H216" s="7">
        <v>0</v>
      </c>
      <c r="I216" s="7">
        <v>4</v>
      </c>
      <c r="J216" s="13">
        <f t="shared" si="9"/>
        <v>15</v>
      </c>
      <c r="K216" s="11">
        <v>10040</v>
      </c>
      <c r="L216" s="58" t="s">
        <v>1121</v>
      </c>
      <c r="M216" s="8">
        <f t="shared" si="10"/>
        <v>149.40239043824701</v>
      </c>
      <c r="N216" s="7" t="str">
        <f t="shared" si="11"/>
        <v>Média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10</v>
      </c>
      <c r="G217" s="7">
        <v>11</v>
      </c>
      <c r="H217" s="7">
        <v>10</v>
      </c>
      <c r="I217" s="7">
        <v>5</v>
      </c>
      <c r="J217" s="13">
        <f t="shared" si="9"/>
        <v>36</v>
      </c>
      <c r="K217" s="11">
        <v>27982</v>
      </c>
      <c r="L217" s="58" t="s">
        <v>1122</v>
      </c>
      <c r="M217" s="8">
        <f t="shared" si="10"/>
        <v>128.65413480094347</v>
      </c>
      <c r="N217" s="7" t="str">
        <f t="shared" si="11"/>
        <v>Média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14</v>
      </c>
      <c r="G218" s="7">
        <v>1</v>
      </c>
      <c r="H218" s="7">
        <v>5</v>
      </c>
      <c r="I218" s="7">
        <v>1</v>
      </c>
      <c r="J218" s="13">
        <f t="shared" si="9"/>
        <v>21</v>
      </c>
      <c r="K218" s="11">
        <v>109405</v>
      </c>
      <c r="L218" s="58" t="s">
        <v>1124</v>
      </c>
      <c r="M218" s="8">
        <f t="shared" si="10"/>
        <v>19.194735158356565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9</v>
      </c>
      <c r="G226" s="7">
        <v>13</v>
      </c>
      <c r="H226" s="7">
        <v>6</v>
      </c>
      <c r="I226" s="7">
        <v>0</v>
      </c>
      <c r="J226" s="13">
        <f t="shared" si="9"/>
        <v>28</v>
      </c>
      <c r="K226" s="11">
        <v>4396</v>
      </c>
      <c r="L226" s="58" t="s">
        <v>1121</v>
      </c>
      <c r="M226" s="8">
        <f t="shared" si="10"/>
        <v>636.9426751592357</v>
      </c>
      <c r="N226" s="7" t="str">
        <f t="shared" si="11"/>
        <v>Muito Alta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3</v>
      </c>
      <c r="G228" s="7">
        <v>1</v>
      </c>
      <c r="H228" s="7">
        <v>5</v>
      </c>
      <c r="I228" s="7">
        <v>5</v>
      </c>
      <c r="J228" s="13">
        <f t="shared" si="9"/>
        <v>14</v>
      </c>
      <c r="K228" s="11">
        <v>12660</v>
      </c>
      <c r="L228" s="58" t="s">
        <v>1121</v>
      </c>
      <c r="M228" s="8">
        <f t="shared" si="10"/>
        <v>110.58451816745657</v>
      </c>
      <c r="N228" s="7" t="str">
        <f t="shared" si="11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1</v>
      </c>
      <c r="G229" s="7">
        <v>2</v>
      </c>
      <c r="H229" s="7">
        <v>2</v>
      </c>
      <c r="I229" s="7">
        <v>0</v>
      </c>
      <c r="J229" s="13">
        <f t="shared" si="9"/>
        <v>5</v>
      </c>
      <c r="K229" s="11">
        <v>5960</v>
      </c>
      <c r="L229" s="58" t="s">
        <v>1121</v>
      </c>
      <c r="M229" s="8">
        <f t="shared" si="10"/>
        <v>83.892617449664428</v>
      </c>
      <c r="N229" s="7" t="str">
        <f t="shared" si="11"/>
        <v>Baixa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1</v>
      </c>
      <c r="H230" s="7">
        <v>0</v>
      </c>
      <c r="I230" s="7">
        <v>0</v>
      </c>
      <c r="J230" s="13">
        <f t="shared" si="9"/>
        <v>1</v>
      </c>
      <c r="K230" s="11">
        <v>5145</v>
      </c>
      <c r="L230" s="58" t="s">
        <v>1121</v>
      </c>
      <c r="M230" s="8">
        <f t="shared" si="10"/>
        <v>19.436345966958214</v>
      </c>
      <c r="N230" s="7" t="str">
        <f t="shared" si="11"/>
        <v>Baixa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2</v>
      </c>
      <c r="I236" s="7">
        <v>0</v>
      </c>
      <c r="J236" s="13">
        <f t="shared" si="9"/>
        <v>2</v>
      </c>
      <c r="K236" s="11">
        <v>7656</v>
      </c>
      <c r="L236" s="58" t="s">
        <v>1121</v>
      </c>
      <c r="M236" s="8">
        <f t="shared" si="10"/>
        <v>26.123301985370954</v>
      </c>
      <c r="N236" s="7" t="str">
        <f t="shared" si="11"/>
        <v>Baixa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0</v>
      </c>
      <c r="G237" s="7">
        <v>4</v>
      </c>
      <c r="H237" s="7">
        <v>11</v>
      </c>
      <c r="I237" s="7">
        <v>6</v>
      </c>
      <c r="J237" s="13">
        <f t="shared" si="9"/>
        <v>21</v>
      </c>
      <c r="K237" s="11">
        <v>79625</v>
      </c>
      <c r="L237" s="58" t="s">
        <v>1123</v>
      </c>
      <c r="M237" s="8">
        <f t="shared" si="10"/>
        <v>26.373626373626372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1</v>
      </c>
      <c r="I238" s="7">
        <v>1</v>
      </c>
      <c r="J238" s="13">
        <f t="shared" si="9"/>
        <v>2</v>
      </c>
      <c r="K238" s="11">
        <v>5399</v>
      </c>
      <c r="L238" s="58" t="s">
        <v>1121</v>
      </c>
      <c r="M238" s="8">
        <f t="shared" si="10"/>
        <v>37.043897017966287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2</v>
      </c>
      <c r="G241" s="7">
        <v>5</v>
      </c>
      <c r="H241" s="7">
        <v>7</v>
      </c>
      <c r="I241" s="7">
        <v>0</v>
      </c>
      <c r="J241" s="13">
        <f t="shared" si="9"/>
        <v>14</v>
      </c>
      <c r="K241" s="11">
        <v>10291</v>
      </c>
      <c r="L241" s="58" t="s">
        <v>1121</v>
      </c>
      <c r="M241" s="8">
        <f t="shared" si="10"/>
        <v>136.04120104946071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11</v>
      </c>
      <c r="G245" s="7">
        <v>80</v>
      </c>
      <c r="H245" s="7">
        <v>43</v>
      </c>
      <c r="I245" s="7">
        <v>2</v>
      </c>
      <c r="J245" s="13">
        <f t="shared" si="9"/>
        <v>136</v>
      </c>
      <c r="K245" s="11">
        <v>47617</v>
      </c>
      <c r="L245" s="58" t="s">
        <v>1122</v>
      </c>
      <c r="M245" s="8">
        <f t="shared" si="10"/>
        <v>285.61228132809714</v>
      </c>
      <c r="N245" s="7" t="str">
        <f t="shared" si="11"/>
        <v>Média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13</v>
      </c>
      <c r="G247" s="7">
        <v>11</v>
      </c>
      <c r="H247" s="7">
        <v>35</v>
      </c>
      <c r="I247" s="7">
        <v>47</v>
      </c>
      <c r="J247" s="13">
        <f t="shared" si="9"/>
        <v>106</v>
      </c>
      <c r="K247" s="11">
        <v>7852</v>
      </c>
      <c r="L247" s="58" t="s">
        <v>1121</v>
      </c>
      <c r="M247" s="8">
        <f t="shared" si="10"/>
        <v>1349.9745287824758</v>
      </c>
      <c r="N247" s="7" t="str">
        <f t="shared" si="11"/>
        <v>Muito Alta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1</v>
      </c>
      <c r="G248" s="7">
        <v>0</v>
      </c>
      <c r="H248" s="7">
        <v>0</v>
      </c>
      <c r="I248" s="7">
        <v>0</v>
      </c>
      <c r="J248" s="13">
        <f t="shared" si="9"/>
        <v>1</v>
      </c>
      <c r="K248" s="11">
        <v>3411</v>
      </c>
      <c r="L248" s="58" t="s">
        <v>1121</v>
      </c>
      <c r="M248" s="8">
        <f t="shared" si="10"/>
        <v>29.316915860451481</v>
      </c>
      <c r="N248" s="7" t="str">
        <f t="shared" si="11"/>
        <v>Baixa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14</v>
      </c>
      <c r="G252" s="7">
        <v>20</v>
      </c>
      <c r="H252" s="7">
        <v>15</v>
      </c>
      <c r="I252" s="7">
        <v>6</v>
      </c>
      <c r="J252" s="13">
        <f t="shared" si="9"/>
        <v>55</v>
      </c>
      <c r="K252" s="11">
        <v>235977</v>
      </c>
      <c r="L252" s="58" t="s">
        <v>1124</v>
      </c>
      <c r="M252" s="8">
        <f t="shared" si="10"/>
        <v>23.307356225394848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1</v>
      </c>
      <c r="G253" s="7">
        <v>2</v>
      </c>
      <c r="H253" s="7">
        <v>3</v>
      </c>
      <c r="I253" s="7">
        <v>1</v>
      </c>
      <c r="J253" s="13">
        <f t="shared" si="9"/>
        <v>7</v>
      </c>
      <c r="K253" s="11">
        <v>6702</v>
      </c>
      <c r="L253" s="58" t="s">
        <v>1121</v>
      </c>
      <c r="M253" s="8">
        <f t="shared" si="10"/>
        <v>104.44643390032826</v>
      </c>
      <c r="N253" s="7" t="str">
        <f t="shared" si="11"/>
        <v>Média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1</v>
      </c>
      <c r="H254" s="7">
        <v>2</v>
      </c>
      <c r="I254" s="7">
        <v>0</v>
      </c>
      <c r="J254" s="13">
        <f t="shared" si="9"/>
        <v>3</v>
      </c>
      <c r="K254" s="11">
        <v>5996</v>
      </c>
      <c r="L254" s="58" t="s">
        <v>1121</v>
      </c>
      <c r="M254" s="8">
        <f t="shared" si="10"/>
        <v>50.033355570380259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1</v>
      </c>
      <c r="H255" s="7">
        <v>1</v>
      </c>
      <c r="I255" s="7">
        <v>1</v>
      </c>
      <c r="J255" s="13">
        <f t="shared" si="9"/>
        <v>3</v>
      </c>
      <c r="K255" s="11">
        <v>10820</v>
      </c>
      <c r="L255" s="58" t="s">
        <v>1121</v>
      </c>
      <c r="M255" s="8">
        <f t="shared" si="10"/>
        <v>27.726432532347502</v>
      </c>
      <c r="N255" s="7" t="str">
        <f t="shared" si="11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1</v>
      </c>
      <c r="G260" s="7">
        <v>0</v>
      </c>
      <c r="H260" s="7">
        <v>0</v>
      </c>
      <c r="I260" s="7">
        <v>0</v>
      </c>
      <c r="J260" s="13">
        <f t="shared" si="9"/>
        <v>1</v>
      </c>
      <c r="K260" s="11">
        <v>3007</v>
      </c>
      <c r="L260" s="58" t="s">
        <v>1121</v>
      </c>
      <c r="M260" s="8">
        <f t="shared" si="10"/>
        <v>33.255736614566011</v>
      </c>
      <c r="N260" s="7" t="str">
        <f t="shared" si="11"/>
        <v>Baixa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2</v>
      </c>
      <c r="H261" s="7">
        <v>0</v>
      </c>
      <c r="I261" s="7">
        <v>0</v>
      </c>
      <c r="J261" s="13">
        <f t="shared" ref="J261:J324" si="12">F261+G261+H261+I261</f>
        <v>2</v>
      </c>
      <c r="K261" s="11">
        <v>6523</v>
      </c>
      <c r="L261" s="58" t="s">
        <v>1121</v>
      </c>
      <c r="M261" s="8">
        <f t="shared" ref="M261:M324" si="13">(J261/K261)*100000</f>
        <v>30.660738923808065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1</v>
      </c>
      <c r="H263" s="7">
        <v>0</v>
      </c>
      <c r="I263" s="7">
        <v>0</v>
      </c>
      <c r="J263" s="13">
        <f t="shared" si="12"/>
        <v>1</v>
      </c>
      <c r="K263" s="11">
        <v>5185</v>
      </c>
      <c r="L263" s="58" t="s">
        <v>1121</v>
      </c>
      <c r="M263" s="8">
        <f t="shared" si="13"/>
        <v>19.286403085824496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1</v>
      </c>
      <c r="G264" s="7">
        <v>0</v>
      </c>
      <c r="H264" s="7">
        <v>1</v>
      </c>
      <c r="I264" s="7">
        <v>1</v>
      </c>
      <c r="J264" s="13">
        <f t="shared" si="12"/>
        <v>3</v>
      </c>
      <c r="K264" s="11">
        <v>13541</v>
      </c>
      <c r="L264" s="58" t="s">
        <v>1121</v>
      </c>
      <c r="M264" s="8">
        <f t="shared" si="13"/>
        <v>22.154936858429952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5</v>
      </c>
      <c r="H270" s="7">
        <v>1</v>
      </c>
      <c r="I270" s="7">
        <v>1</v>
      </c>
      <c r="J270" s="13">
        <f t="shared" si="12"/>
        <v>7</v>
      </c>
      <c r="K270" s="11">
        <v>11064</v>
      </c>
      <c r="L270" s="58" t="s">
        <v>1121</v>
      </c>
      <c r="M270" s="8">
        <f t="shared" si="13"/>
        <v>63.268257411424443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1</v>
      </c>
      <c r="G271" s="7">
        <v>1</v>
      </c>
      <c r="H271" s="7">
        <v>0</v>
      </c>
      <c r="I271" s="7">
        <v>0</v>
      </c>
      <c r="J271" s="13">
        <f t="shared" si="12"/>
        <v>2</v>
      </c>
      <c r="K271" s="11">
        <v>7244</v>
      </c>
      <c r="L271" s="58" t="s">
        <v>1121</v>
      </c>
      <c r="M271" s="8">
        <f t="shared" si="13"/>
        <v>27.60905577029266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1</v>
      </c>
      <c r="H272" s="7">
        <v>0</v>
      </c>
      <c r="I272" s="7">
        <v>0</v>
      </c>
      <c r="J272" s="13">
        <f t="shared" si="12"/>
        <v>1</v>
      </c>
      <c r="K272" s="11">
        <v>5362</v>
      </c>
      <c r="L272" s="58" t="s">
        <v>1121</v>
      </c>
      <c r="M272" s="8">
        <f t="shared" si="13"/>
        <v>18.649757553151812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5</v>
      </c>
      <c r="G275" s="7">
        <v>3</v>
      </c>
      <c r="H275" s="7">
        <v>3</v>
      </c>
      <c r="I275" s="7">
        <v>0</v>
      </c>
      <c r="J275" s="13">
        <f t="shared" si="12"/>
        <v>11</v>
      </c>
      <c r="K275" s="11">
        <v>70200</v>
      </c>
      <c r="L275" s="58" t="s">
        <v>1123</v>
      </c>
      <c r="M275" s="8">
        <f t="shared" si="13"/>
        <v>15.66951566951567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6</v>
      </c>
      <c r="H276" s="7">
        <v>0</v>
      </c>
      <c r="I276" s="7">
        <v>2</v>
      </c>
      <c r="J276" s="13">
        <f t="shared" si="12"/>
        <v>8</v>
      </c>
      <c r="K276" s="11">
        <v>24773</v>
      </c>
      <c r="L276" s="58" t="s">
        <v>1121</v>
      </c>
      <c r="M276" s="8">
        <f t="shared" si="13"/>
        <v>32.293222459936224</v>
      </c>
      <c r="N276" s="7" t="str">
        <f t="shared" si="14"/>
        <v>Baixa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1</v>
      </c>
      <c r="H281" s="7">
        <v>0</v>
      </c>
      <c r="I281" s="7">
        <v>0</v>
      </c>
      <c r="J281" s="13">
        <f t="shared" si="12"/>
        <v>1</v>
      </c>
      <c r="K281" s="11">
        <v>3508</v>
      </c>
      <c r="L281" s="58" t="s">
        <v>1121</v>
      </c>
      <c r="M281" s="8">
        <f t="shared" si="13"/>
        <v>28.506271379703534</v>
      </c>
      <c r="N281" s="7" t="str">
        <f t="shared" si="14"/>
        <v>Baixa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1</v>
      </c>
      <c r="G283" s="7">
        <v>0</v>
      </c>
      <c r="H283" s="7">
        <v>0</v>
      </c>
      <c r="I283" s="7">
        <v>0</v>
      </c>
      <c r="J283" s="13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5</v>
      </c>
      <c r="G289" s="7">
        <v>9</v>
      </c>
      <c r="H289" s="7">
        <v>4</v>
      </c>
      <c r="I289" s="7">
        <v>0</v>
      </c>
      <c r="J289" s="13">
        <f t="shared" si="12"/>
        <v>18</v>
      </c>
      <c r="K289" s="11">
        <v>7409</v>
      </c>
      <c r="L289" s="58" t="s">
        <v>1121</v>
      </c>
      <c r="M289" s="8">
        <f t="shared" si="13"/>
        <v>242.9477662302605</v>
      </c>
      <c r="N289" s="7" t="str">
        <f t="shared" si="14"/>
        <v>Média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1</v>
      </c>
      <c r="G290" s="7">
        <v>7</v>
      </c>
      <c r="H290" s="7">
        <v>9</v>
      </c>
      <c r="I290" s="7">
        <v>4</v>
      </c>
      <c r="J290" s="13">
        <f t="shared" si="12"/>
        <v>21</v>
      </c>
      <c r="K290" s="11">
        <v>15235</v>
      </c>
      <c r="L290" s="58" t="s">
        <v>1121</v>
      </c>
      <c r="M290" s="8">
        <f t="shared" si="13"/>
        <v>137.84049885132919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65</v>
      </c>
      <c r="G295" s="7">
        <v>85</v>
      </c>
      <c r="H295" s="7">
        <v>103</v>
      </c>
      <c r="I295" s="7">
        <v>76</v>
      </c>
      <c r="J295" s="13">
        <f t="shared" si="12"/>
        <v>329</v>
      </c>
      <c r="K295" s="11">
        <v>67540</v>
      </c>
      <c r="L295" s="58" t="s">
        <v>1122</v>
      </c>
      <c r="M295" s="8">
        <f t="shared" si="13"/>
        <v>487.11874444773463</v>
      </c>
      <c r="N295" s="7" t="str">
        <f t="shared" si="14"/>
        <v>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2</v>
      </c>
      <c r="H298" s="7">
        <v>5</v>
      </c>
      <c r="I298" s="7">
        <v>4</v>
      </c>
      <c r="J298" s="13">
        <f t="shared" si="12"/>
        <v>11</v>
      </c>
      <c r="K298" s="11">
        <v>2927</v>
      </c>
      <c r="L298" s="58" t="s">
        <v>1121</v>
      </c>
      <c r="M298" s="8">
        <f t="shared" si="13"/>
        <v>375.81141100102496</v>
      </c>
      <c r="N298" s="7" t="str">
        <f t="shared" si="14"/>
        <v>Alta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2</v>
      </c>
      <c r="G301" s="7">
        <v>4</v>
      </c>
      <c r="H301" s="7">
        <v>1</v>
      </c>
      <c r="I301" s="7">
        <v>1</v>
      </c>
      <c r="J301" s="13">
        <f t="shared" si="12"/>
        <v>8</v>
      </c>
      <c r="K301" s="11">
        <v>26181</v>
      </c>
      <c r="L301" s="58" t="s">
        <v>1122</v>
      </c>
      <c r="M301" s="8">
        <f t="shared" si="13"/>
        <v>30.556510446507012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1</v>
      </c>
      <c r="G302" s="7">
        <v>0</v>
      </c>
      <c r="H302" s="7">
        <v>0</v>
      </c>
      <c r="I302" s="7">
        <v>0</v>
      </c>
      <c r="J302" s="13">
        <f t="shared" si="12"/>
        <v>1</v>
      </c>
      <c r="K302" s="11">
        <v>5446</v>
      </c>
      <c r="L302" s="58" t="s">
        <v>1121</v>
      </c>
      <c r="M302" s="8">
        <f t="shared" si="13"/>
        <v>18.36210062431142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10</v>
      </c>
      <c r="G303" s="7">
        <v>10</v>
      </c>
      <c r="H303" s="7">
        <v>8</v>
      </c>
      <c r="I303" s="7">
        <v>13</v>
      </c>
      <c r="J303" s="13">
        <f t="shared" si="12"/>
        <v>41</v>
      </c>
      <c r="K303" s="11">
        <v>5891</v>
      </c>
      <c r="L303" s="58" t="s">
        <v>1121</v>
      </c>
      <c r="M303" s="8">
        <f t="shared" si="13"/>
        <v>695.97691393651337</v>
      </c>
      <c r="N303" s="7" t="str">
        <f t="shared" si="14"/>
        <v>Muito Alta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2</v>
      </c>
      <c r="G306" s="7">
        <v>5</v>
      </c>
      <c r="H306" s="7">
        <v>3</v>
      </c>
      <c r="I306" s="7">
        <v>6</v>
      </c>
      <c r="J306" s="13">
        <f t="shared" si="12"/>
        <v>16</v>
      </c>
      <c r="K306" s="11">
        <v>17701</v>
      </c>
      <c r="L306" s="58" t="s">
        <v>1121</v>
      </c>
      <c r="M306" s="8">
        <f t="shared" si="13"/>
        <v>90.390373425230209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1</v>
      </c>
      <c r="G307" s="7">
        <v>2</v>
      </c>
      <c r="H307" s="7">
        <v>1</v>
      </c>
      <c r="I307" s="7">
        <v>0</v>
      </c>
      <c r="J307" s="13">
        <f t="shared" si="12"/>
        <v>4</v>
      </c>
      <c r="K307" s="11">
        <v>4601</v>
      </c>
      <c r="L307" s="58" t="s">
        <v>1121</v>
      </c>
      <c r="M307" s="8">
        <f t="shared" si="13"/>
        <v>86.937622256031304</v>
      </c>
      <c r="N307" s="7" t="str">
        <f t="shared" si="14"/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1</v>
      </c>
      <c r="H308" s="7">
        <v>0</v>
      </c>
      <c r="I308" s="7">
        <v>1</v>
      </c>
      <c r="J308" s="13">
        <f t="shared" si="12"/>
        <v>2</v>
      </c>
      <c r="K308" s="11">
        <v>5441</v>
      </c>
      <c r="L308" s="58" t="s">
        <v>1121</v>
      </c>
      <c r="M308" s="8">
        <f t="shared" si="13"/>
        <v>36.75794890645102</v>
      </c>
      <c r="N308" s="7" t="str">
        <f t="shared" si="14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20</v>
      </c>
      <c r="G309" s="7">
        <v>29</v>
      </c>
      <c r="H309" s="7">
        <v>30</v>
      </c>
      <c r="I309" s="7">
        <v>23</v>
      </c>
      <c r="J309" s="13">
        <f t="shared" si="12"/>
        <v>102</v>
      </c>
      <c r="K309" s="11">
        <v>58962</v>
      </c>
      <c r="L309" s="58" t="s">
        <v>1122</v>
      </c>
      <c r="M309" s="8">
        <f t="shared" si="13"/>
        <v>172.99277500763202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1</v>
      </c>
      <c r="H310" s="7">
        <v>0</v>
      </c>
      <c r="I310" s="7">
        <v>0</v>
      </c>
      <c r="J310" s="13">
        <f t="shared" si="12"/>
        <v>1</v>
      </c>
      <c r="K310" s="11">
        <v>4304</v>
      </c>
      <c r="L310" s="58" t="s">
        <v>1121</v>
      </c>
      <c r="M310" s="8">
        <f t="shared" si="13"/>
        <v>23.234200743494423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5</v>
      </c>
      <c r="G311" s="7">
        <v>3</v>
      </c>
      <c r="H311" s="7">
        <v>1</v>
      </c>
      <c r="I311" s="7">
        <v>1</v>
      </c>
      <c r="J311" s="13">
        <f t="shared" si="12"/>
        <v>10</v>
      </c>
      <c r="K311" s="11">
        <v>6844</v>
      </c>
      <c r="L311" s="58" t="s">
        <v>1121</v>
      </c>
      <c r="M311" s="8">
        <f t="shared" si="13"/>
        <v>146.11338398597312</v>
      </c>
      <c r="N311" s="7" t="str">
        <f t="shared" si="14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2</v>
      </c>
      <c r="H313" s="7">
        <v>1</v>
      </c>
      <c r="I313" s="7">
        <v>0</v>
      </c>
      <c r="J313" s="13">
        <f t="shared" si="12"/>
        <v>3</v>
      </c>
      <c r="K313" s="11">
        <v>3136</v>
      </c>
      <c r="L313" s="58" t="s">
        <v>1121</v>
      </c>
      <c r="M313" s="8">
        <f t="shared" si="13"/>
        <v>95.66326530612244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1</v>
      </c>
      <c r="H317" s="7">
        <v>0</v>
      </c>
      <c r="I317" s="7">
        <v>0</v>
      </c>
      <c r="J317" s="13">
        <f t="shared" si="12"/>
        <v>1</v>
      </c>
      <c r="K317" s="11">
        <v>6145</v>
      </c>
      <c r="L317" s="58" t="s">
        <v>1121</v>
      </c>
      <c r="M317" s="8">
        <f t="shared" si="13"/>
        <v>16.273393002441008</v>
      </c>
      <c r="N317" s="7" t="str">
        <f t="shared" si="14"/>
        <v>Baixa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37</v>
      </c>
      <c r="G319" s="7">
        <v>43</v>
      </c>
      <c r="H319" s="7">
        <v>50</v>
      </c>
      <c r="I319" s="7">
        <v>26</v>
      </c>
      <c r="J319" s="13">
        <f t="shared" si="12"/>
        <v>156</v>
      </c>
      <c r="K319" s="11">
        <v>278685</v>
      </c>
      <c r="L319" s="58" t="s">
        <v>1124</v>
      </c>
      <c r="M319" s="8">
        <f t="shared" si="13"/>
        <v>55.977178534905001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1</v>
      </c>
      <c r="G321" s="7">
        <v>1</v>
      </c>
      <c r="H321" s="7">
        <v>0</v>
      </c>
      <c r="I321" s="7">
        <v>0</v>
      </c>
      <c r="J321" s="13">
        <f t="shared" si="12"/>
        <v>2</v>
      </c>
      <c r="K321" s="11">
        <v>1389</v>
      </c>
      <c r="L321" s="58" t="s">
        <v>1121</v>
      </c>
      <c r="M321" s="8">
        <f t="shared" si="13"/>
        <v>143.98848092152627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1</v>
      </c>
      <c r="I322" s="7">
        <v>0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1</v>
      </c>
      <c r="G323" s="7">
        <v>1</v>
      </c>
      <c r="H323" s="7">
        <v>0</v>
      </c>
      <c r="I323" s="7">
        <v>2</v>
      </c>
      <c r="J323" s="13">
        <f t="shared" si="12"/>
        <v>4</v>
      </c>
      <c r="K323" s="11">
        <v>14233</v>
      </c>
      <c r="L323" s="58" t="s">
        <v>1121</v>
      </c>
      <c r="M323" s="8">
        <f t="shared" si="13"/>
        <v>28.103702662825828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2</v>
      </c>
      <c r="H325" s="7">
        <v>0</v>
      </c>
      <c r="I325" s="7">
        <v>0</v>
      </c>
      <c r="J325" s="13">
        <f t="shared" ref="J325:J388" si="15">F325+G325+H325+I325</f>
        <v>2</v>
      </c>
      <c r="K325" s="11">
        <v>4954</v>
      </c>
      <c r="L325" s="58" t="s">
        <v>1121</v>
      </c>
      <c r="M325" s="8">
        <f t="shared" ref="M325:M388" si="16">(J325/K325)*100000</f>
        <v>40.371417036737988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4</v>
      </c>
      <c r="G326" s="7">
        <v>2</v>
      </c>
      <c r="H326" s="7">
        <v>2</v>
      </c>
      <c r="I326" s="7">
        <v>1</v>
      </c>
      <c r="J326" s="13">
        <f t="shared" si="15"/>
        <v>9</v>
      </c>
      <c r="K326" s="11">
        <v>19025</v>
      </c>
      <c r="L326" s="58" t="s">
        <v>1121</v>
      </c>
      <c r="M326" s="8">
        <f t="shared" si="16"/>
        <v>47.306176084099867</v>
      </c>
      <c r="N326" s="7" t="str">
        <f t="shared" si="17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4</v>
      </c>
      <c r="I327" s="7">
        <v>6</v>
      </c>
      <c r="J327" s="13">
        <f t="shared" si="15"/>
        <v>10</v>
      </c>
      <c r="K327" s="11">
        <v>8903</v>
      </c>
      <c r="L327" s="58" t="s">
        <v>1121</v>
      </c>
      <c r="M327" s="8">
        <f t="shared" si="16"/>
        <v>112.32168931820735</v>
      </c>
      <c r="N327" s="7" t="str">
        <f t="shared" si="17"/>
        <v>Média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1</v>
      </c>
      <c r="I329" s="7">
        <v>0</v>
      </c>
      <c r="J329" s="13">
        <f t="shared" si="15"/>
        <v>1</v>
      </c>
      <c r="K329" s="11">
        <v>6591</v>
      </c>
      <c r="L329" s="58" t="s">
        <v>1121</v>
      </c>
      <c r="M329" s="8">
        <f t="shared" si="16"/>
        <v>15.172204521316946</v>
      </c>
      <c r="N329" s="7" t="str">
        <f t="shared" si="17"/>
        <v>Baixa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4</v>
      </c>
      <c r="G330" s="7">
        <v>3</v>
      </c>
      <c r="H330" s="7">
        <v>1</v>
      </c>
      <c r="I330" s="7">
        <v>1</v>
      </c>
      <c r="J330" s="13">
        <f t="shared" si="15"/>
        <v>9</v>
      </c>
      <c r="K330" s="11">
        <v>51750</v>
      </c>
      <c r="L330" s="58" t="s">
        <v>1122</v>
      </c>
      <c r="M330" s="8">
        <f t="shared" si="16"/>
        <v>17.39130434782609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2</v>
      </c>
      <c r="G331" s="7">
        <v>5</v>
      </c>
      <c r="H331" s="7">
        <v>2</v>
      </c>
      <c r="I331" s="7">
        <v>0</v>
      </c>
      <c r="J331" s="13">
        <f t="shared" si="15"/>
        <v>9</v>
      </c>
      <c r="K331" s="11">
        <v>7105</v>
      </c>
      <c r="L331" s="58" t="s">
        <v>1121</v>
      </c>
      <c r="M331" s="8">
        <f t="shared" si="16"/>
        <v>126.67135819845178</v>
      </c>
      <c r="N331" s="7" t="str">
        <f t="shared" si="17"/>
        <v>Média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2</v>
      </c>
      <c r="H333" s="7">
        <v>0</v>
      </c>
      <c r="I333" s="7">
        <v>0</v>
      </c>
      <c r="J333" s="13">
        <f t="shared" si="15"/>
        <v>2</v>
      </c>
      <c r="K333" s="11">
        <v>8442</v>
      </c>
      <c r="L333" s="58" t="s">
        <v>1121</v>
      </c>
      <c r="M333" s="8">
        <f t="shared" si="16"/>
        <v>23.691068467187872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3</v>
      </c>
      <c r="G334" s="7">
        <v>5</v>
      </c>
      <c r="H334" s="7">
        <v>8</v>
      </c>
      <c r="I334" s="7">
        <v>8</v>
      </c>
      <c r="J334" s="13">
        <f t="shared" si="15"/>
        <v>24</v>
      </c>
      <c r="K334" s="11">
        <v>5704</v>
      </c>
      <c r="L334" s="58" t="s">
        <v>1121</v>
      </c>
      <c r="M334" s="8">
        <f t="shared" si="16"/>
        <v>420.75736325385691</v>
      </c>
      <c r="N334" s="7" t="str">
        <f t="shared" si="17"/>
        <v>Alta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2</v>
      </c>
      <c r="H336" s="7">
        <v>0</v>
      </c>
      <c r="I336" s="7">
        <v>0</v>
      </c>
      <c r="J336" s="13">
        <f t="shared" si="15"/>
        <v>2</v>
      </c>
      <c r="K336" s="11">
        <v>10867</v>
      </c>
      <c r="L336" s="58" t="s">
        <v>1121</v>
      </c>
      <c r="M336" s="8">
        <f t="shared" si="16"/>
        <v>18.40434342504831</v>
      </c>
      <c r="N336" s="7" t="str">
        <f t="shared" si="17"/>
        <v>Baixa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1</v>
      </c>
      <c r="G337" s="7">
        <v>0</v>
      </c>
      <c r="H337" s="7">
        <v>0</v>
      </c>
      <c r="I337" s="7">
        <v>0</v>
      </c>
      <c r="J337" s="13">
        <f t="shared" si="15"/>
        <v>1</v>
      </c>
      <c r="K337" s="11">
        <v>5033</v>
      </c>
      <c r="L337" s="58" t="s">
        <v>1121</v>
      </c>
      <c r="M337" s="8">
        <f t="shared" si="16"/>
        <v>19.868865487780649</v>
      </c>
      <c r="N337" s="7" t="str">
        <f t="shared" si="17"/>
        <v>Baixa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2</v>
      </c>
      <c r="I338" s="7">
        <v>1</v>
      </c>
      <c r="J338" s="13">
        <f t="shared" si="15"/>
        <v>3</v>
      </c>
      <c r="K338" s="11">
        <v>25035</v>
      </c>
      <c r="L338" s="58" t="s">
        <v>1122</v>
      </c>
      <c r="M338" s="8">
        <f t="shared" si="16"/>
        <v>11.983223487118035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1</v>
      </c>
      <c r="I341" s="7">
        <v>1</v>
      </c>
      <c r="J341" s="13">
        <f t="shared" si="15"/>
        <v>2</v>
      </c>
      <c r="K341" s="11">
        <v>13687</v>
      </c>
      <c r="L341" s="58" t="s">
        <v>1121</v>
      </c>
      <c r="M341" s="8">
        <f t="shared" si="16"/>
        <v>14.612405932636809</v>
      </c>
      <c r="N341" s="7" t="str">
        <f t="shared" si="17"/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23</v>
      </c>
      <c r="G342" s="7">
        <v>18</v>
      </c>
      <c r="H342" s="7">
        <v>20</v>
      </c>
      <c r="I342" s="7">
        <v>15</v>
      </c>
      <c r="J342" s="13">
        <f t="shared" si="15"/>
        <v>76</v>
      </c>
      <c r="K342" s="11">
        <v>179015</v>
      </c>
      <c r="L342" s="58" t="s">
        <v>1124</v>
      </c>
      <c r="M342" s="8">
        <f t="shared" si="16"/>
        <v>42.45454291539815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4</v>
      </c>
      <c r="G346" s="7">
        <v>3</v>
      </c>
      <c r="H346" s="7">
        <v>0</v>
      </c>
      <c r="I346" s="7">
        <v>0</v>
      </c>
      <c r="J346" s="13">
        <f t="shared" si="15"/>
        <v>7</v>
      </c>
      <c r="K346" s="11">
        <v>42246</v>
      </c>
      <c r="L346" s="58" t="s">
        <v>1122</v>
      </c>
      <c r="M346" s="8">
        <f t="shared" si="16"/>
        <v>16.56961605832505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1</v>
      </c>
      <c r="G347" s="7">
        <v>1</v>
      </c>
      <c r="H347" s="7">
        <v>2</v>
      </c>
      <c r="I347" s="7">
        <v>2</v>
      </c>
      <c r="J347" s="13">
        <f t="shared" si="15"/>
        <v>6</v>
      </c>
      <c r="K347" s="11">
        <v>10709</v>
      </c>
      <c r="L347" s="58" t="s">
        <v>1121</v>
      </c>
      <c r="M347" s="8">
        <f t="shared" si="16"/>
        <v>56.027640302549258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2</v>
      </c>
      <c r="G348" s="7">
        <v>6</v>
      </c>
      <c r="H348" s="7">
        <v>3</v>
      </c>
      <c r="I348" s="7">
        <v>3</v>
      </c>
      <c r="J348" s="13">
        <f t="shared" si="15"/>
        <v>14</v>
      </c>
      <c r="K348" s="11">
        <v>7971</v>
      </c>
      <c r="L348" s="58" t="s">
        <v>1121</v>
      </c>
      <c r="M348" s="8">
        <f t="shared" si="16"/>
        <v>175.63668297578724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1</v>
      </c>
      <c r="H350" s="7">
        <v>0</v>
      </c>
      <c r="I350" s="7">
        <v>2</v>
      </c>
      <c r="J350" s="13">
        <f t="shared" si="15"/>
        <v>3</v>
      </c>
      <c r="K350" s="11">
        <v>12303</v>
      </c>
      <c r="L350" s="58" t="s">
        <v>1121</v>
      </c>
      <c r="M350" s="8">
        <f t="shared" si="16"/>
        <v>24.384296513045598</v>
      </c>
      <c r="N350" s="7" t="str">
        <f t="shared" si="17"/>
        <v>Baixa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1</v>
      </c>
      <c r="G356" s="7">
        <v>0</v>
      </c>
      <c r="H356" s="7">
        <v>1</v>
      </c>
      <c r="I356" s="7">
        <v>1</v>
      </c>
      <c r="J356" s="13">
        <f t="shared" si="15"/>
        <v>3</v>
      </c>
      <c r="K356" s="11">
        <v>24204</v>
      </c>
      <c r="L356" s="58" t="s">
        <v>1121</v>
      </c>
      <c r="M356" s="8">
        <f t="shared" si="16"/>
        <v>12.394645513138324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41</v>
      </c>
      <c r="G357" s="7">
        <v>34</v>
      </c>
      <c r="H357" s="7">
        <v>34</v>
      </c>
      <c r="I357" s="7">
        <v>26</v>
      </c>
      <c r="J357" s="13">
        <f t="shared" si="15"/>
        <v>135</v>
      </c>
      <c r="K357" s="11">
        <v>6228</v>
      </c>
      <c r="L357" s="58" t="s">
        <v>1121</v>
      </c>
      <c r="M357" s="8">
        <f t="shared" si="16"/>
        <v>2167.6300578034684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2</v>
      </c>
      <c r="G359" s="7">
        <v>5</v>
      </c>
      <c r="H359" s="7">
        <v>0</v>
      </c>
      <c r="I359" s="7">
        <v>4</v>
      </c>
      <c r="J359" s="13">
        <f t="shared" si="15"/>
        <v>11</v>
      </c>
      <c r="K359" s="11">
        <v>18438</v>
      </c>
      <c r="L359" s="58" t="s">
        <v>1121</v>
      </c>
      <c r="M359" s="8">
        <f t="shared" si="16"/>
        <v>59.659399067143937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38</v>
      </c>
      <c r="G360" s="7">
        <v>44</v>
      </c>
      <c r="H360" s="7">
        <v>37</v>
      </c>
      <c r="I360" s="7">
        <v>22</v>
      </c>
      <c r="J360" s="13">
        <f t="shared" si="15"/>
        <v>141</v>
      </c>
      <c r="K360" s="11">
        <v>19717</v>
      </c>
      <c r="L360" s="58" t="s">
        <v>1121</v>
      </c>
      <c r="M360" s="8">
        <f t="shared" si="16"/>
        <v>715.11893290054263</v>
      </c>
      <c r="N360" s="7" t="str">
        <f t="shared" si="17"/>
        <v>Muito 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26</v>
      </c>
      <c r="G361" s="7">
        <v>31</v>
      </c>
      <c r="H361" s="7">
        <v>24</v>
      </c>
      <c r="I361" s="7">
        <v>10</v>
      </c>
      <c r="J361" s="13">
        <f t="shared" si="15"/>
        <v>91</v>
      </c>
      <c r="K361" s="11">
        <v>261344</v>
      </c>
      <c r="L361" s="58" t="s">
        <v>1124</v>
      </c>
      <c r="M361" s="8">
        <f t="shared" si="16"/>
        <v>34.82000734663891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1</v>
      </c>
      <c r="I362" s="7">
        <v>0</v>
      </c>
      <c r="J362" s="13">
        <f t="shared" si="15"/>
        <v>1</v>
      </c>
      <c r="K362" s="11">
        <v>4217</v>
      </c>
      <c r="L362" s="58" t="s">
        <v>1121</v>
      </c>
      <c r="M362" s="8">
        <f t="shared" si="16"/>
        <v>23.713540431586438</v>
      </c>
      <c r="N362" s="7" t="str">
        <f t="shared" si="17"/>
        <v>Baixa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4</v>
      </c>
      <c r="G364" s="7">
        <v>5</v>
      </c>
      <c r="H364" s="7">
        <v>0</v>
      </c>
      <c r="I364" s="7">
        <v>1</v>
      </c>
      <c r="J364" s="13">
        <f t="shared" si="15"/>
        <v>10</v>
      </c>
      <c r="K364" s="11">
        <v>6944</v>
      </c>
      <c r="L364" s="58" t="s">
        <v>1121</v>
      </c>
      <c r="M364" s="8">
        <f t="shared" si="16"/>
        <v>144.00921658986175</v>
      </c>
      <c r="N364" s="7" t="str">
        <f t="shared" si="17"/>
        <v>Média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3</v>
      </c>
      <c r="G365" s="7">
        <v>5</v>
      </c>
      <c r="H365" s="7">
        <v>0</v>
      </c>
      <c r="I365" s="7">
        <v>0</v>
      </c>
      <c r="J365" s="13">
        <f t="shared" si="15"/>
        <v>8</v>
      </c>
      <c r="K365" s="11">
        <v>119186</v>
      </c>
      <c r="L365" s="58" t="s">
        <v>1124</v>
      </c>
      <c r="M365" s="8">
        <f t="shared" si="16"/>
        <v>6.7121977413454603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1</v>
      </c>
      <c r="G366" s="7">
        <v>11</v>
      </c>
      <c r="H366" s="7">
        <v>19</v>
      </c>
      <c r="I366" s="7">
        <v>1</v>
      </c>
      <c r="J366" s="13">
        <f t="shared" si="15"/>
        <v>32</v>
      </c>
      <c r="K366" s="11">
        <v>11446</v>
      </c>
      <c r="L366" s="58" t="s">
        <v>1121</v>
      </c>
      <c r="M366" s="8">
        <f t="shared" si="16"/>
        <v>279.57365018347019</v>
      </c>
      <c r="N366" s="7" t="str">
        <f t="shared" si="17"/>
        <v>Média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1</v>
      </c>
      <c r="G367" s="7">
        <v>1</v>
      </c>
      <c r="H367" s="7">
        <v>0</v>
      </c>
      <c r="I367" s="7">
        <v>0</v>
      </c>
      <c r="J367" s="13">
        <f t="shared" si="15"/>
        <v>2</v>
      </c>
      <c r="K367" s="11">
        <v>51281</v>
      </c>
      <c r="L367" s="58" t="s">
        <v>1122</v>
      </c>
      <c r="M367" s="8">
        <f t="shared" si="16"/>
        <v>3.9000799516390083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2</v>
      </c>
      <c r="G370" s="7">
        <v>0</v>
      </c>
      <c r="H370" s="7">
        <v>2</v>
      </c>
      <c r="I370" s="7">
        <v>0</v>
      </c>
      <c r="J370" s="13">
        <f t="shared" si="15"/>
        <v>4</v>
      </c>
      <c r="K370" s="11">
        <v>13278</v>
      </c>
      <c r="L370" s="58" t="s">
        <v>1121</v>
      </c>
      <c r="M370" s="8">
        <f t="shared" si="16"/>
        <v>30.125018828136767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17</v>
      </c>
      <c r="G372" s="7">
        <v>35</v>
      </c>
      <c r="H372" s="7">
        <v>65</v>
      </c>
      <c r="I372" s="7">
        <v>62</v>
      </c>
      <c r="J372" s="13">
        <f t="shared" si="15"/>
        <v>179</v>
      </c>
      <c r="K372" s="11">
        <v>96389</v>
      </c>
      <c r="L372" s="58" t="s">
        <v>1123</v>
      </c>
      <c r="M372" s="8">
        <f t="shared" si="16"/>
        <v>185.70583780306882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1</v>
      </c>
      <c r="H373" s="7">
        <v>0</v>
      </c>
      <c r="I373" s="7">
        <v>0</v>
      </c>
      <c r="J373" s="13">
        <f t="shared" si="15"/>
        <v>2</v>
      </c>
      <c r="K373" s="11">
        <v>34527</v>
      </c>
      <c r="L373" s="58" t="s">
        <v>1122</v>
      </c>
      <c r="M373" s="8">
        <f t="shared" si="16"/>
        <v>5.7925681350826883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62</v>
      </c>
      <c r="G375" s="7">
        <v>39</v>
      </c>
      <c r="H375" s="7">
        <v>66</v>
      </c>
      <c r="I375" s="7">
        <v>59</v>
      </c>
      <c r="J375" s="13">
        <f t="shared" si="15"/>
        <v>226</v>
      </c>
      <c r="K375" s="11">
        <v>23212</v>
      </c>
      <c r="L375" s="58" t="s">
        <v>1121</v>
      </c>
      <c r="M375" s="8">
        <f t="shared" si="16"/>
        <v>973.63432707220397</v>
      </c>
      <c r="N375" s="7" t="str">
        <f t="shared" si="17"/>
        <v>Muito Alta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1</v>
      </c>
      <c r="G377" s="7">
        <v>1</v>
      </c>
      <c r="H377" s="7">
        <v>0</v>
      </c>
      <c r="I377" s="7">
        <v>0</v>
      </c>
      <c r="J377" s="13">
        <f t="shared" si="15"/>
        <v>2</v>
      </c>
      <c r="K377" s="11">
        <v>10229</v>
      </c>
      <c r="L377" s="58" t="s">
        <v>1121</v>
      </c>
      <c r="M377" s="8">
        <f t="shared" si="16"/>
        <v>19.552253397204026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1</v>
      </c>
      <c r="G378" s="7">
        <v>1</v>
      </c>
      <c r="H378" s="7">
        <v>3</v>
      </c>
      <c r="I378" s="7">
        <v>2</v>
      </c>
      <c r="J378" s="13">
        <f t="shared" si="15"/>
        <v>7</v>
      </c>
      <c r="K378" s="11">
        <v>15440</v>
      </c>
      <c r="L378" s="58" t="s">
        <v>1121</v>
      </c>
      <c r="M378" s="8">
        <f t="shared" si="16"/>
        <v>45.336787564766837</v>
      </c>
      <c r="N378" s="7" t="str">
        <f t="shared" si="17"/>
        <v>Baixa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1</v>
      </c>
      <c r="H379" s="7">
        <v>1</v>
      </c>
      <c r="I379" s="7">
        <v>0</v>
      </c>
      <c r="J379" s="13">
        <f t="shared" si="15"/>
        <v>2</v>
      </c>
      <c r="K379" s="11">
        <v>15236</v>
      </c>
      <c r="L379" s="58" t="s">
        <v>1121</v>
      </c>
      <c r="M379" s="8">
        <f t="shared" si="16"/>
        <v>13.126804935678656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10</v>
      </c>
      <c r="G380" s="7">
        <v>16</v>
      </c>
      <c r="H380" s="7">
        <v>11</v>
      </c>
      <c r="I380" s="7">
        <v>18</v>
      </c>
      <c r="J380" s="13">
        <f t="shared" si="15"/>
        <v>55</v>
      </c>
      <c r="K380" s="11">
        <v>12212</v>
      </c>
      <c r="L380" s="58" t="s">
        <v>1121</v>
      </c>
      <c r="M380" s="8">
        <f t="shared" si="16"/>
        <v>450.37667867671144</v>
      </c>
      <c r="N380" s="7" t="str">
        <f t="shared" si="17"/>
        <v>Alta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1</v>
      </c>
      <c r="G381" s="7">
        <v>2</v>
      </c>
      <c r="H381" s="7">
        <v>24</v>
      </c>
      <c r="I381" s="7">
        <v>34</v>
      </c>
      <c r="J381" s="13">
        <f t="shared" si="15"/>
        <v>61</v>
      </c>
      <c r="K381" s="11">
        <v>21096</v>
      </c>
      <c r="L381" s="58" t="s">
        <v>1121</v>
      </c>
      <c r="M381" s="8">
        <f t="shared" si="16"/>
        <v>289.15434205536593</v>
      </c>
      <c r="N381" s="7" t="str">
        <f t="shared" si="17"/>
        <v>Média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7</v>
      </c>
      <c r="G382" s="7">
        <v>6</v>
      </c>
      <c r="H382" s="7">
        <v>6</v>
      </c>
      <c r="I382" s="7">
        <v>2</v>
      </c>
      <c r="J382" s="13">
        <f t="shared" si="15"/>
        <v>21</v>
      </c>
      <c r="K382" s="11">
        <v>15102</v>
      </c>
      <c r="L382" s="58" t="s">
        <v>1121</v>
      </c>
      <c r="M382" s="8">
        <f t="shared" si="16"/>
        <v>139.0544298768375</v>
      </c>
      <c r="N382" s="7" t="str">
        <f t="shared" si="17"/>
        <v>Média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2</v>
      </c>
      <c r="G383" s="7">
        <v>0</v>
      </c>
      <c r="H383" s="7">
        <v>1</v>
      </c>
      <c r="I383" s="7">
        <v>0</v>
      </c>
      <c r="J383" s="13">
        <f t="shared" si="15"/>
        <v>3</v>
      </c>
      <c r="K383" s="11">
        <v>21763</v>
      </c>
      <c r="L383" s="58" t="s">
        <v>1121</v>
      </c>
      <c r="M383" s="8">
        <f t="shared" si="16"/>
        <v>13.78486421908744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2</v>
      </c>
      <c r="G385" s="7">
        <v>0</v>
      </c>
      <c r="H385" s="7">
        <v>0</v>
      </c>
      <c r="I385" s="7">
        <v>0</v>
      </c>
      <c r="J385" s="13">
        <f t="shared" si="15"/>
        <v>2</v>
      </c>
      <c r="K385" s="11">
        <v>11037</v>
      </c>
      <c r="L385" s="58" t="s">
        <v>1121</v>
      </c>
      <c r="M385" s="8">
        <f t="shared" si="16"/>
        <v>18.120866177403279</v>
      </c>
      <c r="N385" s="7" t="str">
        <f t="shared" si="17"/>
        <v>Baixa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2</v>
      </c>
      <c r="G386" s="7">
        <v>3</v>
      </c>
      <c r="H386" s="7">
        <v>4</v>
      </c>
      <c r="I386" s="7">
        <v>3</v>
      </c>
      <c r="J386" s="13">
        <f t="shared" si="15"/>
        <v>12</v>
      </c>
      <c r="K386" s="11">
        <v>16014</v>
      </c>
      <c r="L386" s="58" t="s">
        <v>1121</v>
      </c>
      <c r="M386" s="8">
        <f t="shared" si="16"/>
        <v>74.934432371674788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1</v>
      </c>
      <c r="J388" s="13">
        <f t="shared" si="15"/>
        <v>1</v>
      </c>
      <c r="K388" s="11">
        <v>5470</v>
      </c>
      <c r="L388" s="58" t="s">
        <v>1121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7</v>
      </c>
      <c r="G389" s="7">
        <v>14</v>
      </c>
      <c r="H389" s="7">
        <v>7</v>
      </c>
      <c r="I389" s="7">
        <v>11</v>
      </c>
      <c r="J389" s="13">
        <f t="shared" ref="J389:J452" si="18">F389+G389+H389+I389</f>
        <v>39</v>
      </c>
      <c r="K389" s="11">
        <v>14956</v>
      </c>
      <c r="L389" s="58" t="s">
        <v>1121</v>
      </c>
      <c r="M389" s="8">
        <f t="shared" ref="M389:M452" si="19">(J389/K389)*100000</f>
        <v>260.76491040385133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Média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95</v>
      </c>
      <c r="G391" s="7">
        <v>72</v>
      </c>
      <c r="H391" s="7">
        <v>84</v>
      </c>
      <c r="I391" s="7">
        <v>31</v>
      </c>
      <c r="J391" s="13">
        <f t="shared" si="18"/>
        <v>282</v>
      </c>
      <c r="K391" s="11">
        <v>104067</v>
      </c>
      <c r="L391" s="58" t="s">
        <v>1124</v>
      </c>
      <c r="M391" s="8">
        <f t="shared" si="19"/>
        <v>270.97927296837611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23</v>
      </c>
      <c r="G393" s="7">
        <v>24</v>
      </c>
      <c r="H393" s="7">
        <v>51</v>
      </c>
      <c r="I393" s="7">
        <v>21</v>
      </c>
      <c r="J393" s="13">
        <f t="shared" si="18"/>
        <v>119</v>
      </c>
      <c r="K393" s="11">
        <v>38822</v>
      </c>
      <c r="L393" s="58" t="s">
        <v>1122</v>
      </c>
      <c r="M393" s="8">
        <f t="shared" si="19"/>
        <v>306.52722683014787</v>
      </c>
      <c r="N393" s="7" t="str">
        <f t="shared" si="20"/>
        <v>Alta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3</v>
      </c>
      <c r="G395" s="7">
        <v>14</v>
      </c>
      <c r="H395" s="7">
        <v>6</v>
      </c>
      <c r="I395" s="7">
        <v>7</v>
      </c>
      <c r="J395" s="13">
        <f t="shared" si="18"/>
        <v>30</v>
      </c>
      <c r="K395" s="11">
        <v>19858</v>
      </c>
      <c r="L395" s="58" t="s">
        <v>1121</v>
      </c>
      <c r="M395" s="8">
        <f t="shared" si="19"/>
        <v>151.07261557055091</v>
      </c>
      <c r="N395" s="7" t="str">
        <f t="shared" si="20"/>
        <v>Média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1</v>
      </c>
      <c r="H397" s="7">
        <v>0</v>
      </c>
      <c r="I397" s="7">
        <v>0</v>
      </c>
      <c r="J397" s="13">
        <f t="shared" si="18"/>
        <v>1</v>
      </c>
      <c r="K397" s="11">
        <v>7681</v>
      </c>
      <c r="L397" s="58" t="s">
        <v>1121</v>
      </c>
      <c r="M397" s="8">
        <f t="shared" si="19"/>
        <v>13.019138133055591</v>
      </c>
      <c r="N397" s="7" t="str">
        <f t="shared" si="20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1</v>
      </c>
      <c r="H399" s="7">
        <v>0</v>
      </c>
      <c r="I399" s="7">
        <v>0</v>
      </c>
      <c r="J399" s="13">
        <f t="shared" si="18"/>
        <v>1</v>
      </c>
      <c r="K399" s="11">
        <v>3124</v>
      </c>
      <c r="L399" s="58" t="s">
        <v>1121</v>
      </c>
      <c r="M399" s="8">
        <f t="shared" si="19"/>
        <v>32.010243277848907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1</v>
      </c>
      <c r="G400" s="7">
        <v>5</v>
      </c>
      <c r="H400" s="7">
        <v>1</v>
      </c>
      <c r="I400" s="7">
        <v>2</v>
      </c>
      <c r="J400" s="13">
        <f t="shared" si="18"/>
        <v>9</v>
      </c>
      <c r="K400" s="11">
        <v>38413</v>
      </c>
      <c r="L400" s="58" t="s">
        <v>1122</v>
      </c>
      <c r="M400" s="8">
        <f t="shared" si="19"/>
        <v>23.429568114961082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12</v>
      </c>
      <c r="G401" s="7">
        <v>1</v>
      </c>
      <c r="H401" s="7">
        <v>0</v>
      </c>
      <c r="I401" s="7">
        <v>0</v>
      </c>
      <c r="J401" s="13">
        <f t="shared" si="18"/>
        <v>13</v>
      </c>
      <c r="K401" s="11">
        <v>5378</v>
      </c>
      <c r="L401" s="58" t="s">
        <v>1121</v>
      </c>
      <c r="M401" s="8">
        <f t="shared" si="19"/>
        <v>241.72554853105245</v>
      </c>
      <c r="N401" s="7" t="str">
        <f t="shared" si="20"/>
        <v>Média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4</v>
      </c>
      <c r="G402" s="7">
        <v>3</v>
      </c>
      <c r="H402" s="7">
        <v>12</v>
      </c>
      <c r="I402" s="7">
        <v>7</v>
      </c>
      <c r="J402" s="13">
        <f t="shared" si="18"/>
        <v>26</v>
      </c>
      <c r="K402" s="11">
        <v>71265</v>
      </c>
      <c r="L402" s="58" t="s">
        <v>1123</v>
      </c>
      <c r="M402" s="8">
        <f t="shared" si="19"/>
        <v>36.483547323370516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2</v>
      </c>
      <c r="I403" s="7">
        <v>0</v>
      </c>
      <c r="J403" s="13">
        <f t="shared" si="18"/>
        <v>2</v>
      </c>
      <c r="K403" s="11">
        <v>67628</v>
      </c>
      <c r="L403" s="58" t="s">
        <v>1122</v>
      </c>
      <c r="M403" s="8">
        <f t="shared" si="19"/>
        <v>2.9573549417401077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1</v>
      </c>
      <c r="G404" s="7">
        <v>0</v>
      </c>
      <c r="H404" s="7">
        <v>0</v>
      </c>
      <c r="I404" s="7">
        <v>0</v>
      </c>
      <c r="J404" s="13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1</v>
      </c>
      <c r="J407" s="13">
        <f t="shared" si="18"/>
        <v>1</v>
      </c>
      <c r="K407" s="11">
        <v>7645</v>
      </c>
      <c r="L407" s="58" t="s">
        <v>1121</v>
      </c>
      <c r="M407" s="8">
        <f t="shared" si="19"/>
        <v>13.080444735120993</v>
      </c>
      <c r="N407" s="7" t="str">
        <f t="shared" si="20"/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0</v>
      </c>
      <c r="G408" s="7">
        <v>1</v>
      </c>
      <c r="H408" s="7">
        <v>0</v>
      </c>
      <c r="I408" s="7">
        <v>0</v>
      </c>
      <c r="J408" s="13">
        <f t="shared" si="18"/>
        <v>1</v>
      </c>
      <c r="K408" s="11">
        <v>12460</v>
      </c>
      <c r="L408" s="58" t="s">
        <v>1121</v>
      </c>
      <c r="M408" s="8">
        <f t="shared" si="19"/>
        <v>8.0256821829855536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2</v>
      </c>
      <c r="G411" s="7">
        <v>3</v>
      </c>
      <c r="H411" s="7">
        <v>1</v>
      </c>
      <c r="I411" s="7">
        <v>0</v>
      </c>
      <c r="J411" s="13">
        <f t="shared" si="18"/>
        <v>6</v>
      </c>
      <c r="K411" s="11">
        <v>25305</v>
      </c>
      <c r="L411" s="58" t="s">
        <v>1122</v>
      </c>
      <c r="M411" s="8">
        <f t="shared" si="19"/>
        <v>23.710729104919977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14</v>
      </c>
      <c r="G413" s="7">
        <v>17</v>
      </c>
      <c r="H413" s="7">
        <v>39</v>
      </c>
      <c r="I413" s="7">
        <v>2</v>
      </c>
      <c r="J413" s="13">
        <f t="shared" si="18"/>
        <v>72</v>
      </c>
      <c r="K413" s="11">
        <v>15410</v>
      </c>
      <c r="L413" s="58" t="s">
        <v>1121</v>
      </c>
      <c r="M413" s="8">
        <f t="shared" si="19"/>
        <v>467.22907203114858</v>
      </c>
      <c r="N413" s="7" t="str">
        <f t="shared" si="20"/>
        <v>Alta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1</v>
      </c>
      <c r="H414" s="7">
        <v>1</v>
      </c>
      <c r="I414" s="7">
        <v>0</v>
      </c>
      <c r="J414" s="13">
        <f t="shared" si="18"/>
        <v>2</v>
      </c>
      <c r="K414" s="11">
        <v>4674</v>
      </c>
      <c r="L414" s="58" t="s">
        <v>1121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2</v>
      </c>
      <c r="G415" s="7">
        <v>4</v>
      </c>
      <c r="H415" s="7">
        <v>2</v>
      </c>
      <c r="I415" s="7">
        <v>4</v>
      </c>
      <c r="J415" s="13">
        <f t="shared" si="18"/>
        <v>12</v>
      </c>
      <c r="K415" s="11">
        <v>79387</v>
      </c>
      <c r="L415" s="58" t="s">
        <v>1123</v>
      </c>
      <c r="M415" s="8">
        <f t="shared" si="19"/>
        <v>15.115825009132477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1</v>
      </c>
      <c r="G416" s="7">
        <v>0</v>
      </c>
      <c r="H416" s="7">
        <v>1</v>
      </c>
      <c r="I416" s="7">
        <v>0</v>
      </c>
      <c r="J416" s="13">
        <f t="shared" si="18"/>
        <v>2</v>
      </c>
      <c r="K416" s="11">
        <v>48561</v>
      </c>
      <c r="L416" s="58" t="s">
        <v>1122</v>
      </c>
      <c r="M416" s="8">
        <f t="shared" si="19"/>
        <v>4.1185313317271062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2</v>
      </c>
      <c r="G417" s="7">
        <v>0</v>
      </c>
      <c r="H417" s="7">
        <v>0</v>
      </c>
      <c r="I417" s="7">
        <v>0</v>
      </c>
      <c r="J417" s="13">
        <f t="shared" si="18"/>
        <v>2</v>
      </c>
      <c r="K417" s="11">
        <v>4662</v>
      </c>
      <c r="L417" s="58" t="s">
        <v>1121</v>
      </c>
      <c r="M417" s="8">
        <f t="shared" si="19"/>
        <v>42.900042900042898</v>
      </c>
      <c r="N417" s="7" t="str">
        <f t="shared" si="20"/>
        <v>Baixa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7</v>
      </c>
      <c r="G419" s="7">
        <v>12</v>
      </c>
      <c r="H419" s="7">
        <v>13</v>
      </c>
      <c r="I419" s="7">
        <v>6</v>
      </c>
      <c r="J419" s="13">
        <f t="shared" si="18"/>
        <v>38</v>
      </c>
      <c r="K419" s="11">
        <v>4516</v>
      </c>
      <c r="L419" s="58" t="s">
        <v>1121</v>
      </c>
      <c r="M419" s="8">
        <f t="shared" si="19"/>
        <v>841.45261293179806</v>
      </c>
      <c r="N419" s="7" t="str">
        <f t="shared" si="20"/>
        <v>Muito Alta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7</v>
      </c>
      <c r="G421" s="7">
        <v>11</v>
      </c>
      <c r="H421" s="7">
        <v>1</v>
      </c>
      <c r="I421" s="7">
        <v>0</v>
      </c>
      <c r="J421" s="13">
        <f t="shared" si="18"/>
        <v>19</v>
      </c>
      <c r="K421" s="11">
        <v>4844</v>
      </c>
      <c r="L421" s="58" t="s">
        <v>1121</v>
      </c>
      <c r="M421" s="8">
        <f t="shared" si="19"/>
        <v>392.23781998348471</v>
      </c>
      <c r="N421" s="7" t="str">
        <f t="shared" si="20"/>
        <v>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13</v>
      </c>
      <c r="G422" s="7">
        <v>8</v>
      </c>
      <c r="H422" s="7">
        <v>8</v>
      </c>
      <c r="I422" s="7">
        <v>7</v>
      </c>
      <c r="J422" s="13">
        <f t="shared" si="18"/>
        <v>36</v>
      </c>
      <c r="K422" s="11">
        <v>26484</v>
      </c>
      <c r="L422" s="58" t="s">
        <v>1122</v>
      </c>
      <c r="M422" s="8">
        <f t="shared" si="19"/>
        <v>135.93112822836432</v>
      </c>
      <c r="N422" s="7" t="str">
        <f t="shared" si="20"/>
        <v>Média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10</v>
      </c>
      <c r="G423" s="7">
        <v>4</v>
      </c>
      <c r="H423" s="7">
        <v>5</v>
      </c>
      <c r="I423" s="7">
        <v>0</v>
      </c>
      <c r="J423" s="13">
        <f t="shared" si="18"/>
        <v>19</v>
      </c>
      <c r="K423" s="11">
        <v>564310</v>
      </c>
      <c r="L423" s="58" t="s">
        <v>1125</v>
      </c>
      <c r="M423" s="8">
        <f t="shared" si="19"/>
        <v>3.3669437011571657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2</v>
      </c>
      <c r="J425" s="13">
        <f t="shared" si="18"/>
        <v>2</v>
      </c>
      <c r="K425" s="11">
        <v>10441</v>
      </c>
      <c r="L425" s="58" t="s">
        <v>1121</v>
      </c>
      <c r="M425" s="8">
        <f t="shared" si="19"/>
        <v>19.155253328225267</v>
      </c>
      <c r="N425" s="7" t="str">
        <f t="shared" si="20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1</v>
      </c>
      <c r="I427" s="7">
        <v>0</v>
      </c>
      <c r="J427" s="13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10</v>
      </c>
      <c r="G429" s="7">
        <v>10</v>
      </c>
      <c r="H429" s="7">
        <v>7</v>
      </c>
      <c r="I429" s="7">
        <v>5</v>
      </c>
      <c r="J429" s="13">
        <f t="shared" si="18"/>
        <v>32</v>
      </c>
      <c r="K429" s="11">
        <v>51601</v>
      </c>
      <c r="L429" s="58" t="s">
        <v>1122</v>
      </c>
      <c r="M429" s="8">
        <f t="shared" si="19"/>
        <v>62.01430204840991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1</v>
      </c>
      <c r="G433" s="7">
        <v>0</v>
      </c>
      <c r="H433" s="7">
        <v>4</v>
      </c>
      <c r="I433" s="7">
        <v>0</v>
      </c>
      <c r="J433" s="13">
        <f t="shared" si="18"/>
        <v>5</v>
      </c>
      <c r="K433" s="11">
        <v>9454</v>
      </c>
      <c r="L433" s="58" t="s">
        <v>1121</v>
      </c>
      <c r="M433" s="8">
        <f t="shared" si="19"/>
        <v>52.887666596149785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10</v>
      </c>
      <c r="G434" s="7">
        <v>6</v>
      </c>
      <c r="H434" s="7">
        <v>17</v>
      </c>
      <c r="I434" s="7">
        <v>8</v>
      </c>
      <c r="J434" s="13">
        <f t="shared" si="18"/>
        <v>41</v>
      </c>
      <c r="K434" s="11">
        <v>63359</v>
      </c>
      <c r="L434" s="58" t="s">
        <v>1122</v>
      </c>
      <c r="M434" s="8">
        <f t="shared" si="19"/>
        <v>64.710617276156512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2</v>
      </c>
      <c r="J435" s="13">
        <f t="shared" si="18"/>
        <v>2</v>
      </c>
      <c r="K435" s="11">
        <v>19928</v>
      </c>
      <c r="L435" s="58" t="s">
        <v>1121</v>
      </c>
      <c r="M435" s="8">
        <f t="shared" si="19"/>
        <v>10.036130068245685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1</v>
      </c>
      <c r="G436" s="7">
        <v>0</v>
      </c>
      <c r="H436" s="7">
        <v>1</v>
      </c>
      <c r="I436" s="7">
        <v>0</v>
      </c>
      <c r="J436" s="13">
        <f t="shared" si="18"/>
        <v>2</v>
      </c>
      <c r="K436" s="11">
        <v>20719</v>
      </c>
      <c r="L436" s="58" t="s">
        <v>1121</v>
      </c>
      <c r="M436" s="8">
        <f t="shared" si="19"/>
        <v>9.6529755297070334</v>
      </c>
      <c r="N436" s="7" t="str">
        <f t="shared" si="20"/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1</v>
      </c>
      <c r="G438" s="7">
        <v>0</v>
      </c>
      <c r="H438" s="7">
        <v>0</v>
      </c>
      <c r="I438" s="7">
        <v>0</v>
      </c>
      <c r="J438" s="13">
        <f t="shared" si="18"/>
        <v>1</v>
      </c>
      <c r="K438" s="11">
        <v>6786</v>
      </c>
      <c r="L438" s="58" t="s">
        <v>1121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1</v>
      </c>
      <c r="H439" s="7">
        <v>2</v>
      </c>
      <c r="I439" s="7">
        <v>2</v>
      </c>
      <c r="J439" s="13">
        <f t="shared" si="18"/>
        <v>5</v>
      </c>
      <c r="K439" s="11">
        <v>6522</v>
      </c>
      <c r="L439" s="58" t="s">
        <v>1121</v>
      </c>
      <c r="M439" s="8">
        <f t="shared" si="19"/>
        <v>76.663600122661762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1</v>
      </c>
      <c r="I440" s="7">
        <v>1</v>
      </c>
      <c r="J440" s="13">
        <f t="shared" si="18"/>
        <v>2</v>
      </c>
      <c r="K440" s="11">
        <v>102728</v>
      </c>
      <c r="L440" s="58" t="s">
        <v>1124</v>
      </c>
      <c r="M440" s="8">
        <f t="shared" si="19"/>
        <v>1.94688887158321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2</v>
      </c>
      <c r="H441" s="7">
        <v>3</v>
      </c>
      <c r="I441" s="7">
        <v>0</v>
      </c>
      <c r="J441" s="13">
        <f t="shared" si="18"/>
        <v>5</v>
      </c>
      <c r="K441" s="11">
        <v>3233</v>
      </c>
      <c r="L441" s="58" t="s">
        <v>1121</v>
      </c>
      <c r="M441" s="8">
        <f t="shared" si="19"/>
        <v>154.65511908444171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9</v>
      </c>
      <c r="G442" s="7">
        <v>6</v>
      </c>
      <c r="H442" s="7">
        <v>8</v>
      </c>
      <c r="I442" s="7">
        <v>2</v>
      </c>
      <c r="J442" s="13">
        <f t="shared" si="18"/>
        <v>25</v>
      </c>
      <c r="K442" s="11">
        <v>4915</v>
      </c>
      <c r="L442" s="58" t="s">
        <v>1121</v>
      </c>
      <c r="M442" s="8">
        <f t="shared" si="19"/>
        <v>508.64699898270601</v>
      </c>
      <c r="N442" s="7" t="str">
        <f t="shared" si="20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1</v>
      </c>
      <c r="H443" s="7">
        <v>3</v>
      </c>
      <c r="I443" s="7">
        <v>1</v>
      </c>
      <c r="J443" s="13">
        <f t="shared" si="18"/>
        <v>6</v>
      </c>
      <c r="K443" s="11">
        <v>52532</v>
      </c>
      <c r="L443" s="58" t="s">
        <v>1122</v>
      </c>
      <c r="M443" s="8">
        <f t="shared" si="19"/>
        <v>11.421609685525013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6</v>
      </c>
      <c r="G446" s="7">
        <v>11</v>
      </c>
      <c r="H446" s="7">
        <v>10</v>
      </c>
      <c r="I446" s="7">
        <v>1</v>
      </c>
      <c r="J446" s="13">
        <f t="shared" si="18"/>
        <v>28</v>
      </c>
      <c r="K446" s="11">
        <v>7481</v>
      </c>
      <c r="L446" s="58" t="s">
        <v>1121</v>
      </c>
      <c r="M446" s="8">
        <f t="shared" si="19"/>
        <v>374.28151316668897</v>
      </c>
      <c r="N446" s="7" t="str">
        <f t="shared" si="20"/>
        <v>Alta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1</v>
      </c>
      <c r="H449" s="7">
        <v>2</v>
      </c>
      <c r="I449" s="7">
        <v>1</v>
      </c>
      <c r="J449" s="13">
        <f t="shared" si="18"/>
        <v>4</v>
      </c>
      <c r="K449" s="11">
        <v>6680</v>
      </c>
      <c r="L449" s="58" t="s">
        <v>1121</v>
      </c>
      <c r="M449" s="8">
        <f t="shared" si="19"/>
        <v>59.880239520958085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1</v>
      </c>
      <c r="G451" s="7">
        <v>0</v>
      </c>
      <c r="H451" s="7">
        <v>1</v>
      </c>
      <c r="I451" s="7">
        <v>1</v>
      </c>
      <c r="J451" s="13">
        <f t="shared" si="18"/>
        <v>3</v>
      </c>
      <c r="K451" s="11">
        <v>18172</v>
      </c>
      <c r="L451" s="58" t="s">
        <v>1121</v>
      </c>
      <c r="M451" s="8">
        <f t="shared" si="19"/>
        <v>16.50891481399956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1</v>
      </c>
      <c r="J455" s="13">
        <f t="shared" si="21"/>
        <v>1</v>
      </c>
      <c r="K455" s="11">
        <v>18700</v>
      </c>
      <c r="L455" s="58" t="s">
        <v>1121</v>
      </c>
      <c r="M455" s="8">
        <f t="shared" si="22"/>
        <v>5.3475935828877006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1</v>
      </c>
      <c r="G456" s="7">
        <v>0</v>
      </c>
      <c r="H456" s="7">
        <v>2</v>
      </c>
      <c r="I456" s="7">
        <v>0</v>
      </c>
      <c r="J456" s="13">
        <f t="shared" si="21"/>
        <v>3</v>
      </c>
      <c r="K456" s="11">
        <v>6532</v>
      </c>
      <c r="L456" s="58" t="s">
        <v>1121</v>
      </c>
      <c r="M456" s="8">
        <f t="shared" si="22"/>
        <v>45.927740355174528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1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3</v>
      </c>
      <c r="G458" s="7">
        <v>2</v>
      </c>
      <c r="H458" s="7">
        <v>6</v>
      </c>
      <c r="I458" s="7">
        <v>1</v>
      </c>
      <c r="J458" s="13">
        <f t="shared" si="21"/>
        <v>12</v>
      </c>
      <c r="K458" s="11">
        <v>89256</v>
      </c>
      <c r="L458" s="58" t="s">
        <v>1123</v>
      </c>
      <c r="M458" s="8">
        <f t="shared" si="22"/>
        <v>13.444474321054047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1</v>
      </c>
      <c r="G459" s="7">
        <v>0</v>
      </c>
      <c r="H459" s="7">
        <v>3</v>
      </c>
      <c r="I459" s="7">
        <v>1</v>
      </c>
      <c r="J459" s="13">
        <f t="shared" si="21"/>
        <v>5</v>
      </c>
      <c r="K459" s="11">
        <v>22608</v>
      </c>
      <c r="L459" s="58" t="s">
        <v>1121</v>
      </c>
      <c r="M459" s="8">
        <f t="shared" si="22"/>
        <v>22.116065109695683</v>
      </c>
      <c r="N459" s="7" t="str">
        <f t="shared" si="23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29</v>
      </c>
      <c r="G460" s="7">
        <v>17</v>
      </c>
      <c r="H460" s="7">
        <v>7</v>
      </c>
      <c r="I460" s="7">
        <v>1</v>
      </c>
      <c r="J460" s="13">
        <f t="shared" si="21"/>
        <v>54</v>
      </c>
      <c r="K460" s="11">
        <v>27640</v>
      </c>
      <c r="L460" s="58" t="s">
        <v>1122</v>
      </c>
      <c r="M460" s="8">
        <f t="shared" si="22"/>
        <v>195.36903039073806</v>
      </c>
      <c r="N460" s="7" t="str">
        <f t="shared" si="23"/>
        <v>Média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3</v>
      </c>
      <c r="G462" s="7">
        <v>1</v>
      </c>
      <c r="H462" s="7">
        <v>0</v>
      </c>
      <c r="I462" s="7">
        <v>3</v>
      </c>
      <c r="J462" s="13">
        <f t="shared" si="21"/>
        <v>7</v>
      </c>
      <c r="K462" s="11">
        <v>7904</v>
      </c>
      <c r="L462" s="58" t="s">
        <v>1121</v>
      </c>
      <c r="M462" s="8">
        <f t="shared" si="22"/>
        <v>88.562753036437243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1</v>
      </c>
      <c r="I463" s="7">
        <v>1</v>
      </c>
      <c r="J463" s="13">
        <f t="shared" si="21"/>
        <v>2</v>
      </c>
      <c r="K463" s="11">
        <v>14136</v>
      </c>
      <c r="L463" s="58" t="s">
        <v>1121</v>
      </c>
      <c r="M463" s="8">
        <f t="shared" si="22"/>
        <v>14.14827391058291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0</v>
      </c>
      <c r="H464" s="7">
        <v>3</v>
      </c>
      <c r="I464" s="7">
        <v>2</v>
      </c>
      <c r="J464" s="13">
        <f t="shared" si="21"/>
        <v>5</v>
      </c>
      <c r="K464" s="11">
        <v>60142</v>
      </c>
      <c r="L464" s="58" t="s">
        <v>1122</v>
      </c>
      <c r="M464" s="8">
        <f t="shared" si="22"/>
        <v>8.3136576768314985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1</v>
      </c>
      <c r="I465" s="7">
        <v>0</v>
      </c>
      <c r="J465" s="13">
        <f t="shared" si="21"/>
        <v>1</v>
      </c>
      <c r="K465" s="11">
        <v>4134</v>
      </c>
      <c r="L465" s="58" t="s">
        <v>1121</v>
      </c>
      <c r="M465" s="8">
        <f t="shared" si="22"/>
        <v>24.189646831156264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2</v>
      </c>
      <c r="G466" s="7">
        <v>0</v>
      </c>
      <c r="H466" s="7">
        <v>1</v>
      </c>
      <c r="I466" s="7">
        <v>0</v>
      </c>
      <c r="J466" s="13">
        <f t="shared" si="21"/>
        <v>3</v>
      </c>
      <c r="K466" s="11">
        <v>15207</v>
      </c>
      <c r="L466" s="58" t="s">
        <v>1121</v>
      </c>
      <c r="M466" s="8">
        <f t="shared" si="22"/>
        <v>19.727756954034326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1</v>
      </c>
      <c r="H469" s="7">
        <v>0</v>
      </c>
      <c r="I469" s="7">
        <v>0</v>
      </c>
      <c r="J469" s="13">
        <f t="shared" si="21"/>
        <v>1</v>
      </c>
      <c r="K469" s="11">
        <v>2784</v>
      </c>
      <c r="L469" s="58" t="s">
        <v>1121</v>
      </c>
      <c r="M469" s="8">
        <f t="shared" si="22"/>
        <v>35.919540229885058</v>
      </c>
      <c r="N469" s="7" t="str">
        <f t="shared" si="23"/>
        <v>Baixa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3</v>
      </c>
      <c r="G470" s="7">
        <v>2</v>
      </c>
      <c r="H470" s="7">
        <v>3</v>
      </c>
      <c r="I470" s="7">
        <v>3</v>
      </c>
      <c r="J470" s="13">
        <f t="shared" si="21"/>
        <v>11</v>
      </c>
      <c r="K470" s="11">
        <v>13330</v>
      </c>
      <c r="L470" s="58" t="s">
        <v>1121</v>
      </c>
      <c r="M470" s="8">
        <f t="shared" si="22"/>
        <v>82.520630157539387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</v>
      </c>
      <c r="G474" s="7">
        <v>0</v>
      </c>
      <c r="H474" s="7">
        <v>0</v>
      </c>
      <c r="I474" s="7">
        <v>0</v>
      </c>
      <c r="J474" s="13">
        <f t="shared" si="21"/>
        <v>1</v>
      </c>
      <c r="K474" s="11">
        <v>30798</v>
      </c>
      <c r="L474" s="58" t="s">
        <v>1122</v>
      </c>
      <c r="M474" s="8">
        <f t="shared" si="22"/>
        <v>3.2469640885771804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2</v>
      </c>
      <c r="G477" s="7">
        <v>0</v>
      </c>
      <c r="H477" s="7">
        <v>1</v>
      </c>
      <c r="I477" s="7">
        <v>1</v>
      </c>
      <c r="J477" s="13">
        <f t="shared" si="21"/>
        <v>4</v>
      </c>
      <c r="K477" s="11">
        <v>11050</v>
      </c>
      <c r="L477" s="58" t="s">
        <v>1121</v>
      </c>
      <c r="M477" s="8">
        <f t="shared" si="22"/>
        <v>36.199095022624434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1</v>
      </c>
      <c r="H479" s="7">
        <v>0</v>
      </c>
      <c r="I479" s="7">
        <v>0</v>
      </c>
      <c r="J479" s="13">
        <f t="shared" si="21"/>
        <v>1</v>
      </c>
      <c r="K479" s="11">
        <v>12508</v>
      </c>
      <c r="L479" s="58" t="s">
        <v>1121</v>
      </c>
      <c r="M479" s="8">
        <f t="shared" si="22"/>
        <v>7.9948832747041898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2</v>
      </c>
      <c r="G480" s="7">
        <v>6</v>
      </c>
      <c r="H480" s="7">
        <v>1</v>
      </c>
      <c r="I480" s="7">
        <v>0</v>
      </c>
      <c r="J480" s="13">
        <f t="shared" si="21"/>
        <v>9</v>
      </c>
      <c r="K480" s="11">
        <v>37473</v>
      </c>
      <c r="L480" s="58" t="s">
        <v>1122</v>
      </c>
      <c r="M480" s="8">
        <f t="shared" si="22"/>
        <v>24.017292450564405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61</v>
      </c>
      <c r="G483" s="7">
        <v>49</v>
      </c>
      <c r="H483" s="7">
        <v>36</v>
      </c>
      <c r="I483" s="7">
        <v>0</v>
      </c>
      <c r="J483" s="13">
        <f t="shared" si="21"/>
        <v>146</v>
      </c>
      <c r="K483" s="11">
        <v>20882</v>
      </c>
      <c r="L483" s="58" t="s">
        <v>1121</v>
      </c>
      <c r="M483" s="8">
        <f t="shared" si="22"/>
        <v>699.16674648022217</v>
      </c>
      <c r="N483" s="7" t="str">
        <f t="shared" si="23"/>
        <v>Muito Alta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1</v>
      </c>
      <c r="G484" s="7">
        <v>1</v>
      </c>
      <c r="H484" s="7">
        <v>1</v>
      </c>
      <c r="I484" s="7">
        <v>0</v>
      </c>
      <c r="J484" s="13">
        <f t="shared" si="21"/>
        <v>3</v>
      </c>
      <c r="K484" s="11">
        <v>6446</v>
      </c>
      <c r="L484" s="58" t="s">
        <v>1121</v>
      </c>
      <c r="M484" s="8">
        <f t="shared" si="22"/>
        <v>46.540490226497049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1</v>
      </c>
      <c r="H485" s="7">
        <v>2</v>
      </c>
      <c r="I485" s="7">
        <v>1</v>
      </c>
      <c r="J485" s="13">
        <f t="shared" si="21"/>
        <v>4</v>
      </c>
      <c r="K485" s="11">
        <v>10720</v>
      </c>
      <c r="L485" s="58" t="s">
        <v>1121</v>
      </c>
      <c r="M485" s="8">
        <f t="shared" si="22"/>
        <v>37.313432835820898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1</v>
      </c>
      <c r="H486" s="7">
        <v>2</v>
      </c>
      <c r="I486" s="7">
        <v>0</v>
      </c>
      <c r="J486" s="13">
        <f t="shared" si="21"/>
        <v>3</v>
      </c>
      <c r="K486" s="11">
        <v>5666</v>
      </c>
      <c r="L486" s="58" t="s">
        <v>1121</v>
      </c>
      <c r="M486" s="8">
        <f t="shared" si="22"/>
        <v>52.947405577126723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1</v>
      </c>
      <c r="G487" s="7">
        <v>0</v>
      </c>
      <c r="H487" s="7">
        <v>1</v>
      </c>
      <c r="I487" s="7">
        <v>0</v>
      </c>
      <c r="J487" s="13">
        <f t="shared" si="21"/>
        <v>2</v>
      </c>
      <c r="K487" s="11">
        <v>31471</v>
      </c>
      <c r="L487" s="58" t="s">
        <v>1122</v>
      </c>
      <c r="M487" s="8">
        <f t="shared" si="22"/>
        <v>6.3550570366369046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7</v>
      </c>
      <c r="G489" s="7">
        <v>1</v>
      </c>
      <c r="H489" s="7">
        <v>0</v>
      </c>
      <c r="I489" s="7">
        <v>0</v>
      </c>
      <c r="J489" s="13">
        <f t="shared" si="21"/>
        <v>8</v>
      </c>
      <c r="K489" s="11">
        <v>13557</v>
      </c>
      <c r="L489" s="58" t="s">
        <v>1121</v>
      </c>
      <c r="M489" s="8">
        <f t="shared" si="22"/>
        <v>59.010105480563553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1</v>
      </c>
      <c r="H490" s="7">
        <v>1</v>
      </c>
      <c r="I490" s="7">
        <v>0</v>
      </c>
      <c r="J490" s="13">
        <f t="shared" si="21"/>
        <v>2</v>
      </c>
      <c r="K490" s="11">
        <v>10721</v>
      </c>
      <c r="L490" s="58" t="s">
        <v>1121</v>
      </c>
      <c r="M490" s="8">
        <f t="shared" si="22"/>
        <v>18.654976214905325</v>
      </c>
      <c r="N490" s="7" t="str">
        <f t="shared" si="23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2</v>
      </c>
      <c r="J496" s="13">
        <f t="shared" si="21"/>
        <v>2</v>
      </c>
      <c r="K496" s="11">
        <v>8648</v>
      </c>
      <c r="L496" s="58" t="s">
        <v>1121</v>
      </c>
      <c r="M496" s="8">
        <f t="shared" si="22"/>
        <v>23.126734505087882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1</v>
      </c>
      <c r="I497" s="7">
        <v>0</v>
      </c>
      <c r="J497" s="13">
        <f t="shared" si="21"/>
        <v>2</v>
      </c>
      <c r="K497" s="11">
        <v>15012</v>
      </c>
      <c r="L497" s="58" t="s">
        <v>1121</v>
      </c>
      <c r="M497" s="8">
        <f t="shared" si="22"/>
        <v>13.322675193178791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21</v>
      </c>
      <c r="G498" s="7">
        <v>8</v>
      </c>
      <c r="H498" s="7">
        <v>19</v>
      </c>
      <c r="I498" s="7">
        <v>20</v>
      </c>
      <c r="J498" s="13">
        <f t="shared" si="21"/>
        <v>68</v>
      </c>
      <c r="K498" s="11">
        <v>20999</v>
      </c>
      <c r="L498" s="58" t="s">
        <v>1121</v>
      </c>
      <c r="M498" s="8">
        <f t="shared" si="22"/>
        <v>323.82494404495452</v>
      </c>
      <c r="N498" s="7" t="str">
        <f t="shared" si="23"/>
        <v>Alta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1</v>
      </c>
      <c r="I499" s="7">
        <v>0</v>
      </c>
      <c r="J499" s="13">
        <f t="shared" si="21"/>
        <v>1</v>
      </c>
      <c r="K499" s="11">
        <v>21017</v>
      </c>
      <c r="L499" s="58" t="s">
        <v>1121</v>
      </c>
      <c r="M499" s="8">
        <f t="shared" si="22"/>
        <v>4.7580530047104723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10</v>
      </c>
      <c r="G501" s="7">
        <v>1</v>
      </c>
      <c r="H501" s="7">
        <v>6</v>
      </c>
      <c r="I501" s="7">
        <v>7</v>
      </c>
      <c r="J501" s="13">
        <f t="shared" si="21"/>
        <v>24</v>
      </c>
      <c r="K501" s="11">
        <v>47682</v>
      </c>
      <c r="L501" s="58" t="s">
        <v>1122</v>
      </c>
      <c r="M501" s="8">
        <f t="shared" si="22"/>
        <v>50.333459166981243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4</v>
      </c>
      <c r="G503" s="7">
        <v>7</v>
      </c>
      <c r="H503" s="7">
        <v>6</v>
      </c>
      <c r="I503" s="7">
        <v>8</v>
      </c>
      <c r="J503" s="13">
        <f t="shared" si="21"/>
        <v>25</v>
      </c>
      <c r="K503" s="11">
        <v>21534</v>
      </c>
      <c r="L503" s="58" t="s">
        <v>1121</v>
      </c>
      <c r="M503" s="8">
        <f t="shared" si="22"/>
        <v>116.09547692021918</v>
      </c>
      <c r="N503" s="7" t="str">
        <f t="shared" si="23"/>
        <v>Média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1</v>
      </c>
      <c r="I504" s="7">
        <v>0</v>
      </c>
      <c r="J504" s="13">
        <f t="shared" si="21"/>
        <v>1</v>
      </c>
      <c r="K504" s="11">
        <v>23569</v>
      </c>
      <c r="L504" s="58" t="s">
        <v>1121</v>
      </c>
      <c r="M504" s="8">
        <f t="shared" si="22"/>
        <v>4.2428613857185287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4</v>
      </c>
      <c r="G505" s="7">
        <v>1</v>
      </c>
      <c r="H505" s="7">
        <v>0</v>
      </c>
      <c r="I505" s="7">
        <v>0</v>
      </c>
      <c r="J505" s="13">
        <f t="shared" si="21"/>
        <v>5</v>
      </c>
      <c r="K505" s="11">
        <v>404804</v>
      </c>
      <c r="L505" s="58" t="s">
        <v>1125</v>
      </c>
      <c r="M505" s="8">
        <f t="shared" si="22"/>
        <v>1.2351656604183754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1</v>
      </c>
      <c r="G507" s="7">
        <v>0</v>
      </c>
      <c r="H507" s="7">
        <v>4</v>
      </c>
      <c r="I507" s="7">
        <v>1</v>
      </c>
      <c r="J507" s="13">
        <f t="shared" si="21"/>
        <v>6</v>
      </c>
      <c r="K507" s="11">
        <v>8815</v>
      </c>
      <c r="L507" s="58" t="s">
        <v>1121</v>
      </c>
      <c r="M507" s="8">
        <f t="shared" si="22"/>
        <v>68.065796937039138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12</v>
      </c>
      <c r="G511" s="7">
        <v>6</v>
      </c>
      <c r="H511" s="7">
        <v>3</v>
      </c>
      <c r="I511" s="7">
        <v>2</v>
      </c>
      <c r="J511" s="13">
        <f t="shared" si="21"/>
        <v>23</v>
      </c>
      <c r="K511" s="11">
        <v>108113</v>
      </c>
      <c r="L511" s="58" t="s">
        <v>1124</v>
      </c>
      <c r="M511" s="8">
        <f t="shared" si="22"/>
        <v>21.27403734980992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42</v>
      </c>
      <c r="G512" s="7">
        <v>58</v>
      </c>
      <c r="H512" s="7">
        <v>30</v>
      </c>
      <c r="I512" s="7">
        <v>52</v>
      </c>
      <c r="J512" s="13">
        <f t="shared" si="21"/>
        <v>182</v>
      </c>
      <c r="K512" s="11">
        <v>26997</v>
      </c>
      <c r="L512" s="58" t="s">
        <v>1122</v>
      </c>
      <c r="M512" s="8">
        <f t="shared" si="22"/>
        <v>674.14897951624255</v>
      </c>
      <c r="N512" s="7" t="str">
        <f t="shared" si="23"/>
        <v>Muito 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4</v>
      </c>
      <c r="G516" s="7">
        <v>0</v>
      </c>
      <c r="H516" s="7">
        <v>1</v>
      </c>
      <c r="I516" s="7">
        <v>1</v>
      </c>
      <c r="J516" s="13">
        <f t="shared" si="21"/>
        <v>6</v>
      </c>
      <c r="K516" s="11">
        <v>6939</v>
      </c>
      <c r="L516" s="58" t="s">
        <v>1121</v>
      </c>
      <c r="M516" s="8">
        <f t="shared" si="22"/>
        <v>86.467790747946381</v>
      </c>
      <c r="N516" s="7" t="str">
        <f t="shared" si="23"/>
        <v>Baixa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1</v>
      </c>
      <c r="G517" s="7">
        <v>0</v>
      </c>
      <c r="H517" s="7">
        <v>0</v>
      </c>
      <c r="I517" s="7">
        <v>1</v>
      </c>
      <c r="J517" s="13">
        <f t="shared" ref="J517:J580" si="24">F517+G517+H517+I517</f>
        <v>2</v>
      </c>
      <c r="K517" s="11">
        <v>3314</v>
      </c>
      <c r="L517" s="58" t="s">
        <v>1121</v>
      </c>
      <c r="M517" s="8">
        <f t="shared" ref="M517:M580" si="25">(J517/K517)*100000</f>
        <v>60.350030175015085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1</v>
      </c>
      <c r="G520" s="7">
        <v>1</v>
      </c>
      <c r="H520" s="7">
        <v>0</v>
      </c>
      <c r="I520" s="7">
        <v>0</v>
      </c>
      <c r="J520" s="13">
        <f t="shared" si="24"/>
        <v>2</v>
      </c>
      <c r="K520" s="11">
        <v>26709</v>
      </c>
      <c r="L520" s="58" t="s">
        <v>1122</v>
      </c>
      <c r="M520" s="8">
        <f t="shared" si="25"/>
        <v>7.4881126212138227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1</v>
      </c>
      <c r="G523" s="7">
        <v>0</v>
      </c>
      <c r="H523" s="7">
        <v>0</v>
      </c>
      <c r="I523" s="7">
        <v>0</v>
      </c>
      <c r="J523" s="13">
        <f t="shared" si="24"/>
        <v>1</v>
      </c>
      <c r="K523" s="11">
        <v>17607</v>
      </c>
      <c r="L523" s="58" t="s">
        <v>1121</v>
      </c>
      <c r="M523" s="8">
        <f t="shared" si="25"/>
        <v>5.6795592662009424</v>
      </c>
      <c r="N523" s="7" t="str">
        <f t="shared" si="26"/>
        <v>Baixa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9</v>
      </c>
      <c r="G524" s="7">
        <v>10</v>
      </c>
      <c r="H524" s="7">
        <v>7</v>
      </c>
      <c r="I524" s="7">
        <v>8</v>
      </c>
      <c r="J524" s="13">
        <f t="shared" si="24"/>
        <v>34</v>
      </c>
      <c r="K524" s="11">
        <v>93577</v>
      </c>
      <c r="L524" s="58" t="s">
        <v>1123</v>
      </c>
      <c r="M524" s="8">
        <f t="shared" si="25"/>
        <v>36.333714481122499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1</v>
      </c>
      <c r="I525" s="7">
        <v>0</v>
      </c>
      <c r="J525" s="13">
        <f t="shared" si="24"/>
        <v>1</v>
      </c>
      <c r="K525" s="11">
        <v>3627</v>
      </c>
      <c r="L525" s="58" t="s">
        <v>1121</v>
      </c>
      <c r="M525" s="8">
        <f t="shared" si="25"/>
        <v>27.570995312930798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1</v>
      </c>
      <c r="G526" s="7">
        <v>2</v>
      </c>
      <c r="H526" s="7">
        <v>2</v>
      </c>
      <c r="I526" s="7">
        <v>2</v>
      </c>
      <c r="J526" s="13">
        <f t="shared" si="24"/>
        <v>7</v>
      </c>
      <c r="K526" s="11">
        <v>15280</v>
      </c>
      <c r="L526" s="58" t="s">
        <v>1121</v>
      </c>
      <c r="M526" s="8">
        <f t="shared" si="25"/>
        <v>45.811518324607327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1</v>
      </c>
      <c r="G528" s="7">
        <v>0</v>
      </c>
      <c r="H528" s="7">
        <v>0</v>
      </c>
      <c r="I528" s="7">
        <v>0</v>
      </c>
      <c r="J528" s="13">
        <f t="shared" si="24"/>
        <v>1</v>
      </c>
      <c r="K528" s="11">
        <v>16610</v>
      </c>
      <c r="L528" s="58" t="s">
        <v>1121</v>
      </c>
      <c r="M528" s="8">
        <f t="shared" si="25"/>
        <v>6.0204695966285371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7</v>
      </c>
      <c r="G529" s="7">
        <v>9</v>
      </c>
      <c r="H529" s="7">
        <v>15</v>
      </c>
      <c r="I529" s="7">
        <v>15</v>
      </c>
      <c r="J529" s="13">
        <f t="shared" si="24"/>
        <v>46</v>
      </c>
      <c r="K529" s="11">
        <v>99770</v>
      </c>
      <c r="L529" s="58" t="s">
        <v>1123</v>
      </c>
      <c r="M529" s="8">
        <f t="shared" si="25"/>
        <v>46.106043900972239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6</v>
      </c>
      <c r="G530" s="7">
        <v>4</v>
      </c>
      <c r="H530" s="7">
        <v>0</v>
      </c>
      <c r="I530" s="7">
        <v>0</v>
      </c>
      <c r="J530" s="13">
        <f t="shared" si="24"/>
        <v>10</v>
      </c>
      <c r="K530" s="11">
        <v>5718</v>
      </c>
      <c r="L530" s="58" t="s">
        <v>1121</v>
      </c>
      <c r="M530" s="8">
        <f t="shared" si="25"/>
        <v>174.88632388947184</v>
      </c>
      <c r="N530" s="7" t="str">
        <f t="shared" si="26"/>
        <v>Média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1</v>
      </c>
      <c r="G531" s="7">
        <v>0</v>
      </c>
      <c r="H531" s="7">
        <v>0</v>
      </c>
      <c r="I531" s="7">
        <v>1</v>
      </c>
      <c r="J531" s="13">
        <f t="shared" si="24"/>
        <v>2</v>
      </c>
      <c r="K531" s="11">
        <v>31326</v>
      </c>
      <c r="L531" s="58" t="s">
        <v>1122</v>
      </c>
      <c r="M531" s="8">
        <f t="shared" si="25"/>
        <v>6.3844729617570062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30</v>
      </c>
      <c r="G532" s="7">
        <v>47</v>
      </c>
      <c r="H532" s="7">
        <v>42</v>
      </c>
      <c r="I532" s="7">
        <v>41</v>
      </c>
      <c r="J532" s="13">
        <f t="shared" si="24"/>
        <v>160</v>
      </c>
      <c r="K532" s="11">
        <v>10731</v>
      </c>
      <c r="L532" s="58" t="s">
        <v>1121</v>
      </c>
      <c r="M532" s="8">
        <f t="shared" si="25"/>
        <v>1491.0073618488491</v>
      </c>
      <c r="N532" s="7" t="str">
        <f t="shared" si="26"/>
        <v>Muito 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1</v>
      </c>
      <c r="I533" s="7">
        <v>0</v>
      </c>
      <c r="J533" s="13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1</v>
      </c>
      <c r="G537" s="7">
        <v>0</v>
      </c>
      <c r="H537" s="7">
        <v>0</v>
      </c>
      <c r="I537" s="7">
        <v>0</v>
      </c>
      <c r="J537" s="13">
        <f t="shared" si="24"/>
        <v>1</v>
      </c>
      <c r="K537" s="11">
        <v>41529</v>
      </c>
      <c r="L537" s="58" t="s">
        <v>1122</v>
      </c>
      <c r="M537" s="8">
        <f t="shared" si="25"/>
        <v>2.407955886248164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1</v>
      </c>
      <c r="G539" s="7">
        <v>0</v>
      </c>
      <c r="H539" s="7">
        <v>4</v>
      </c>
      <c r="I539" s="7">
        <v>0</v>
      </c>
      <c r="J539" s="13">
        <f t="shared" si="24"/>
        <v>5</v>
      </c>
      <c r="K539" s="11">
        <v>3144</v>
      </c>
      <c r="L539" s="58" t="s">
        <v>1121</v>
      </c>
      <c r="M539" s="8">
        <f t="shared" si="25"/>
        <v>159.03307888040712</v>
      </c>
      <c r="N539" s="7" t="str">
        <f t="shared" si="26"/>
        <v>Média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1</v>
      </c>
      <c r="J540" s="13">
        <f t="shared" si="24"/>
        <v>1</v>
      </c>
      <c r="K540" s="11">
        <v>4647</v>
      </c>
      <c r="L540" s="58" t="s">
        <v>1121</v>
      </c>
      <c r="M540" s="8">
        <f t="shared" si="25"/>
        <v>21.519259737465031</v>
      </c>
      <c r="N540" s="7" t="str">
        <f t="shared" si="26"/>
        <v>Baixa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1</v>
      </c>
      <c r="G542" s="7">
        <v>0</v>
      </c>
      <c r="H542" s="7">
        <v>0</v>
      </c>
      <c r="I542" s="7">
        <v>0</v>
      </c>
      <c r="J542" s="13">
        <f t="shared" si="24"/>
        <v>1</v>
      </c>
      <c r="K542" s="11">
        <v>39121</v>
      </c>
      <c r="L542" s="58" t="s">
        <v>1122</v>
      </c>
      <c r="M542" s="8">
        <f t="shared" si="25"/>
        <v>2.5561718769970092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3</v>
      </c>
      <c r="G544" s="7">
        <v>0</v>
      </c>
      <c r="H544" s="7">
        <v>0</v>
      </c>
      <c r="I544" s="7">
        <v>0</v>
      </c>
      <c r="J544" s="13">
        <f t="shared" si="24"/>
        <v>3</v>
      </c>
      <c r="K544" s="11">
        <v>73994</v>
      </c>
      <c r="L544" s="58" t="s">
        <v>1123</v>
      </c>
      <c r="M544" s="8">
        <f t="shared" si="25"/>
        <v>4.0543827877936049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1</v>
      </c>
      <c r="G545" s="7">
        <v>2</v>
      </c>
      <c r="H545" s="7">
        <v>0</v>
      </c>
      <c r="I545" s="7">
        <v>0</v>
      </c>
      <c r="J545" s="13">
        <f t="shared" si="24"/>
        <v>3</v>
      </c>
      <c r="K545" s="11">
        <v>5954</v>
      </c>
      <c r="L545" s="58" t="s">
        <v>1121</v>
      </c>
      <c r="M545" s="8">
        <f t="shared" si="25"/>
        <v>50.386294927779645</v>
      </c>
      <c r="N545" s="7" t="str">
        <f t="shared" si="26"/>
        <v>Baixa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1</v>
      </c>
      <c r="G546" s="7">
        <v>8</v>
      </c>
      <c r="H546" s="7">
        <v>5</v>
      </c>
      <c r="I546" s="7">
        <v>0</v>
      </c>
      <c r="J546" s="13">
        <f t="shared" si="24"/>
        <v>14</v>
      </c>
      <c r="K546" s="11">
        <v>6332</v>
      </c>
      <c r="L546" s="58" t="s">
        <v>1121</v>
      </c>
      <c r="M546" s="8">
        <f t="shared" si="25"/>
        <v>221.09917877447884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1</v>
      </c>
      <c r="G547" s="7">
        <v>0</v>
      </c>
      <c r="H547" s="7">
        <v>0</v>
      </c>
      <c r="I547" s="7">
        <v>0</v>
      </c>
      <c r="J547" s="13">
        <f t="shared" si="24"/>
        <v>1</v>
      </c>
      <c r="K547" s="11">
        <v>20052</v>
      </c>
      <c r="L547" s="58" t="s">
        <v>1121</v>
      </c>
      <c r="M547" s="8">
        <f t="shared" si="25"/>
        <v>4.9870337123478956</v>
      </c>
      <c r="N547" s="7" t="str">
        <f t="shared" si="26"/>
        <v>Baixa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4</v>
      </c>
      <c r="I548" s="7">
        <v>4</v>
      </c>
      <c r="J548" s="13">
        <f t="shared" si="24"/>
        <v>8</v>
      </c>
      <c r="K548" s="11">
        <v>6084</v>
      </c>
      <c r="L548" s="58" t="s">
        <v>1121</v>
      </c>
      <c r="M548" s="8">
        <f t="shared" si="25"/>
        <v>131.49243918474687</v>
      </c>
      <c r="N548" s="7" t="str">
        <f t="shared" si="26"/>
        <v>Média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3</v>
      </c>
      <c r="G549" s="7">
        <v>1</v>
      </c>
      <c r="H549" s="7">
        <v>0</v>
      </c>
      <c r="I549" s="7">
        <v>0</v>
      </c>
      <c r="J549" s="13">
        <f t="shared" si="24"/>
        <v>4</v>
      </c>
      <c r="K549" s="11">
        <v>4510</v>
      </c>
      <c r="L549" s="58" t="s">
        <v>1121</v>
      </c>
      <c r="M549" s="8">
        <f t="shared" si="25"/>
        <v>88.691796008869176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1</v>
      </c>
      <c r="G550" s="7">
        <v>2</v>
      </c>
      <c r="H550" s="7">
        <v>3</v>
      </c>
      <c r="I550" s="7">
        <v>0</v>
      </c>
      <c r="J550" s="13">
        <f t="shared" si="24"/>
        <v>6</v>
      </c>
      <c r="K550" s="11">
        <v>8270</v>
      </c>
      <c r="L550" s="58" t="s">
        <v>1121</v>
      </c>
      <c r="M550" s="8">
        <f t="shared" si="25"/>
        <v>72.551390568319235</v>
      </c>
      <c r="N550" s="7" t="str">
        <f t="shared" si="26"/>
        <v>Baixa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4</v>
      </c>
      <c r="G553" s="7">
        <v>18</v>
      </c>
      <c r="H553" s="7">
        <v>18</v>
      </c>
      <c r="I553" s="7">
        <v>7</v>
      </c>
      <c r="J553" s="13">
        <f t="shared" si="24"/>
        <v>47</v>
      </c>
      <c r="K553" s="11">
        <v>5671</v>
      </c>
      <c r="L553" s="58" t="s">
        <v>1121</v>
      </c>
      <c r="M553" s="8">
        <f t="shared" si="25"/>
        <v>828.77799329924176</v>
      </c>
      <c r="N553" s="7" t="str">
        <f t="shared" si="26"/>
        <v>Muito Alta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1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157</v>
      </c>
      <c r="G555" s="7">
        <v>135</v>
      </c>
      <c r="H555" s="7">
        <v>194</v>
      </c>
      <c r="I555" s="7">
        <v>114</v>
      </c>
      <c r="J555" s="13">
        <f t="shared" si="24"/>
        <v>600</v>
      </c>
      <c r="K555" s="11">
        <v>93101</v>
      </c>
      <c r="L555" s="58" t="s">
        <v>1123</v>
      </c>
      <c r="M555" s="8">
        <f t="shared" si="25"/>
        <v>644.46139139214404</v>
      </c>
      <c r="N555" s="7" t="str">
        <f t="shared" si="26"/>
        <v>Muito 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8</v>
      </c>
      <c r="G556" s="7">
        <v>7</v>
      </c>
      <c r="H556" s="7">
        <v>5</v>
      </c>
      <c r="I556" s="7">
        <v>7</v>
      </c>
      <c r="J556" s="13">
        <f t="shared" si="24"/>
        <v>27</v>
      </c>
      <c r="K556" s="11">
        <v>92430</v>
      </c>
      <c r="L556" s="58" t="s">
        <v>1123</v>
      </c>
      <c r="M556" s="8">
        <f t="shared" si="25"/>
        <v>29.211295034079843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12</v>
      </c>
      <c r="G557" s="7">
        <v>22</v>
      </c>
      <c r="H557" s="7">
        <v>9</v>
      </c>
      <c r="I557" s="7">
        <v>12</v>
      </c>
      <c r="J557" s="13">
        <f t="shared" si="24"/>
        <v>55</v>
      </c>
      <c r="K557" s="11">
        <v>21418</v>
      </c>
      <c r="L557" s="58" t="s">
        <v>1121</v>
      </c>
      <c r="M557" s="8">
        <f t="shared" si="25"/>
        <v>256.79335138668409</v>
      </c>
      <c r="N557" s="7" t="str">
        <f t="shared" si="26"/>
        <v>Média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3</v>
      </c>
      <c r="G559" s="7">
        <v>3</v>
      </c>
      <c r="H559" s="7">
        <v>2</v>
      </c>
      <c r="I559" s="7">
        <v>1</v>
      </c>
      <c r="J559" s="13">
        <f t="shared" si="24"/>
        <v>9</v>
      </c>
      <c r="K559" s="11">
        <v>24375</v>
      </c>
      <c r="L559" s="58" t="s">
        <v>1121</v>
      </c>
      <c r="M559" s="8">
        <f t="shared" si="25"/>
        <v>36.92307692307692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0</v>
      </c>
      <c r="G560" s="7">
        <v>3</v>
      </c>
      <c r="H560" s="7">
        <v>4</v>
      </c>
      <c r="I560" s="7">
        <v>4</v>
      </c>
      <c r="J560" s="13">
        <f t="shared" si="24"/>
        <v>11</v>
      </c>
      <c r="K560" s="11">
        <v>16294</v>
      </c>
      <c r="L560" s="58" t="s">
        <v>1121</v>
      </c>
      <c r="M560" s="8">
        <f t="shared" si="25"/>
        <v>67.509512704062843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1</v>
      </c>
      <c r="I561" s="7">
        <v>0</v>
      </c>
      <c r="J561" s="13">
        <f t="shared" si="24"/>
        <v>1</v>
      </c>
      <c r="K561" s="11">
        <v>8112</v>
      </c>
      <c r="L561" s="58" t="s">
        <v>1121</v>
      </c>
      <c r="M561" s="8">
        <f t="shared" si="25"/>
        <v>12.32741617357002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4</v>
      </c>
      <c r="G564" s="7">
        <v>13</v>
      </c>
      <c r="H564" s="7">
        <v>13</v>
      </c>
      <c r="I564" s="7">
        <v>16</v>
      </c>
      <c r="J564" s="13">
        <f t="shared" si="24"/>
        <v>46</v>
      </c>
      <c r="K564" s="11">
        <v>113998</v>
      </c>
      <c r="L564" s="58" t="s">
        <v>1124</v>
      </c>
      <c r="M564" s="8">
        <f t="shared" si="25"/>
        <v>40.351585115528344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31</v>
      </c>
      <c r="G566" s="7">
        <v>32</v>
      </c>
      <c r="H566" s="7">
        <v>40</v>
      </c>
      <c r="I566" s="7">
        <v>14</v>
      </c>
      <c r="J566" s="13">
        <f t="shared" si="24"/>
        <v>117</v>
      </c>
      <c r="K566" s="11">
        <v>150833</v>
      </c>
      <c r="L566" s="58" t="s">
        <v>1124</v>
      </c>
      <c r="M566" s="8">
        <f t="shared" si="25"/>
        <v>77.569232197198232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</v>
      </c>
      <c r="G567" s="7">
        <v>4</v>
      </c>
      <c r="H567" s="7">
        <v>8</v>
      </c>
      <c r="I567" s="7">
        <v>0</v>
      </c>
      <c r="J567" s="13">
        <f t="shared" si="24"/>
        <v>13</v>
      </c>
      <c r="K567" s="11">
        <v>90041</v>
      </c>
      <c r="L567" s="58" t="s">
        <v>1123</v>
      </c>
      <c r="M567" s="8">
        <f t="shared" si="25"/>
        <v>14.437867193833918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0</v>
      </c>
      <c r="G570" s="7">
        <v>1</v>
      </c>
      <c r="H570" s="7">
        <v>2</v>
      </c>
      <c r="I570" s="7">
        <v>2</v>
      </c>
      <c r="J570" s="13">
        <f t="shared" si="24"/>
        <v>5</v>
      </c>
      <c r="K570" s="11">
        <v>4849</v>
      </c>
      <c r="L570" s="58" t="s">
        <v>1121</v>
      </c>
      <c r="M570" s="8">
        <f t="shared" si="25"/>
        <v>103.11404413281089</v>
      </c>
      <c r="N570" s="7" t="str">
        <f t="shared" si="26"/>
        <v>Média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17</v>
      </c>
      <c r="G573" s="7">
        <v>13</v>
      </c>
      <c r="H573" s="7">
        <v>18</v>
      </c>
      <c r="I573" s="7">
        <v>23</v>
      </c>
      <c r="J573" s="13">
        <f t="shared" si="24"/>
        <v>71</v>
      </c>
      <c r="K573" s="11">
        <v>24319</v>
      </c>
      <c r="L573" s="58" t="s">
        <v>1121</v>
      </c>
      <c r="M573" s="8">
        <f t="shared" si="25"/>
        <v>291.95279411159999</v>
      </c>
      <c r="N573" s="7" t="str">
        <f t="shared" si="26"/>
        <v>Média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1</v>
      </c>
      <c r="G576" s="7">
        <v>0</v>
      </c>
      <c r="H576" s="7">
        <v>0</v>
      </c>
      <c r="I576" s="7">
        <v>0</v>
      </c>
      <c r="J576" s="13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1</v>
      </c>
      <c r="J578" s="13">
        <f t="shared" si="24"/>
        <v>1</v>
      </c>
      <c r="K578" s="11">
        <v>11246</v>
      </c>
      <c r="L578" s="58" t="s">
        <v>1121</v>
      </c>
      <c r="M578" s="8">
        <f t="shared" si="25"/>
        <v>8.8920505068468785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0</v>
      </c>
      <c r="G581" s="7">
        <v>5</v>
      </c>
      <c r="H581" s="7">
        <v>2</v>
      </c>
      <c r="I581" s="7">
        <v>0</v>
      </c>
      <c r="J581" s="13">
        <f t="shared" ref="J581:J644" si="27">F581+G581+H581+I581</f>
        <v>7</v>
      </c>
      <c r="K581" s="11">
        <v>63789</v>
      </c>
      <c r="L581" s="58" t="s">
        <v>1122</v>
      </c>
      <c r="M581" s="8">
        <f t="shared" ref="M581:M644" si="28">(J581/K581)*100000</f>
        <v>10.973678847450188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1</v>
      </c>
      <c r="G584" s="7">
        <v>4</v>
      </c>
      <c r="H584" s="7">
        <v>0</v>
      </c>
      <c r="I584" s="7">
        <v>1</v>
      </c>
      <c r="J584" s="13">
        <f t="shared" si="27"/>
        <v>6</v>
      </c>
      <c r="K584" s="11">
        <v>4379</v>
      </c>
      <c r="L584" s="58" t="s">
        <v>1121</v>
      </c>
      <c r="M584" s="8">
        <f t="shared" si="28"/>
        <v>137.01758392327014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6</v>
      </c>
      <c r="G585" s="7">
        <v>8</v>
      </c>
      <c r="H585" s="7">
        <v>2</v>
      </c>
      <c r="I585" s="7">
        <v>11</v>
      </c>
      <c r="J585" s="13">
        <f t="shared" si="27"/>
        <v>27</v>
      </c>
      <c r="K585" s="11">
        <v>11249</v>
      </c>
      <c r="L585" s="58" t="s">
        <v>1121</v>
      </c>
      <c r="M585" s="8">
        <f t="shared" si="28"/>
        <v>240.02133522979821</v>
      </c>
      <c r="N585" s="7" t="str">
        <f t="shared" si="29"/>
        <v>Média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1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3</v>
      </c>
      <c r="G587" s="7">
        <v>3</v>
      </c>
      <c r="H587" s="7">
        <v>0</v>
      </c>
      <c r="I587" s="7">
        <v>0</v>
      </c>
      <c r="J587" s="13">
        <f t="shared" si="27"/>
        <v>6</v>
      </c>
      <c r="K587" s="11">
        <v>21291</v>
      </c>
      <c r="L587" s="58" t="s">
        <v>1121</v>
      </c>
      <c r="M587" s="8">
        <f t="shared" si="28"/>
        <v>28.18092151613358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18</v>
      </c>
      <c r="G588" s="7">
        <v>1</v>
      </c>
      <c r="H588" s="7">
        <v>2</v>
      </c>
      <c r="I588" s="7">
        <v>0</v>
      </c>
      <c r="J588" s="13">
        <f t="shared" si="27"/>
        <v>21</v>
      </c>
      <c r="K588" s="11">
        <v>6847</v>
      </c>
      <c r="L588" s="58" t="s">
        <v>1121</v>
      </c>
      <c r="M588" s="8">
        <f t="shared" si="28"/>
        <v>306.7036658390536</v>
      </c>
      <c r="N588" s="7" t="str">
        <f t="shared" si="29"/>
        <v>Alta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1</v>
      </c>
      <c r="H590" s="7">
        <v>1</v>
      </c>
      <c r="I590" s="7">
        <v>0</v>
      </c>
      <c r="J590" s="13">
        <f t="shared" si="27"/>
        <v>2</v>
      </c>
      <c r="K590" s="11">
        <v>2763</v>
      </c>
      <c r="L590" s="58" t="s">
        <v>1121</v>
      </c>
      <c r="M590" s="8">
        <f t="shared" si="28"/>
        <v>72.385088671733627</v>
      </c>
      <c r="N590" s="7" t="str">
        <f t="shared" si="29"/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3</v>
      </c>
      <c r="G595" s="7">
        <v>3</v>
      </c>
      <c r="H595" s="7">
        <v>1</v>
      </c>
      <c r="I595" s="7">
        <v>4</v>
      </c>
      <c r="J595" s="13">
        <f t="shared" si="27"/>
        <v>11</v>
      </c>
      <c r="K595" s="11">
        <v>8631</v>
      </c>
      <c r="L595" s="58" t="s">
        <v>1121</v>
      </c>
      <c r="M595" s="8">
        <f t="shared" si="28"/>
        <v>127.44757270304716</v>
      </c>
      <c r="N595" s="7" t="str">
        <f t="shared" si="29"/>
        <v>Média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9</v>
      </c>
      <c r="G596" s="7">
        <v>13</v>
      </c>
      <c r="H596" s="7">
        <v>7</v>
      </c>
      <c r="I596" s="7">
        <v>5</v>
      </c>
      <c r="J596" s="13">
        <f t="shared" si="27"/>
        <v>34</v>
      </c>
      <c r="K596" s="11">
        <v>4894</v>
      </c>
      <c r="L596" s="58" t="s">
        <v>1121</v>
      </c>
      <c r="M596" s="8">
        <f t="shared" si="28"/>
        <v>694.72823865958321</v>
      </c>
      <c r="N596" s="7" t="str">
        <f t="shared" si="29"/>
        <v>Muito 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1</v>
      </c>
      <c r="I598" s="7">
        <v>0</v>
      </c>
      <c r="J598" s="13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4</v>
      </c>
      <c r="G599" s="7">
        <v>11</v>
      </c>
      <c r="H599" s="7">
        <v>3</v>
      </c>
      <c r="I599" s="7">
        <v>0</v>
      </c>
      <c r="J599" s="13">
        <f t="shared" si="27"/>
        <v>18</v>
      </c>
      <c r="K599" s="11">
        <v>6044</v>
      </c>
      <c r="L599" s="58" t="s">
        <v>1121</v>
      </c>
      <c r="M599" s="8">
        <f t="shared" si="28"/>
        <v>297.81601588352083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1</v>
      </c>
      <c r="H602" s="7">
        <v>0</v>
      </c>
      <c r="I602" s="7">
        <v>2</v>
      </c>
      <c r="J602" s="13">
        <f t="shared" si="27"/>
        <v>3</v>
      </c>
      <c r="K602" s="11">
        <v>8550</v>
      </c>
      <c r="L602" s="58" t="s">
        <v>1121</v>
      </c>
      <c r="M602" s="8">
        <f t="shared" si="28"/>
        <v>35.087719298245609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2</v>
      </c>
      <c r="H603" s="7">
        <v>0</v>
      </c>
      <c r="I603" s="7">
        <v>0</v>
      </c>
      <c r="J603" s="13">
        <f t="shared" si="27"/>
        <v>2</v>
      </c>
      <c r="K603" s="11">
        <v>10731</v>
      </c>
      <c r="L603" s="58" t="s">
        <v>1121</v>
      </c>
      <c r="M603" s="8">
        <f t="shared" si="28"/>
        <v>18.637592023110614</v>
      </c>
      <c r="N603" s="7" t="str">
        <f t="shared" si="29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5</v>
      </c>
      <c r="G605" s="7">
        <v>4</v>
      </c>
      <c r="H605" s="7">
        <v>10</v>
      </c>
      <c r="I605" s="7">
        <v>2</v>
      </c>
      <c r="J605" s="13">
        <f t="shared" si="27"/>
        <v>21</v>
      </c>
      <c r="K605" s="11">
        <v>10816</v>
      </c>
      <c r="L605" s="58" t="s">
        <v>1121</v>
      </c>
      <c r="M605" s="8">
        <f t="shared" si="28"/>
        <v>194.1568047337278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0</v>
      </c>
      <c r="G606" s="7">
        <v>1</v>
      </c>
      <c r="H606" s="7">
        <v>1</v>
      </c>
      <c r="I606" s="7">
        <v>1</v>
      </c>
      <c r="J606" s="13">
        <f t="shared" si="27"/>
        <v>3</v>
      </c>
      <c r="K606" s="11">
        <v>27755</v>
      </c>
      <c r="L606" s="58" t="s">
        <v>1122</v>
      </c>
      <c r="M606" s="8">
        <f t="shared" si="28"/>
        <v>10.808863267879662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0</v>
      </c>
      <c r="G607" s="7">
        <v>4</v>
      </c>
      <c r="H607" s="7">
        <v>6</v>
      </c>
      <c r="I607" s="7">
        <v>7</v>
      </c>
      <c r="J607" s="13">
        <f t="shared" si="27"/>
        <v>17</v>
      </c>
      <c r="K607" s="11">
        <v>34456</v>
      </c>
      <c r="L607" s="58" t="s">
        <v>1122</v>
      </c>
      <c r="M607" s="8">
        <f t="shared" si="28"/>
        <v>49.338286510332011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18</v>
      </c>
      <c r="G608" s="7">
        <v>11</v>
      </c>
      <c r="H608" s="7">
        <v>13</v>
      </c>
      <c r="I608" s="7">
        <v>9</v>
      </c>
      <c r="J608" s="13">
        <f t="shared" si="27"/>
        <v>51</v>
      </c>
      <c r="K608" s="11">
        <v>11968</v>
      </c>
      <c r="L608" s="58" t="s">
        <v>1121</v>
      </c>
      <c r="M608" s="8">
        <f t="shared" si="28"/>
        <v>426.13636363636363</v>
      </c>
      <c r="N608" s="7" t="str">
        <f t="shared" si="29"/>
        <v>Alta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1</v>
      </c>
      <c r="G610" s="7">
        <v>0</v>
      </c>
      <c r="H610" s="7">
        <v>1</v>
      </c>
      <c r="I610" s="7">
        <v>0</v>
      </c>
      <c r="J610" s="13">
        <f t="shared" si="27"/>
        <v>2</v>
      </c>
      <c r="K610" s="11">
        <v>166111</v>
      </c>
      <c r="L610" s="58" t="s">
        <v>1124</v>
      </c>
      <c r="M610" s="8">
        <f t="shared" si="28"/>
        <v>1.204014183287079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2</v>
      </c>
      <c r="G611" s="7">
        <v>3</v>
      </c>
      <c r="H611" s="7">
        <v>0</v>
      </c>
      <c r="I611" s="7">
        <v>3</v>
      </c>
      <c r="J611" s="13">
        <f t="shared" si="27"/>
        <v>8</v>
      </c>
      <c r="K611" s="11">
        <v>8508</v>
      </c>
      <c r="L611" s="58" t="s">
        <v>1121</v>
      </c>
      <c r="M611" s="8">
        <f t="shared" si="28"/>
        <v>94.029149036201218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2</v>
      </c>
      <c r="G613" s="7">
        <v>3</v>
      </c>
      <c r="H613" s="7">
        <v>3</v>
      </c>
      <c r="I613" s="7">
        <v>1</v>
      </c>
      <c r="J613" s="13">
        <f t="shared" si="27"/>
        <v>9</v>
      </c>
      <c r="K613" s="11">
        <v>59605</v>
      </c>
      <c r="L613" s="58" t="s">
        <v>1122</v>
      </c>
      <c r="M613" s="8">
        <f t="shared" si="28"/>
        <v>15.099404412381512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1</v>
      </c>
      <c r="G615" s="7">
        <v>2</v>
      </c>
      <c r="H615" s="7">
        <v>2</v>
      </c>
      <c r="I615" s="7">
        <v>2</v>
      </c>
      <c r="J615" s="13">
        <f t="shared" si="27"/>
        <v>7</v>
      </c>
      <c r="K615" s="11">
        <v>12061</v>
      </c>
      <c r="L615" s="58" t="s">
        <v>1121</v>
      </c>
      <c r="M615" s="8">
        <f t="shared" si="28"/>
        <v>58.038305281485783</v>
      </c>
      <c r="N615" s="7" t="str">
        <f t="shared" si="29"/>
        <v>Baixa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4</v>
      </c>
      <c r="G616" s="7">
        <v>5</v>
      </c>
      <c r="H616" s="7">
        <v>3</v>
      </c>
      <c r="I616" s="7">
        <v>0</v>
      </c>
      <c r="J616" s="13">
        <f t="shared" si="27"/>
        <v>12</v>
      </c>
      <c r="K616" s="11">
        <v>37950</v>
      </c>
      <c r="L616" s="58" t="s">
        <v>1122</v>
      </c>
      <c r="M616" s="8">
        <f t="shared" si="28"/>
        <v>31.620553359683797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1</v>
      </c>
      <c r="G619" s="7">
        <v>3</v>
      </c>
      <c r="H619" s="7">
        <v>5</v>
      </c>
      <c r="I619" s="7">
        <v>4</v>
      </c>
      <c r="J619" s="13">
        <f t="shared" si="27"/>
        <v>13</v>
      </c>
      <c r="K619" s="11">
        <v>148862</v>
      </c>
      <c r="L619" s="58" t="s">
        <v>1124</v>
      </c>
      <c r="M619" s="8">
        <f t="shared" si="28"/>
        <v>8.7329204229420547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2</v>
      </c>
      <c r="H621" s="7">
        <v>0</v>
      </c>
      <c r="I621" s="7">
        <v>2</v>
      </c>
      <c r="J621" s="13">
        <f t="shared" si="27"/>
        <v>4</v>
      </c>
      <c r="K621" s="11">
        <v>8979</v>
      </c>
      <c r="L621" s="58" t="s">
        <v>1121</v>
      </c>
      <c r="M621" s="8">
        <f t="shared" si="28"/>
        <v>44.548390689386345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2</v>
      </c>
      <c r="G623" s="7">
        <v>0</v>
      </c>
      <c r="H623" s="7">
        <v>2</v>
      </c>
      <c r="I623" s="7">
        <v>0</v>
      </c>
      <c r="J623" s="13">
        <f t="shared" si="27"/>
        <v>4</v>
      </c>
      <c r="K623" s="11">
        <v>8642</v>
      </c>
      <c r="L623" s="58" t="s">
        <v>1121</v>
      </c>
      <c r="M623" s="8">
        <f t="shared" si="28"/>
        <v>46.285582041194168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1</v>
      </c>
      <c r="H626" s="7">
        <v>0</v>
      </c>
      <c r="I626" s="7">
        <v>0</v>
      </c>
      <c r="J626" s="13">
        <f t="shared" si="27"/>
        <v>1</v>
      </c>
      <c r="K626" s="11">
        <v>3676</v>
      </c>
      <c r="L626" s="58" t="s">
        <v>1121</v>
      </c>
      <c r="M626" s="8">
        <f t="shared" si="28"/>
        <v>27.20348204570185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1</v>
      </c>
      <c r="H627" s="7">
        <v>0</v>
      </c>
      <c r="I627" s="7">
        <v>0</v>
      </c>
      <c r="J627" s="13">
        <f t="shared" si="27"/>
        <v>1</v>
      </c>
      <c r="K627" s="11">
        <v>3004</v>
      </c>
      <c r="L627" s="58" t="s">
        <v>1121</v>
      </c>
      <c r="M627" s="8">
        <f t="shared" si="28"/>
        <v>33.288948069241016</v>
      </c>
      <c r="N627" s="7" t="str">
        <f t="shared" si="29"/>
        <v>Baixa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1</v>
      </c>
      <c r="G628" s="7">
        <v>0</v>
      </c>
      <c r="H628" s="7">
        <v>0</v>
      </c>
      <c r="I628" s="7">
        <v>0</v>
      </c>
      <c r="J628" s="13">
        <f t="shared" si="27"/>
        <v>1</v>
      </c>
      <c r="K628" s="11">
        <v>19377</v>
      </c>
      <c r="L628" s="58" t="s">
        <v>1121</v>
      </c>
      <c r="M628" s="8">
        <f t="shared" si="28"/>
        <v>5.1607575992155645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1</v>
      </c>
      <c r="H629" s="7">
        <v>3</v>
      </c>
      <c r="I629" s="7">
        <v>1</v>
      </c>
      <c r="J629" s="13">
        <f t="shared" si="27"/>
        <v>5</v>
      </c>
      <c r="K629" s="11">
        <v>10629</v>
      </c>
      <c r="L629" s="58" t="s">
        <v>1121</v>
      </c>
      <c r="M629" s="8">
        <f t="shared" si="28"/>
        <v>47.041113933577947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4</v>
      </c>
      <c r="G633" s="7">
        <v>11</v>
      </c>
      <c r="H633" s="7">
        <v>13</v>
      </c>
      <c r="I633" s="7">
        <v>20</v>
      </c>
      <c r="J633" s="13">
        <f t="shared" si="27"/>
        <v>48</v>
      </c>
      <c r="K633" s="11">
        <v>23814</v>
      </c>
      <c r="L633" s="58" t="s">
        <v>1121</v>
      </c>
      <c r="M633" s="8">
        <f t="shared" si="28"/>
        <v>201.5621063240111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2</v>
      </c>
      <c r="G637" s="7">
        <v>1</v>
      </c>
      <c r="H637" s="7">
        <v>0</v>
      </c>
      <c r="I637" s="7">
        <v>0</v>
      </c>
      <c r="J637" s="13">
        <f t="shared" si="27"/>
        <v>3</v>
      </c>
      <c r="K637" s="11">
        <v>17398</v>
      </c>
      <c r="L637" s="58" t="s">
        <v>1121</v>
      </c>
      <c r="M637" s="8">
        <f t="shared" si="28"/>
        <v>17.243361305897228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2</v>
      </c>
      <c r="G639" s="7">
        <v>1</v>
      </c>
      <c r="H639" s="7">
        <v>1</v>
      </c>
      <c r="I639" s="7">
        <v>0</v>
      </c>
      <c r="J639" s="13">
        <f t="shared" si="27"/>
        <v>4</v>
      </c>
      <c r="K639" s="11">
        <v>8138</v>
      </c>
      <c r="L639" s="58" t="s">
        <v>1121</v>
      </c>
      <c r="M639" s="8">
        <f t="shared" si="28"/>
        <v>49.15212582944212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1</v>
      </c>
      <c r="J640" s="13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16</v>
      </c>
      <c r="G641" s="7">
        <v>16</v>
      </c>
      <c r="H641" s="7">
        <v>11</v>
      </c>
      <c r="I641" s="7">
        <v>0</v>
      </c>
      <c r="J641" s="13">
        <f t="shared" si="27"/>
        <v>43</v>
      </c>
      <c r="K641" s="11">
        <v>331045</v>
      </c>
      <c r="L641" s="58" t="s">
        <v>1124</v>
      </c>
      <c r="M641" s="8">
        <f t="shared" si="28"/>
        <v>12.989170656557265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2</v>
      </c>
      <c r="G642" s="7">
        <v>1</v>
      </c>
      <c r="H642" s="7">
        <v>11</v>
      </c>
      <c r="I642" s="7">
        <v>7</v>
      </c>
      <c r="J642" s="13">
        <f t="shared" si="27"/>
        <v>21</v>
      </c>
      <c r="K642" s="11">
        <v>4019</v>
      </c>
      <c r="L642" s="58" t="s">
        <v>1121</v>
      </c>
      <c r="M642" s="8">
        <f t="shared" si="28"/>
        <v>522.51803931326208</v>
      </c>
      <c r="N642" s="7" t="str">
        <f t="shared" si="29"/>
        <v>Muito Alta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6</v>
      </c>
      <c r="J643" s="13">
        <f t="shared" si="27"/>
        <v>6</v>
      </c>
      <c r="K643" s="11">
        <v>10203</v>
      </c>
      <c r="L643" s="58" t="s">
        <v>1121</v>
      </c>
      <c r="M643" s="8">
        <f t="shared" si="28"/>
        <v>58.806233460746832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3</v>
      </c>
      <c r="G644" s="7">
        <v>1</v>
      </c>
      <c r="H644" s="7">
        <v>1</v>
      </c>
      <c r="I644" s="7">
        <v>2</v>
      </c>
      <c r="J644" s="13">
        <f t="shared" si="27"/>
        <v>7</v>
      </c>
      <c r="K644" s="11">
        <v>13659</v>
      </c>
      <c r="L644" s="58" t="s">
        <v>1121</v>
      </c>
      <c r="M644" s="8">
        <f t="shared" si="28"/>
        <v>51.248261219708617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1</v>
      </c>
      <c r="G650" s="7">
        <v>0</v>
      </c>
      <c r="H650" s="7">
        <v>1</v>
      </c>
      <c r="I650" s="7">
        <v>1</v>
      </c>
      <c r="J650" s="13">
        <f t="shared" si="30"/>
        <v>3</v>
      </c>
      <c r="K650" s="11">
        <v>12291</v>
      </c>
      <c r="L650" s="58" t="s">
        <v>1121</v>
      </c>
      <c r="M650" s="8">
        <f t="shared" si="31"/>
        <v>24.408103490358798</v>
      </c>
      <c r="N650" s="7" t="str">
        <f t="shared" si="32"/>
        <v>Baixa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7</v>
      </c>
      <c r="G653" s="7">
        <v>8</v>
      </c>
      <c r="H653" s="7">
        <v>6</v>
      </c>
      <c r="I653" s="7">
        <v>11</v>
      </c>
      <c r="J653" s="13">
        <f t="shared" si="30"/>
        <v>32</v>
      </c>
      <c r="K653" s="11">
        <v>17858</v>
      </c>
      <c r="L653" s="58" t="s">
        <v>1121</v>
      </c>
      <c r="M653" s="8">
        <f t="shared" si="31"/>
        <v>179.19139881285699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1</v>
      </c>
      <c r="G656" s="7">
        <v>0</v>
      </c>
      <c r="H656" s="7">
        <v>0</v>
      </c>
      <c r="I656" s="7">
        <v>0</v>
      </c>
      <c r="J656" s="13">
        <f t="shared" si="30"/>
        <v>1</v>
      </c>
      <c r="K656" s="11">
        <v>4648</v>
      </c>
      <c r="L656" s="58" t="s">
        <v>1121</v>
      </c>
      <c r="M656" s="8">
        <f t="shared" si="31"/>
        <v>21.514629948364888</v>
      </c>
      <c r="N656" s="7" t="str">
        <f t="shared" si="32"/>
        <v>Baixa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1</v>
      </c>
      <c r="G657" s="7">
        <v>0</v>
      </c>
      <c r="H657" s="7">
        <v>0</v>
      </c>
      <c r="I657" s="7">
        <v>0</v>
      </c>
      <c r="J657" s="13">
        <f t="shared" si="30"/>
        <v>1</v>
      </c>
      <c r="K657" s="11">
        <v>2289</v>
      </c>
      <c r="L657" s="58" t="s">
        <v>1121</v>
      </c>
      <c r="M657" s="8">
        <f t="shared" si="31"/>
        <v>43.6871996505024</v>
      </c>
      <c r="N657" s="7" t="str">
        <f t="shared" si="32"/>
        <v>Baixa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40</v>
      </c>
      <c r="G658" s="7">
        <v>27</v>
      </c>
      <c r="H658" s="7">
        <v>11</v>
      </c>
      <c r="I658" s="7">
        <v>0</v>
      </c>
      <c r="J658" s="13">
        <f t="shared" si="30"/>
        <v>78</v>
      </c>
      <c r="K658" s="11">
        <v>7991</v>
      </c>
      <c r="L658" s="58" t="s">
        <v>1121</v>
      </c>
      <c r="M658" s="8">
        <f t="shared" si="31"/>
        <v>976.09811037417103</v>
      </c>
      <c r="N658" s="7" t="str">
        <f t="shared" si="32"/>
        <v>Muito Alta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1</v>
      </c>
      <c r="G660" s="7">
        <v>0</v>
      </c>
      <c r="H660" s="7">
        <v>0</v>
      </c>
      <c r="I660" s="7">
        <v>0</v>
      </c>
      <c r="J660" s="13">
        <f t="shared" si="30"/>
        <v>1</v>
      </c>
      <c r="K660" s="11">
        <v>4566</v>
      </c>
      <c r="L660" s="58" t="s">
        <v>1121</v>
      </c>
      <c r="M660" s="8">
        <f t="shared" si="31"/>
        <v>21.901007446342533</v>
      </c>
      <c r="N660" s="7" t="str">
        <f t="shared" si="32"/>
        <v>Baixa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1</v>
      </c>
      <c r="G661" s="7">
        <v>1</v>
      </c>
      <c r="H661" s="7">
        <v>0</v>
      </c>
      <c r="I661" s="7">
        <v>0</v>
      </c>
      <c r="J661" s="13">
        <f t="shared" si="30"/>
        <v>2</v>
      </c>
      <c r="K661" s="11">
        <v>6198</v>
      </c>
      <c r="L661" s="58" t="s">
        <v>1121</v>
      </c>
      <c r="M661" s="8">
        <f t="shared" si="31"/>
        <v>32.268473701193933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20</v>
      </c>
      <c r="G662" s="7">
        <v>28</v>
      </c>
      <c r="H662" s="7">
        <v>19</v>
      </c>
      <c r="I662" s="7">
        <v>4</v>
      </c>
      <c r="J662" s="13">
        <f t="shared" si="30"/>
        <v>71</v>
      </c>
      <c r="K662" s="11">
        <v>10226</v>
      </c>
      <c r="L662" s="58" t="s">
        <v>1121</v>
      </c>
      <c r="M662" s="8">
        <f t="shared" si="31"/>
        <v>694.30862507334245</v>
      </c>
      <c r="N662" s="7" t="str">
        <f t="shared" si="32"/>
        <v>Muito Alta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19</v>
      </c>
      <c r="G663" s="7">
        <v>16</v>
      </c>
      <c r="H663" s="7">
        <v>22</v>
      </c>
      <c r="I663" s="7">
        <v>6</v>
      </c>
      <c r="J663" s="13">
        <f t="shared" si="30"/>
        <v>63</v>
      </c>
      <c r="K663" s="11">
        <v>135421</v>
      </c>
      <c r="L663" s="58" t="s">
        <v>1124</v>
      </c>
      <c r="M663" s="8">
        <f t="shared" si="31"/>
        <v>46.521588232253492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1</v>
      </c>
      <c r="G664" s="7">
        <v>0</v>
      </c>
      <c r="H664" s="7">
        <v>0</v>
      </c>
      <c r="I664" s="7">
        <v>1</v>
      </c>
      <c r="J664" s="13">
        <f t="shared" si="30"/>
        <v>2</v>
      </c>
      <c r="K664" s="11">
        <v>15525</v>
      </c>
      <c r="L664" s="58" t="s">
        <v>1121</v>
      </c>
      <c r="M664" s="8">
        <f t="shared" si="31"/>
        <v>12.882447665056359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2</v>
      </c>
      <c r="G665" s="7">
        <v>2</v>
      </c>
      <c r="H665" s="7">
        <v>2</v>
      </c>
      <c r="I665" s="7">
        <v>4</v>
      </c>
      <c r="J665" s="13">
        <f t="shared" si="30"/>
        <v>10</v>
      </c>
      <c r="K665" s="11">
        <v>25989</v>
      </c>
      <c r="L665" s="58" t="s">
        <v>1122</v>
      </c>
      <c r="M665" s="8">
        <f t="shared" si="31"/>
        <v>38.477817538189235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15</v>
      </c>
      <c r="G666" s="7">
        <v>22</v>
      </c>
      <c r="H666" s="7">
        <v>3</v>
      </c>
      <c r="I666" s="7">
        <v>0</v>
      </c>
      <c r="J666" s="13">
        <f t="shared" si="30"/>
        <v>40</v>
      </c>
      <c r="K666" s="11">
        <v>41349</v>
      </c>
      <c r="L666" s="58" t="s">
        <v>1122</v>
      </c>
      <c r="M666" s="8">
        <f t="shared" si="31"/>
        <v>96.737526905124668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1</v>
      </c>
      <c r="H672" s="7">
        <v>0</v>
      </c>
      <c r="I672" s="7">
        <v>0</v>
      </c>
      <c r="J672" s="13">
        <f t="shared" si="30"/>
        <v>1</v>
      </c>
      <c r="K672" s="11">
        <v>8541</v>
      </c>
      <c r="L672" s="58" t="s">
        <v>1121</v>
      </c>
      <c r="M672" s="8">
        <f t="shared" si="31"/>
        <v>11.708230886313078</v>
      </c>
      <c r="N672" s="7" t="str">
        <f t="shared" si="32"/>
        <v>Baixa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1</v>
      </c>
      <c r="I673" s="7">
        <v>0</v>
      </c>
      <c r="J673" s="13">
        <f t="shared" si="30"/>
        <v>1</v>
      </c>
      <c r="K673" s="11">
        <v>4177</v>
      </c>
      <c r="L673" s="58" t="s">
        <v>1121</v>
      </c>
      <c r="M673" s="8">
        <f t="shared" si="31"/>
        <v>23.940627244433802</v>
      </c>
      <c r="N673" s="7" t="str">
        <f t="shared" si="32"/>
        <v>Baixa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1</v>
      </c>
      <c r="H677" s="7">
        <v>0</v>
      </c>
      <c r="I677" s="7">
        <v>1</v>
      </c>
      <c r="J677" s="13">
        <f t="shared" si="30"/>
        <v>2</v>
      </c>
      <c r="K677" s="11">
        <v>6345</v>
      </c>
      <c r="L677" s="58" t="s">
        <v>1121</v>
      </c>
      <c r="M677" s="8">
        <f t="shared" si="31"/>
        <v>31.520882584712375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1</v>
      </c>
      <c r="G678" s="7">
        <v>0</v>
      </c>
      <c r="H678" s="7">
        <v>2</v>
      </c>
      <c r="I678" s="7">
        <v>1</v>
      </c>
      <c r="J678" s="13">
        <f t="shared" si="30"/>
        <v>4</v>
      </c>
      <c r="K678" s="11">
        <v>13743</v>
      </c>
      <c r="L678" s="58" t="s">
        <v>1121</v>
      </c>
      <c r="M678" s="8">
        <f t="shared" si="31"/>
        <v>29.105726551699046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10</v>
      </c>
      <c r="G679" s="7">
        <v>9</v>
      </c>
      <c r="H679" s="7">
        <v>4</v>
      </c>
      <c r="I679" s="7">
        <v>3</v>
      </c>
      <c r="J679" s="13">
        <f t="shared" si="30"/>
        <v>26</v>
      </c>
      <c r="K679" s="11">
        <v>218147</v>
      </c>
      <c r="L679" s="58" t="s">
        <v>1124</v>
      </c>
      <c r="M679" s="8">
        <f t="shared" si="31"/>
        <v>11.91856867158384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1</v>
      </c>
      <c r="J689" s="13">
        <f t="shared" si="30"/>
        <v>1</v>
      </c>
      <c r="K689" s="11">
        <v>42751</v>
      </c>
      <c r="L689" s="58" t="s">
        <v>1122</v>
      </c>
      <c r="M689" s="8">
        <f t="shared" si="31"/>
        <v>2.3391265701387103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2</v>
      </c>
      <c r="G691" s="7">
        <v>1</v>
      </c>
      <c r="H691" s="7">
        <v>2</v>
      </c>
      <c r="I691" s="7">
        <v>4</v>
      </c>
      <c r="J691" s="13">
        <f t="shared" si="30"/>
        <v>9</v>
      </c>
      <c r="K691" s="11">
        <v>19608</v>
      </c>
      <c r="L691" s="58" t="s">
        <v>1121</v>
      </c>
      <c r="M691" s="8">
        <f t="shared" si="31"/>
        <v>45.899632802937575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1</v>
      </c>
      <c r="H694" s="7">
        <v>1</v>
      </c>
      <c r="I694" s="7">
        <v>0</v>
      </c>
      <c r="J694" s="13">
        <f t="shared" si="30"/>
        <v>2</v>
      </c>
      <c r="K694" s="11">
        <v>7696</v>
      </c>
      <c r="L694" s="58" t="s">
        <v>1121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6</v>
      </c>
      <c r="J695" s="13">
        <f t="shared" si="30"/>
        <v>6</v>
      </c>
      <c r="K695" s="11">
        <v>3971</v>
      </c>
      <c r="L695" s="58" t="s">
        <v>1121</v>
      </c>
      <c r="M695" s="8">
        <f t="shared" si="31"/>
        <v>151.09544195416771</v>
      </c>
      <c r="N695" s="7" t="str">
        <f t="shared" si="32"/>
        <v>Média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2</v>
      </c>
      <c r="G697" s="7">
        <v>1</v>
      </c>
      <c r="H697" s="7">
        <v>0</v>
      </c>
      <c r="I697" s="7">
        <v>0</v>
      </c>
      <c r="J697" s="13">
        <f t="shared" si="30"/>
        <v>3</v>
      </c>
      <c r="K697" s="11">
        <v>4807</v>
      </c>
      <c r="L697" s="58" t="s">
        <v>1121</v>
      </c>
      <c r="M697" s="8">
        <f t="shared" si="31"/>
        <v>62.408986894112751</v>
      </c>
      <c r="N697" s="7" t="str">
        <f t="shared" si="32"/>
        <v>Baixa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2</v>
      </c>
      <c r="G699" s="7">
        <v>11</v>
      </c>
      <c r="H699" s="7">
        <v>3</v>
      </c>
      <c r="I699" s="7">
        <v>0</v>
      </c>
      <c r="J699" s="13">
        <f t="shared" si="30"/>
        <v>16</v>
      </c>
      <c r="K699" s="11">
        <v>33934</v>
      </c>
      <c r="L699" s="58" t="s">
        <v>1122</v>
      </c>
      <c r="M699" s="8">
        <f t="shared" si="31"/>
        <v>47.15035068073319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1</v>
      </c>
      <c r="I700" s="7">
        <v>0</v>
      </c>
      <c r="J700" s="13">
        <f t="shared" si="30"/>
        <v>1</v>
      </c>
      <c r="K700" s="11">
        <v>4274</v>
      </c>
      <c r="L700" s="58" t="s">
        <v>1121</v>
      </c>
      <c r="M700" s="8">
        <f t="shared" si="31"/>
        <v>23.39728591483388</v>
      </c>
      <c r="N700" s="7" t="str">
        <f t="shared" si="32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4</v>
      </c>
      <c r="I702" s="7">
        <v>8</v>
      </c>
      <c r="J702" s="13">
        <f t="shared" si="30"/>
        <v>12</v>
      </c>
      <c r="K702" s="11">
        <v>18434</v>
      </c>
      <c r="L702" s="58" t="s">
        <v>1121</v>
      </c>
      <c r="M702" s="8">
        <f t="shared" si="31"/>
        <v>65.09710317890854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1</v>
      </c>
      <c r="G704" s="7">
        <v>2</v>
      </c>
      <c r="H704" s="7">
        <v>17</v>
      </c>
      <c r="I704" s="7">
        <v>12</v>
      </c>
      <c r="J704" s="13">
        <f t="shared" si="30"/>
        <v>32</v>
      </c>
      <c r="K704" s="11">
        <v>3937</v>
      </c>
      <c r="L704" s="58" t="s">
        <v>1121</v>
      </c>
      <c r="M704" s="8">
        <f t="shared" si="31"/>
        <v>812.80162560325107</v>
      </c>
      <c r="N704" s="7" t="str">
        <f t="shared" si="32"/>
        <v>Muito Alta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1</v>
      </c>
      <c r="G705" s="7">
        <v>0</v>
      </c>
      <c r="H705" s="7">
        <v>0</v>
      </c>
      <c r="I705" s="7">
        <v>0</v>
      </c>
      <c r="J705" s="13">
        <f t="shared" si="30"/>
        <v>1</v>
      </c>
      <c r="K705" s="11">
        <v>3877</v>
      </c>
      <c r="L705" s="58" t="s">
        <v>1121</v>
      </c>
      <c r="M705" s="8">
        <f t="shared" si="31"/>
        <v>25.793139025019347</v>
      </c>
      <c r="N705" s="7" t="str">
        <f t="shared" si="32"/>
        <v>Baixa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8</v>
      </c>
      <c r="G707" s="7">
        <v>20</v>
      </c>
      <c r="H707" s="7">
        <v>23</v>
      </c>
      <c r="I707" s="7">
        <v>23</v>
      </c>
      <c r="J707" s="13">
        <f t="shared" si="30"/>
        <v>74</v>
      </c>
      <c r="K707" s="11">
        <v>28054</v>
      </c>
      <c r="L707" s="58" t="s">
        <v>1122</v>
      </c>
      <c r="M707" s="8">
        <f t="shared" si="31"/>
        <v>263.77700149711268</v>
      </c>
      <c r="N707" s="7" t="str">
        <f t="shared" si="32"/>
        <v>Média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1</v>
      </c>
      <c r="G713" s="7">
        <v>0</v>
      </c>
      <c r="H713" s="7">
        <v>0</v>
      </c>
      <c r="I713" s="7">
        <v>0</v>
      </c>
      <c r="J713" s="13">
        <f t="shared" si="33"/>
        <v>1</v>
      </c>
      <c r="K713" s="11">
        <v>3721</v>
      </c>
      <c r="L713" s="58" t="s">
        <v>1121</v>
      </c>
      <c r="M713" s="8">
        <f t="shared" si="34"/>
        <v>26.874496103198062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1</v>
      </c>
      <c r="I714" s="7">
        <v>0</v>
      </c>
      <c r="J714" s="13">
        <f t="shared" si="33"/>
        <v>1</v>
      </c>
      <c r="K714" s="11">
        <v>5630</v>
      </c>
      <c r="L714" s="58" t="s">
        <v>1121</v>
      </c>
      <c r="M714" s="8">
        <f t="shared" si="34"/>
        <v>17.761989342806395</v>
      </c>
      <c r="N714" s="7" t="str">
        <f t="shared" si="35"/>
        <v>Baixa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1</v>
      </c>
      <c r="G715" s="7">
        <v>2</v>
      </c>
      <c r="H715" s="7">
        <v>0</v>
      </c>
      <c r="I715" s="7">
        <v>0</v>
      </c>
      <c r="J715" s="13">
        <f t="shared" si="33"/>
        <v>3</v>
      </c>
      <c r="K715" s="11">
        <v>17393</v>
      </c>
      <c r="L715" s="58" t="s">
        <v>1121</v>
      </c>
      <c r="M715" s="8">
        <f t="shared" si="34"/>
        <v>17.248318288966825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1</v>
      </c>
      <c r="G716" s="7">
        <v>0</v>
      </c>
      <c r="H716" s="7">
        <v>0</v>
      </c>
      <c r="I716" s="7">
        <v>0</v>
      </c>
      <c r="J716" s="13">
        <f t="shared" si="33"/>
        <v>1</v>
      </c>
      <c r="K716" s="11">
        <v>3377</v>
      </c>
      <c r="L716" s="58" t="s">
        <v>1121</v>
      </c>
      <c r="M716" s="8">
        <f t="shared" si="34"/>
        <v>29.612081729345572</v>
      </c>
      <c r="N716" s="7" t="str">
        <f t="shared" si="35"/>
        <v>Baixa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2</v>
      </c>
      <c r="G717" s="7">
        <v>1</v>
      </c>
      <c r="H717" s="7">
        <v>2</v>
      </c>
      <c r="I717" s="7">
        <v>0</v>
      </c>
      <c r="J717" s="13">
        <f t="shared" si="33"/>
        <v>5</v>
      </c>
      <c r="K717" s="11">
        <v>56163</v>
      </c>
      <c r="L717" s="58" t="s">
        <v>1122</v>
      </c>
      <c r="M717" s="8">
        <f t="shared" si="34"/>
        <v>8.9026583337784668</v>
      </c>
      <c r="N717" s="7" t="str">
        <f t="shared" si="35"/>
        <v>Baixa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2</v>
      </c>
      <c r="H719" s="7">
        <v>1</v>
      </c>
      <c r="I719" s="7">
        <v>2</v>
      </c>
      <c r="J719" s="13">
        <f t="shared" si="33"/>
        <v>5</v>
      </c>
      <c r="K719" s="11">
        <v>6200</v>
      </c>
      <c r="L719" s="58" t="s">
        <v>1121</v>
      </c>
      <c r="M719" s="8">
        <f t="shared" si="34"/>
        <v>80.645161290322577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2</v>
      </c>
      <c r="H721" s="7">
        <v>1</v>
      </c>
      <c r="I721" s="7">
        <v>0</v>
      </c>
      <c r="J721" s="13">
        <f t="shared" si="33"/>
        <v>3</v>
      </c>
      <c r="K721" s="11">
        <v>12164</v>
      </c>
      <c r="L721" s="58" t="s">
        <v>1121</v>
      </c>
      <c r="M721" s="8">
        <f t="shared" si="34"/>
        <v>24.662939822426836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1</v>
      </c>
      <c r="I725" s="7">
        <v>0</v>
      </c>
      <c r="J725" s="13">
        <f t="shared" si="33"/>
        <v>1</v>
      </c>
      <c r="K725" s="11">
        <v>12218</v>
      </c>
      <c r="L725" s="58" t="s">
        <v>1121</v>
      </c>
      <c r="M725" s="8">
        <f t="shared" si="34"/>
        <v>8.1846456048453096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1</v>
      </c>
      <c r="G726" s="7">
        <v>0</v>
      </c>
      <c r="H726" s="7">
        <v>2</v>
      </c>
      <c r="I726" s="7">
        <v>0</v>
      </c>
      <c r="J726" s="13">
        <f t="shared" si="33"/>
        <v>3</v>
      </c>
      <c r="K726" s="11">
        <v>10818</v>
      </c>
      <c r="L726" s="58" t="s">
        <v>1121</v>
      </c>
      <c r="M726" s="8">
        <f t="shared" si="34"/>
        <v>27.731558513588467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2</v>
      </c>
      <c r="G727" s="7">
        <v>0</v>
      </c>
      <c r="H727" s="7">
        <v>0</v>
      </c>
      <c r="I727" s="7">
        <v>0</v>
      </c>
      <c r="J727" s="13">
        <f t="shared" si="33"/>
        <v>2</v>
      </c>
      <c r="K727" s="11">
        <v>3161</v>
      </c>
      <c r="L727" s="58" t="s">
        <v>1121</v>
      </c>
      <c r="M727" s="8">
        <f t="shared" si="34"/>
        <v>63.271116735210377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2</v>
      </c>
      <c r="I728" s="7">
        <v>0</v>
      </c>
      <c r="J728" s="13">
        <f t="shared" si="33"/>
        <v>2</v>
      </c>
      <c r="K728" s="11">
        <v>25332</v>
      </c>
      <c r="L728" s="58" t="s">
        <v>1122</v>
      </c>
      <c r="M728" s="8">
        <f t="shared" si="34"/>
        <v>7.8951523764408655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0</v>
      </c>
      <c r="G729" s="7">
        <v>4</v>
      </c>
      <c r="H729" s="7">
        <v>1</v>
      </c>
      <c r="I729" s="7">
        <v>3</v>
      </c>
      <c r="J729" s="13">
        <f t="shared" si="33"/>
        <v>8</v>
      </c>
      <c r="K729" s="11">
        <v>35145</v>
      </c>
      <c r="L729" s="58" t="s">
        <v>1122</v>
      </c>
      <c r="M729" s="8">
        <f t="shared" si="34"/>
        <v>22.762839664248116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2</v>
      </c>
      <c r="H730" s="7">
        <v>0</v>
      </c>
      <c r="I730" s="7">
        <v>0</v>
      </c>
      <c r="J730" s="13">
        <f t="shared" si="33"/>
        <v>2</v>
      </c>
      <c r="K730" s="11">
        <v>7407</v>
      </c>
      <c r="L730" s="58" t="s">
        <v>1121</v>
      </c>
      <c r="M730" s="8">
        <f t="shared" si="34"/>
        <v>27.00148508167949</v>
      </c>
      <c r="N730" s="7" t="str">
        <f t="shared" si="35"/>
        <v>Baixa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4</v>
      </c>
      <c r="H733" s="7">
        <v>0</v>
      </c>
      <c r="I733" s="7">
        <v>0</v>
      </c>
      <c r="J733" s="13">
        <f t="shared" si="33"/>
        <v>5</v>
      </c>
      <c r="K733" s="11">
        <v>25235</v>
      </c>
      <c r="L733" s="58" t="s">
        <v>1122</v>
      </c>
      <c r="M733" s="8">
        <f t="shared" si="34"/>
        <v>19.813750743015653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4</v>
      </c>
      <c r="G735" s="7">
        <v>1</v>
      </c>
      <c r="H735" s="7">
        <v>2</v>
      </c>
      <c r="I735" s="7">
        <v>2</v>
      </c>
      <c r="J735" s="13">
        <f t="shared" si="33"/>
        <v>9</v>
      </c>
      <c r="K735" s="11">
        <v>89653</v>
      </c>
      <c r="L735" s="58" t="s">
        <v>1123</v>
      </c>
      <c r="M735" s="8">
        <f t="shared" si="34"/>
        <v>10.038704784000535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1</v>
      </c>
      <c r="J740" s="13">
        <f t="shared" si="33"/>
        <v>1</v>
      </c>
      <c r="K740" s="11">
        <v>23524</v>
      </c>
      <c r="L740" s="58" t="s">
        <v>1121</v>
      </c>
      <c r="M740" s="8">
        <f t="shared" si="34"/>
        <v>4.2509777248767211</v>
      </c>
      <c r="N740" s="7" t="str">
        <f t="shared" si="35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1</v>
      </c>
      <c r="H741" s="7">
        <v>0</v>
      </c>
      <c r="I741" s="7">
        <v>0</v>
      </c>
      <c r="J741" s="13">
        <f t="shared" si="33"/>
        <v>1</v>
      </c>
      <c r="K741" s="11">
        <v>15781</v>
      </c>
      <c r="L741" s="58" t="s">
        <v>1121</v>
      </c>
      <c r="M741" s="8">
        <f t="shared" si="34"/>
        <v>6.3367340472720359</v>
      </c>
      <c r="N741" s="7" t="str">
        <f t="shared" si="35"/>
        <v>Baixa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1</v>
      </c>
      <c r="I742" s="7">
        <v>0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1</v>
      </c>
      <c r="G743" s="7">
        <v>4</v>
      </c>
      <c r="H743" s="7">
        <v>6</v>
      </c>
      <c r="I743" s="7">
        <v>12</v>
      </c>
      <c r="J743" s="13">
        <f t="shared" si="33"/>
        <v>23</v>
      </c>
      <c r="K743" s="11">
        <v>30989</v>
      </c>
      <c r="L743" s="58" t="s">
        <v>1122</v>
      </c>
      <c r="M743" s="8">
        <f t="shared" si="34"/>
        <v>74.21988447513634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1</v>
      </c>
      <c r="I744" s="7">
        <v>0</v>
      </c>
      <c r="J744" s="13">
        <f t="shared" si="33"/>
        <v>1</v>
      </c>
      <c r="K744" s="11">
        <v>7371</v>
      </c>
      <c r="L744" s="58" t="s">
        <v>1121</v>
      </c>
      <c r="M744" s="8">
        <f t="shared" si="34"/>
        <v>13.566680233346901</v>
      </c>
      <c r="N744" s="7" t="str">
        <f t="shared" si="35"/>
        <v>Baixa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5</v>
      </c>
      <c r="G745" s="7">
        <v>4</v>
      </c>
      <c r="H745" s="7">
        <v>5</v>
      </c>
      <c r="I745" s="7">
        <v>15</v>
      </c>
      <c r="J745" s="13">
        <f t="shared" si="33"/>
        <v>29</v>
      </c>
      <c r="K745" s="11">
        <v>23385</v>
      </c>
      <c r="L745" s="58" t="s">
        <v>1121</v>
      </c>
      <c r="M745" s="8">
        <f t="shared" si="34"/>
        <v>124.01111823818687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14</v>
      </c>
      <c r="G746" s="7">
        <v>8</v>
      </c>
      <c r="H746" s="7">
        <v>4</v>
      </c>
      <c r="I746" s="7">
        <v>0</v>
      </c>
      <c r="J746" s="13">
        <f t="shared" si="33"/>
        <v>26</v>
      </c>
      <c r="K746" s="11">
        <v>4255</v>
      </c>
      <c r="L746" s="58" t="s">
        <v>1121</v>
      </c>
      <c r="M746" s="8">
        <f t="shared" si="34"/>
        <v>611.04582843713274</v>
      </c>
      <c r="N746" s="7" t="str">
        <f t="shared" si="35"/>
        <v>Muito Alta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37</v>
      </c>
      <c r="G747" s="7">
        <v>18</v>
      </c>
      <c r="H747" s="7">
        <v>26</v>
      </c>
      <c r="I747" s="7">
        <v>17</v>
      </c>
      <c r="J747" s="13">
        <f t="shared" si="33"/>
        <v>98</v>
      </c>
      <c r="K747" s="11">
        <v>4927</v>
      </c>
      <c r="L747" s="58" t="s">
        <v>1121</v>
      </c>
      <c r="M747" s="8">
        <f t="shared" si="34"/>
        <v>1989.0399837629388</v>
      </c>
      <c r="N747" s="7" t="str">
        <f t="shared" si="35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2</v>
      </c>
      <c r="G750" s="7">
        <v>3</v>
      </c>
      <c r="H750" s="7">
        <v>12</v>
      </c>
      <c r="I750" s="7">
        <v>16</v>
      </c>
      <c r="J750" s="13">
        <f t="shared" si="33"/>
        <v>33</v>
      </c>
      <c r="K750" s="11">
        <v>5454</v>
      </c>
      <c r="L750" s="58" t="s">
        <v>1121</v>
      </c>
      <c r="M750" s="8">
        <f t="shared" si="34"/>
        <v>605.060506050605</v>
      </c>
      <c r="N750" s="7" t="str">
        <f t="shared" si="35"/>
        <v>Muito Alta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6</v>
      </c>
      <c r="G753" s="7">
        <v>3</v>
      </c>
      <c r="H753" s="7">
        <v>7</v>
      </c>
      <c r="I753" s="7">
        <v>5</v>
      </c>
      <c r="J753" s="13">
        <f t="shared" si="33"/>
        <v>21</v>
      </c>
      <c r="K753" s="11">
        <v>45488</v>
      </c>
      <c r="L753" s="58" t="s">
        <v>1122</v>
      </c>
      <c r="M753" s="8">
        <f t="shared" si="34"/>
        <v>46.166021807949349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23</v>
      </c>
      <c r="G757" s="7">
        <v>39</v>
      </c>
      <c r="H757" s="7">
        <v>32</v>
      </c>
      <c r="I757" s="7">
        <v>3</v>
      </c>
      <c r="J757" s="13">
        <f t="shared" si="33"/>
        <v>97</v>
      </c>
      <c r="K757" s="11">
        <v>7858</v>
      </c>
      <c r="L757" s="58" t="s">
        <v>1121</v>
      </c>
      <c r="M757" s="8">
        <f t="shared" si="34"/>
        <v>1234.4107915500126</v>
      </c>
      <c r="N757" s="7" t="str">
        <f t="shared" si="35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1</v>
      </c>
      <c r="I758" s="7">
        <v>0</v>
      </c>
      <c r="J758" s="13">
        <f t="shared" si="33"/>
        <v>1</v>
      </c>
      <c r="K758" s="11">
        <v>12139</v>
      </c>
      <c r="L758" s="58" t="s">
        <v>1121</v>
      </c>
      <c r="M758" s="8">
        <f t="shared" si="34"/>
        <v>8.237910865804432</v>
      </c>
      <c r="N758" s="7" t="str">
        <f t="shared" si="35"/>
        <v>Baixa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1</v>
      </c>
      <c r="H763" s="7">
        <v>0</v>
      </c>
      <c r="I763" s="7">
        <v>0</v>
      </c>
      <c r="J763" s="13">
        <f t="shared" si="33"/>
        <v>1</v>
      </c>
      <c r="K763" s="11">
        <v>10129</v>
      </c>
      <c r="L763" s="58" t="s">
        <v>1121</v>
      </c>
      <c r="M763" s="8">
        <f t="shared" si="34"/>
        <v>9.8726429065060728</v>
      </c>
      <c r="N763" s="7" t="str">
        <f t="shared" si="35"/>
        <v>Baixa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1</v>
      </c>
      <c r="G764" s="7">
        <v>0</v>
      </c>
      <c r="H764" s="7">
        <v>3</v>
      </c>
      <c r="I764" s="7">
        <v>0</v>
      </c>
      <c r="J764" s="13">
        <f t="shared" si="33"/>
        <v>4</v>
      </c>
      <c r="K764" s="11">
        <v>6684</v>
      </c>
      <c r="L764" s="58" t="s">
        <v>1121</v>
      </c>
      <c r="M764" s="8">
        <f t="shared" si="34"/>
        <v>59.844404548174744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2</v>
      </c>
      <c r="G765" s="7">
        <v>11</v>
      </c>
      <c r="H765" s="7">
        <v>8</v>
      </c>
      <c r="I765" s="7">
        <v>1</v>
      </c>
      <c r="J765" s="13">
        <f t="shared" si="33"/>
        <v>22</v>
      </c>
      <c r="K765" s="11">
        <v>70450</v>
      </c>
      <c r="L765" s="58" t="s">
        <v>1123</v>
      </c>
      <c r="M765" s="8">
        <f t="shared" si="34"/>
        <v>31.227821149751598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1</v>
      </c>
      <c r="G768" s="7">
        <v>4</v>
      </c>
      <c r="H768" s="7">
        <v>2</v>
      </c>
      <c r="I768" s="7">
        <v>1</v>
      </c>
      <c r="J768" s="13">
        <f t="shared" si="33"/>
        <v>8</v>
      </c>
      <c r="K768" s="11">
        <v>10922</v>
      </c>
      <c r="L768" s="58" t="s">
        <v>1121</v>
      </c>
      <c r="M768" s="8">
        <f t="shared" si="34"/>
        <v>73.24665812122322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1</v>
      </c>
      <c r="I769" s="7">
        <v>0</v>
      </c>
      <c r="J769" s="13">
        <f t="shared" si="33"/>
        <v>1</v>
      </c>
      <c r="K769" s="11">
        <v>7042</v>
      </c>
      <c r="L769" s="58" t="s">
        <v>1121</v>
      </c>
      <c r="M769" s="8">
        <f t="shared" si="34"/>
        <v>14.200511218403863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1</v>
      </c>
      <c r="H774" s="7">
        <v>1</v>
      </c>
      <c r="I774" s="7">
        <v>4</v>
      </c>
      <c r="J774" s="13">
        <f t="shared" si="36"/>
        <v>6</v>
      </c>
      <c r="K774" s="11">
        <v>32069</v>
      </c>
      <c r="L774" s="58" t="s">
        <v>1122</v>
      </c>
      <c r="M774" s="8">
        <f t="shared" si="37"/>
        <v>18.709657301443762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2</v>
      </c>
      <c r="I778" s="7">
        <v>0</v>
      </c>
      <c r="J778" s="13">
        <f t="shared" si="36"/>
        <v>2</v>
      </c>
      <c r="K778" s="11">
        <v>7764</v>
      </c>
      <c r="L778" s="58" t="s">
        <v>1121</v>
      </c>
      <c r="M778" s="8">
        <f t="shared" si="37"/>
        <v>25.759917568263784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0</v>
      </c>
      <c r="G789" s="7">
        <v>1</v>
      </c>
      <c r="H789" s="7">
        <v>2</v>
      </c>
      <c r="I789" s="7">
        <v>0</v>
      </c>
      <c r="J789" s="13">
        <f t="shared" si="36"/>
        <v>3</v>
      </c>
      <c r="K789" s="11">
        <v>8685</v>
      </c>
      <c r="L789" s="58" t="s">
        <v>1121</v>
      </c>
      <c r="M789" s="8">
        <f t="shared" si="37"/>
        <v>34.542314335060446</v>
      </c>
      <c r="N789" s="7" t="str">
        <f t="shared" si="38"/>
        <v>Baixa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21</v>
      </c>
      <c r="G794" s="7">
        <v>27</v>
      </c>
      <c r="H794" s="7">
        <v>12</v>
      </c>
      <c r="I794" s="7">
        <v>1</v>
      </c>
      <c r="J794" s="13">
        <f t="shared" si="36"/>
        <v>61</v>
      </c>
      <c r="K794" s="11">
        <v>237286</v>
      </c>
      <c r="L794" s="58" t="s">
        <v>1124</v>
      </c>
      <c r="M794" s="8">
        <f t="shared" si="37"/>
        <v>25.707374223510868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3</v>
      </c>
      <c r="G795" s="7">
        <v>1</v>
      </c>
      <c r="H795" s="7">
        <v>1</v>
      </c>
      <c r="I795" s="7">
        <v>0</v>
      </c>
      <c r="J795" s="13">
        <f t="shared" si="36"/>
        <v>5</v>
      </c>
      <c r="K795" s="11">
        <v>12134</v>
      </c>
      <c r="L795" s="58" t="s">
        <v>1121</v>
      </c>
      <c r="M795" s="8">
        <f t="shared" si="37"/>
        <v>41.206527113894843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1</v>
      </c>
      <c r="G796" s="7">
        <v>0</v>
      </c>
      <c r="H796" s="7">
        <v>1</v>
      </c>
      <c r="I796" s="7">
        <v>1</v>
      </c>
      <c r="J796" s="13">
        <f t="shared" si="36"/>
        <v>3</v>
      </c>
      <c r="K796" s="11">
        <v>2258</v>
      </c>
      <c r="L796" s="58" t="s">
        <v>1121</v>
      </c>
      <c r="M796" s="8">
        <f t="shared" si="37"/>
        <v>132.86093888396812</v>
      </c>
      <c r="N796" s="7" t="str">
        <f t="shared" si="38"/>
        <v>Média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1</v>
      </c>
      <c r="I801" s="7">
        <v>0</v>
      </c>
      <c r="J801" s="13">
        <f t="shared" si="36"/>
        <v>1</v>
      </c>
      <c r="K801" s="11">
        <v>6112</v>
      </c>
      <c r="L801" s="58" t="s">
        <v>1121</v>
      </c>
      <c r="M801" s="8">
        <f t="shared" si="37"/>
        <v>16.36125654450262</v>
      </c>
      <c r="N801" s="7" t="str">
        <f t="shared" si="38"/>
        <v>Baixa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1</v>
      </c>
      <c r="I802" s="7">
        <v>0</v>
      </c>
      <c r="J802" s="13">
        <f t="shared" si="36"/>
        <v>1</v>
      </c>
      <c r="K802" s="11">
        <v>3792</v>
      </c>
      <c r="L802" s="58" t="s">
        <v>1121</v>
      </c>
      <c r="M802" s="8">
        <f t="shared" si="37"/>
        <v>26.371308016877634</v>
      </c>
      <c r="N802" s="7" t="str">
        <f t="shared" si="38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2</v>
      </c>
      <c r="H803" s="7">
        <v>2</v>
      </c>
      <c r="I803" s="7">
        <v>2</v>
      </c>
      <c r="J803" s="13">
        <f t="shared" si="36"/>
        <v>6</v>
      </c>
      <c r="K803" s="11">
        <v>33858</v>
      </c>
      <c r="L803" s="58" t="s">
        <v>1122</v>
      </c>
      <c r="M803" s="8">
        <f t="shared" si="37"/>
        <v>17.721070352649299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8</v>
      </c>
      <c r="G804" s="7">
        <v>12</v>
      </c>
      <c r="H804" s="7">
        <v>9</v>
      </c>
      <c r="I804" s="7">
        <v>3</v>
      </c>
      <c r="J804" s="13">
        <f t="shared" si="36"/>
        <v>32</v>
      </c>
      <c r="K804" s="11">
        <v>3119</v>
      </c>
      <c r="L804" s="58" t="s">
        <v>1121</v>
      </c>
      <c r="M804" s="8">
        <f t="shared" si="37"/>
        <v>1025.9698621352998</v>
      </c>
      <c r="N804" s="7" t="str">
        <f t="shared" si="38"/>
        <v>Muito 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1</v>
      </c>
      <c r="I808" s="7">
        <v>0</v>
      </c>
      <c r="J808" s="13">
        <f t="shared" si="36"/>
        <v>1</v>
      </c>
      <c r="K808" s="11">
        <v>14350</v>
      </c>
      <c r="L808" s="58" t="s">
        <v>1121</v>
      </c>
      <c r="M808" s="8">
        <f t="shared" si="37"/>
        <v>6.968641114982578</v>
      </c>
      <c r="N808" s="7" t="str">
        <f t="shared" si="38"/>
        <v>Baixa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18</v>
      </c>
      <c r="G810" s="7">
        <v>23</v>
      </c>
      <c r="H810" s="7">
        <v>9</v>
      </c>
      <c r="I810" s="7">
        <v>1</v>
      </c>
      <c r="J810" s="13">
        <f t="shared" si="36"/>
        <v>51</v>
      </c>
      <c r="K810" s="11">
        <v>140235</v>
      </c>
      <c r="L810" s="58" t="s">
        <v>1124</v>
      </c>
      <c r="M810" s="8">
        <f t="shared" si="37"/>
        <v>36.367525938603059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11</v>
      </c>
      <c r="G811" s="7">
        <v>19</v>
      </c>
      <c r="H811" s="7">
        <v>11</v>
      </c>
      <c r="I811" s="7">
        <v>6</v>
      </c>
      <c r="J811" s="13">
        <f t="shared" si="36"/>
        <v>47</v>
      </c>
      <c r="K811" s="11">
        <v>89090</v>
      </c>
      <c r="L811" s="58" t="s">
        <v>1123</v>
      </c>
      <c r="M811" s="8">
        <f t="shared" si="37"/>
        <v>52.75564036367718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1</v>
      </c>
      <c r="H812" s="7">
        <v>0</v>
      </c>
      <c r="I812" s="7">
        <v>1</v>
      </c>
      <c r="J812" s="13">
        <f t="shared" si="36"/>
        <v>2</v>
      </c>
      <c r="K812" s="11">
        <v>7886</v>
      </c>
      <c r="L812" s="58" t="s">
        <v>1121</v>
      </c>
      <c r="M812" s="8">
        <f t="shared" si="37"/>
        <v>25.3613999492772</v>
      </c>
      <c r="N812" s="7" t="str">
        <f t="shared" si="38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2</v>
      </c>
      <c r="G813" s="7">
        <v>2</v>
      </c>
      <c r="H813" s="7">
        <v>0</v>
      </c>
      <c r="I813" s="7">
        <v>1</v>
      </c>
      <c r="J813" s="13">
        <f t="shared" si="36"/>
        <v>5</v>
      </c>
      <c r="K813" s="11">
        <v>6539</v>
      </c>
      <c r="L813" s="58" t="s">
        <v>1121</v>
      </c>
      <c r="M813" s="8">
        <f t="shared" si="37"/>
        <v>76.464291176020794</v>
      </c>
      <c r="N813" s="7" t="str">
        <f t="shared" si="38"/>
        <v>Baixa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200</v>
      </c>
      <c r="G814" s="7">
        <v>237</v>
      </c>
      <c r="H814" s="7">
        <v>110</v>
      </c>
      <c r="I814" s="7">
        <v>68</v>
      </c>
      <c r="J814" s="13">
        <f t="shared" si="36"/>
        <v>615</v>
      </c>
      <c r="K814" s="11">
        <v>16602</v>
      </c>
      <c r="L814" s="58" t="s">
        <v>1121</v>
      </c>
      <c r="M814" s="8">
        <f t="shared" si="37"/>
        <v>3704.3729671123961</v>
      </c>
      <c r="N814" s="7" t="str">
        <f t="shared" si="38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2</v>
      </c>
      <c r="G819" s="7">
        <v>1</v>
      </c>
      <c r="H819" s="7">
        <v>4</v>
      </c>
      <c r="I819" s="7">
        <v>0</v>
      </c>
      <c r="J819" s="13">
        <f t="shared" si="36"/>
        <v>7</v>
      </c>
      <c r="K819" s="11">
        <v>31984</v>
      </c>
      <c r="L819" s="58" t="s">
        <v>1122</v>
      </c>
      <c r="M819" s="8">
        <f t="shared" si="37"/>
        <v>21.885942971485743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2</v>
      </c>
      <c r="H820" s="7">
        <v>2</v>
      </c>
      <c r="I820" s="7">
        <v>2</v>
      </c>
      <c r="J820" s="13">
        <f t="shared" si="36"/>
        <v>7</v>
      </c>
      <c r="K820" s="11">
        <v>56546</v>
      </c>
      <c r="L820" s="58" t="s">
        <v>1122</v>
      </c>
      <c r="M820" s="8">
        <f t="shared" si="37"/>
        <v>12.379301807378065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5</v>
      </c>
      <c r="G821" s="7">
        <v>6</v>
      </c>
      <c r="H821" s="7">
        <v>4</v>
      </c>
      <c r="I821" s="7">
        <v>0</v>
      </c>
      <c r="J821" s="13">
        <f t="shared" si="36"/>
        <v>15</v>
      </c>
      <c r="K821" s="11">
        <v>6698</v>
      </c>
      <c r="L821" s="58" t="s">
        <v>1121</v>
      </c>
      <c r="M821" s="8">
        <f t="shared" si="37"/>
        <v>223.94744699910422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3</v>
      </c>
      <c r="I822" s="7">
        <v>0</v>
      </c>
      <c r="J822" s="13">
        <f t="shared" si="36"/>
        <v>3</v>
      </c>
      <c r="K822" s="11">
        <v>25253</v>
      </c>
      <c r="L822" s="58" t="s">
        <v>1122</v>
      </c>
      <c r="M822" s="8">
        <f t="shared" si="37"/>
        <v>11.879776660198788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2</v>
      </c>
      <c r="G823" s="7">
        <v>3</v>
      </c>
      <c r="H823" s="7">
        <v>5</v>
      </c>
      <c r="I823" s="7">
        <v>1</v>
      </c>
      <c r="J823" s="13">
        <f t="shared" si="36"/>
        <v>11</v>
      </c>
      <c r="K823" s="11">
        <v>19797</v>
      </c>
      <c r="L823" s="58" t="s">
        <v>1121</v>
      </c>
      <c r="M823" s="8">
        <f t="shared" si="37"/>
        <v>55.563974339546391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61</v>
      </c>
      <c r="G825" s="7">
        <v>68</v>
      </c>
      <c r="H825" s="7">
        <v>96</v>
      </c>
      <c r="I825" s="7">
        <v>24</v>
      </c>
      <c r="J825" s="13">
        <f t="shared" si="36"/>
        <v>249</v>
      </c>
      <c r="K825" s="11">
        <v>114265</v>
      </c>
      <c r="L825" s="58" t="s">
        <v>1124</v>
      </c>
      <c r="M825" s="8">
        <f t="shared" si="37"/>
        <v>217.9144970025817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1</v>
      </c>
      <c r="G826" s="7">
        <v>0</v>
      </c>
      <c r="H826" s="7">
        <v>1</v>
      </c>
      <c r="I826" s="7">
        <v>0</v>
      </c>
      <c r="J826" s="13">
        <f t="shared" si="36"/>
        <v>2</v>
      </c>
      <c r="K826" s="11">
        <v>12466</v>
      </c>
      <c r="L826" s="58" t="s">
        <v>1121</v>
      </c>
      <c r="M826" s="8">
        <f t="shared" si="37"/>
        <v>16.043638697256537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1</v>
      </c>
      <c r="G827" s="7">
        <v>0</v>
      </c>
      <c r="H827" s="7">
        <v>0</v>
      </c>
      <c r="I827" s="7">
        <v>0</v>
      </c>
      <c r="J827" s="13">
        <f t="shared" si="36"/>
        <v>1</v>
      </c>
      <c r="K827" s="11">
        <v>12449</v>
      </c>
      <c r="L827" s="58" t="s">
        <v>1121</v>
      </c>
      <c r="M827" s="8">
        <f t="shared" si="37"/>
        <v>8.0327737167643996</v>
      </c>
      <c r="N827" s="7" t="str">
        <f t="shared" si="38"/>
        <v>Baixa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95</v>
      </c>
      <c r="G828" s="7">
        <v>97</v>
      </c>
      <c r="H828" s="7">
        <v>52</v>
      </c>
      <c r="I828" s="7">
        <v>3</v>
      </c>
      <c r="J828" s="13">
        <f t="shared" si="36"/>
        <v>247</v>
      </c>
      <c r="K828" s="11">
        <v>330361</v>
      </c>
      <c r="L828" s="58" t="s">
        <v>1124</v>
      </c>
      <c r="M828" s="8">
        <f t="shared" si="37"/>
        <v>74.76669461588989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99</v>
      </c>
      <c r="G829" s="7">
        <v>67</v>
      </c>
      <c r="H829" s="7">
        <v>81</v>
      </c>
      <c r="I829" s="7">
        <v>50</v>
      </c>
      <c r="J829" s="13">
        <f t="shared" si="36"/>
        <v>297</v>
      </c>
      <c r="K829" s="11">
        <v>683247</v>
      </c>
      <c r="L829" s="58" t="s">
        <v>1125</v>
      </c>
      <c r="M829" s="8">
        <f t="shared" si="37"/>
        <v>43.468906559414094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62</v>
      </c>
      <c r="G831" s="7">
        <v>86</v>
      </c>
      <c r="H831" s="7">
        <v>84</v>
      </c>
      <c r="I831" s="7">
        <v>73</v>
      </c>
      <c r="J831" s="13">
        <f t="shared" si="36"/>
        <v>305</v>
      </c>
      <c r="K831" s="11">
        <v>83808</v>
      </c>
      <c r="L831" s="58" t="s">
        <v>1123</v>
      </c>
      <c r="M831" s="8">
        <f t="shared" si="37"/>
        <v>363.92707140129818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0</v>
      </c>
      <c r="I832" s="7">
        <v>2</v>
      </c>
      <c r="J832" s="13">
        <f t="shared" si="36"/>
        <v>2</v>
      </c>
      <c r="K832" s="11">
        <v>4325</v>
      </c>
      <c r="L832" s="58" t="s">
        <v>1121</v>
      </c>
      <c r="M832" s="8">
        <f t="shared" si="37"/>
        <v>46.24277456647399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1</v>
      </c>
      <c r="H835" s="7">
        <v>0</v>
      </c>
      <c r="I835" s="7">
        <v>0</v>
      </c>
      <c r="J835" s="13">
        <f t="shared" si="36"/>
        <v>1</v>
      </c>
      <c r="K835" s="11">
        <v>16547</v>
      </c>
      <c r="L835" s="58" t="s">
        <v>1121</v>
      </c>
      <c r="M835" s="8">
        <f t="shared" si="37"/>
        <v>6.0433915513386109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1</v>
      </c>
      <c r="H836" s="7">
        <v>2</v>
      </c>
      <c r="I836" s="7">
        <v>2</v>
      </c>
      <c r="J836" s="13">
        <f t="shared" si="36"/>
        <v>5</v>
      </c>
      <c r="K836" s="11">
        <v>6491</v>
      </c>
      <c r="L836" s="58" t="s">
        <v>1121</v>
      </c>
      <c r="M836" s="8">
        <f t="shared" si="37"/>
        <v>77.029733477122164</v>
      </c>
      <c r="N836" s="7" t="str">
        <f t="shared" si="38"/>
        <v>Baixa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0</v>
      </c>
      <c r="G839" s="7">
        <v>4</v>
      </c>
      <c r="H839" s="7">
        <v>2</v>
      </c>
      <c r="I839" s="7">
        <v>1</v>
      </c>
      <c r="J839" s="13">
        <f t="shared" si="39"/>
        <v>7</v>
      </c>
      <c r="K839" s="11">
        <v>134477</v>
      </c>
      <c r="L839" s="58" t="s">
        <v>1124</v>
      </c>
      <c r="M839" s="8">
        <f t="shared" si="40"/>
        <v>5.2053511009317583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1</v>
      </c>
      <c r="J840" s="13">
        <f t="shared" si="39"/>
        <v>1</v>
      </c>
      <c r="K840" s="11">
        <v>7071</v>
      </c>
      <c r="L840" s="58" t="s">
        <v>1121</v>
      </c>
      <c r="M840" s="8">
        <f t="shared" si="40"/>
        <v>14.142271248762549</v>
      </c>
      <c r="N840" s="7" t="str">
        <f t="shared" si="41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5</v>
      </c>
      <c r="G841" s="7">
        <v>6</v>
      </c>
      <c r="H841" s="7">
        <v>5</v>
      </c>
      <c r="I841" s="7">
        <v>5</v>
      </c>
      <c r="J841" s="13">
        <f t="shared" si="39"/>
        <v>21</v>
      </c>
      <c r="K841" s="11">
        <v>39173</v>
      </c>
      <c r="L841" s="58" t="s">
        <v>1122</v>
      </c>
      <c r="M841" s="8">
        <f t="shared" si="40"/>
        <v>53.608352691905139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2</v>
      </c>
      <c r="H842" s="7">
        <v>1</v>
      </c>
      <c r="I842" s="7">
        <v>0</v>
      </c>
      <c r="J842" s="13">
        <f t="shared" si="39"/>
        <v>3</v>
      </c>
      <c r="K842" s="11">
        <v>19335</v>
      </c>
      <c r="L842" s="58" t="s">
        <v>1121</v>
      </c>
      <c r="M842" s="8">
        <f t="shared" si="40"/>
        <v>15.51590380139643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5</v>
      </c>
      <c r="G843" s="7">
        <v>4</v>
      </c>
      <c r="H843" s="7">
        <v>2</v>
      </c>
      <c r="I843" s="7">
        <v>0</v>
      </c>
      <c r="J843" s="13">
        <f t="shared" si="39"/>
        <v>11</v>
      </c>
      <c r="K843" s="11">
        <v>20537</v>
      </c>
      <c r="L843" s="58" t="s">
        <v>1121</v>
      </c>
      <c r="M843" s="8">
        <f t="shared" si="40"/>
        <v>53.561863952865558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1</v>
      </c>
      <c r="J845" s="13">
        <f t="shared" si="39"/>
        <v>1</v>
      </c>
      <c r="K845" s="11">
        <v>5712</v>
      </c>
      <c r="L845" s="58" t="s">
        <v>1121</v>
      </c>
      <c r="M845" s="8">
        <f t="shared" si="40"/>
        <v>17.50700280112045</v>
      </c>
      <c r="N845" s="7" t="str">
        <f t="shared" si="41"/>
        <v>Baixa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2</v>
      </c>
      <c r="G846" s="7">
        <v>0</v>
      </c>
      <c r="H846" s="7">
        <v>0</v>
      </c>
      <c r="I846" s="7">
        <v>3</v>
      </c>
      <c r="J846" s="13">
        <f t="shared" si="39"/>
        <v>5</v>
      </c>
      <c r="K846" s="11">
        <v>3951</v>
      </c>
      <c r="L846" s="58" t="s">
        <v>1121</v>
      </c>
      <c r="M846" s="8">
        <f t="shared" si="40"/>
        <v>126.55024044545685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0</v>
      </c>
      <c r="G848" s="7">
        <v>3</v>
      </c>
      <c r="H848" s="7">
        <v>6</v>
      </c>
      <c r="I848" s="7">
        <v>2</v>
      </c>
      <c r="J848" s="13">
        <f t="shared" si="39"/>
        <v>11</v>
      </c>
      <c r="K848" s="11">
        <v>125376</v>
      </c>
      <c r="L848" s="58" t="s">
        <v>1124</v>
      </c>
      <c r="M848" s="8">
        <f t="shared" si="40"/>
        <v>8.7736089841755991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1</v>
      </c>
      <c r="G849" s="7">
        <v>1</v>
      </c>
      <c r="H849" s="7">
        <v>0</v>
      </c>
      <c r="I849" s="7">
        <v>0</v>
      </c>
      <c r="J849" s="13">
        <f t="shared" si="39"/>
        <v>2</v>
      </c>
      <c r="K849" s="11">
        <v>78286</v>
      </c>
      <c r="L849" s="58" t="s">
        <v>1123</v>
      </c>
      <c r="M849" s="8">
        <f t="shared" si="40"/>
        <v>2.554735201696344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1</v>
      </c>
      <c r="I851" s="7">
        <v>1</v>
      </c>
      <c r="J851" s="13">
        <f t="shared" si="39"/>
        <v>2</v>
      </c>
      <c r="K851" s="11">
        <v>13764</v>
      </c>
      <c r="L851" s="58" t="s">
        <v>1121</v>
      </c>
      <c r="M851" s="8">
        <f t="shared" si="40"/>
        <v>14.530659691950015</v>
      </c>
      <c r="N851" s="7" t="str">
        <f t="shared" si="41"/>
        <v>Baixa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1</v>
      </c>
      <c r="I853" s="7">
        <v>0</v>
      </c>
      <c r="J853" s="13">
        <f t="shared" si="39"/>
        <v>1</v>
      </c>
      <c r="K853" s="11">
        <v>10537</v>
      </c>
      <c r="L853" s="58" t="s">
        <v>1121</v>
      </c>
      <c r="M853" s="8">
        <f t="shared" si="40"/>
        <v>9.4903672772136289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42</v>
      </c>
      <c r="G855" s="7">
        <v>46</v>
      </c>
      <c r="H855" s="7">
        <v>9</v>
      </c>
      <c r="I855" s="7">
        <v>5</v>
      </c>
      <c r="J855" s="13">
        <f t="shared" si="39"/>
        <v>102</v>
      </c>
      <c r="K855" s="11">
        <v>42149</v>
      </c>
      <c r="L855" s="58" t="s">
        <v>1122</v>
      </c>
      <c r="M855" s="8">
        <f t="shared" si="40"/>
        <v>241.99862392939335</v>
      </c>
      <c r="N855" s="7" t="str">
        <f t="shared" si="41"/>
        <v>Média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1</v>
      </c>
      <c r="I856" s="7">
        <v>0</v>
      </c>
      <c r="J856" s="13">
        <f t="shared" si="39"/>
        <v>1</v>
      </c>
      <c r="K856" s="11">
        <v>5243</v>
      </c>
      <c r="L856" s="58" t="s">
        <v>1121</v>
      </c>
      <c r="M856" s="8">
        <f t="shared" si="40"/>
        <v>19.073049780659929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3034</v>
      </c>
      <c r="G858" s="12">
        <f>SUM(G5:G857)</f>
        <v>3425</v>
      </c>
      <c r="H858" s="12">
        <f>SUM(H5:H857)</f>
        <v>3383</v>
      </c>
      <c r="I858" s="12">
        <f>SUM(I5:I857)</f>
        <v>2273</v>
      </c>
      <c r="J858" s="62">
        <f>SUM(J5:J857)</f>
        <v>12115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G9" sqref="G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84" t="s">
        <v>1130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thickBot="1" x14ac:dyDescent="0.3">
      <c r="A3" s="85" t="str">
        <f>Dengue!A3</f>
        <v>Sinan02/03/2020</v>
      </c>
      <c r="B3" s="8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</v>
      </c>
      <c r="G4" s="50">
        <v>6</v>
      </c>
      <c r="H4" s="50">
        <v>7</v>
      </c>
      <c r="I4" s="50">
        <v>8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1</v>
      </c>
      <c r="Q6" s="71">
        <f>P6/P$10*100</f>
        <v>0.11723329425556857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56</v>
      </c>
      <c r="Q8" s="71">
        <f>P8/P$10*100</f>
        <v>6.5650644783118413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1</v>
      </c>
      <c r="G9" s="7">
        <v>0</v>
      </c>
      <c r="H9" s="7">
        <v>0</v>
      </c>
      <c r="I9" s="7">
        <v>0</v>
      </c>
      <c r="J9" s="13">
        <f t="shared" si="0"/>
        <v>1</v>
      </c>
      <c r="K9" s="11">
        <v>9575</v>
      </c>
      <c r="L9" s="58" t="s">
        <v>1121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794</v>
      </c>
      <c r="Q9" s="71">
        <f>P9/P$10*100</f>
        <v>93.083235638921451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1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1</v>
      </c>
      <c r="H41" s="7">
        <v>0</v>
      </c>
      <c r="I41" s="7">
        <v>0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1</v>
      </c>
      <c r="G42" s="7">
        <v>1</v>
      </c>
      <c r="H42" s="7">
        <v>3</v>
      </c>
      <c r="I42" s="7">
        <v>3</v>
      </c>
      <c r="J42" s="13">
        <f t="shared" si="0"/>
        <v>8</v>
      </c>
      <c r="K42" s="11">
        <v>116691</v>
      </c>
      <c r="L42" s="58" t="s">
        <v>1124</v>
      </c>
      <c r="M42" s="8">
        <f t="shared" si="1"/>
        <v>6.8557129512987292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1</v>
      </c>
      <c r="G55" s="7">
        <v>0</v>
      </c>
      <c r="H55" s="7">
        <v>0</v>
      </c>
      <c r="I55" s="7">
        <v>0</v>
      </c>
      <c r="J55" s="13">
        <f t="shared" si="0"/>
        <v>1</v>
      </c>
      <c r="K55" s="11">
        <v>14085</v>
      </c>
      <c r="L55" s="58" t="s">
        <v>1121</v>
      </c>
      <c r="M55" s="8">
        <f t="shared" si="1"/>
        <v>7.0997515086971958</v>
      </c>
      <c r="N55" s="7" t="str">
        <f t="shared" si="2"/>
        <v>Baixa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1</v>
      </c>
      <c r="G58" s="7">
        <v>0</v>
      </c>
      <c r="H58" s="7">
        <v>0</v>
      </c>
      <c r="I58" s="7">
        <v>0</v>
      </c>
      <c r="J58" s="13">
        <f t="shared" si="0"/>
        <v>1</v>
      </c>
      <c r="K58" s="11">
        <v>19094</v>
      </c>
      <c r="L58" s="58" t="s">
        <v>1121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1</v>
      </c>
      <c r="H70" s="7">
        <v>1</v>
      </c>
      <c r="I70" s="7">
        <v>0</v>
      </c>
      <c r="J70" s="13">
        <f t="shared" si="3"/>
        <v>5</v>
      </c>
      <c r="K70" s="11">
        <v>2501576</v>
      </c>
      <c r="L70" s="58" t="s">
        <v>1125</v>
      </c>
      <c r="M70" s="8">
        <f t="shared" si="4"/>
        <v>0.19987399943075887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5</v>
      </c>
      <c r="G71" s="7">
        <v>8</v>
      </c>
      <c r="H71" s="7">
        <v>4</v>
      </c>
      <c r="I71" s="7">
        <v>1</v>
      </c>
      <c r="J71" s="13">
        <f t="shared" si="3"/>
        <v>18</v>
      </c>
      <c r="K71" s="11">
        <v>26396</v>
      </c>
      <c r="L71" s="58" t="s">
        <v>1122</v>
      </c>
      <c r="M71" s="8">
        <f t="shared" si="4"/>
        <v>68.192150325806935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1</v>
      </c>
      <c r="I113" s="7">
        <v>0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1</v>
      </c>
      <c r="J127" s="13">
        <f t="shared" si="3"/>
        <v>1</v>
      </c>
      <c r="K127" s="11">
        <v>53866</v>
      </c>
      <c r="L127" s="58" t="s">
        <v>1122</v>
      </c>
      <c r="M127" s="8">
        <f t="shared" si="4"/>
        <v>1.8564586195373707</v>
      </c>
      <c r="N127" s="7" t="str">
        <f t="shared" si="5"/>
        <v>Baixa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1</v>
      </c>
      <c r="I151" s="7">
        <v>0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1</v>
      </c>
      <c r="H157" s="7">
        <v>0</v>
      </c>
      <c r="I157" s="7">
        <v>0</v>
      </c>
      <c r="J157" s="13">
        <f t="shared" si="6"/>
        <v>1</v>
      </c>
      <c r="K157" s="11">
        <v>11439</v>
      </c>
      <c r="L157" s="58" t="s">
        <v>1121</v>
      </c>
      <c r="M157" s="8">
        <f t="shared" si="7"/>
        <v>8.7420229041000095</v>
      </c>
      <c r="N157" s="7" t="str">
        <f t="shared" si="8"/>
        <v>Baixa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1</v>
      </c>
      <c r="I216" s="7">
        <v>0</v>
      </c>
      <c r="J216" s="13">
        <f t="shared" si="9"/>
        <v>1</v>
      </c>
      <c r="K216" s="11">
        <v>10040</v>
      </c>
      <c r="L216" s="58" t="s">
        <v>1121</v>
      </c>
      <c r="M216" s="8">
        <f t="shared" si="10"/>
        <v>9.9601593625498008</v>
      </c>
      <c r="N216" s="7" t="str">
        <f t="shared" si="11"/>
        <v>Baixa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13</v>
      </c>
      <c r="G218" s="7">
        <v>7</v>
      </c>
      <c r="H218" s="7">
        <v>1</v>
      </c>
      <c r="I218" s="7">
        <v>0</v>
      </c>
      <c r="J218" s="13">
        <f t="shared" si="9"/>
        <v>21</v>
      </c>
      <c r="K218" s="11">
        <v>109405</v>
      </c>
      <c r="L218" s="58" t="s">
        <v>1124</v>
      </c>
      <c r="M218" s="8">
        <f t="shared" si="10"/>
        <v>19.194735158356565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1</v>
      </c>
      <c r="G276" s="7">
        <v>3</v>
      </c>
      <c r="H276" s="7">
        <v>2</v>
      </c>
      <c r="I276" s="7">
        <v>0</v>
      </c>
      <c r="J276" s="13">
        <f t="shared" si="12"/>
        <v>6</v>
      </c>
      <c r="K276" s="11">
        <v>24773</v>
      </c>
      <c r="L276" s="58" t="s">
        <v>1121</v>
      </c>
      <c r="M276" s="8">
        <f t="shared" si="13"/>
        <v>24.219916844952166</v>
      </c>
      <c r="N276" s="7" t="str">
        <f t="shared" si="14"/>
        <v>Baixa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1</v>
      </c>
      <c r="I290" s="7">
        <v>2</v>
      </c>
      <c r="J290" s="13">
        <f t="shared" si="12"/>
        <v>3</v>
      </c>
      <c r="K290" s="11">
        <v>15235</v>
      </c>
      <c r="L290" s="58" t="s">
        <v>1121</v>
      </c>
      <c r="M290" s="8">
        <f t="shared" si="13"/>
        <v>19.691499835904168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1</v>
      </c>
      <c r="I295" s="7">
        <v>0</v>
      </c>
      <c r="J295" s="13">
        <f t="shared" si="12"/>
        <v>1</v>
      </c>
      <c r="K295" s="11">
        <v>67540</v>
      </c>
      <c r="L295" s="58" t="s">
        <v>1122</v>
      </c>
      <c r="M295" s="8">
        <f t="shared" si="13"/>
        <v>1.4806040864672785</v>
      </c>
      <c r="N295" s="7" t="str">
        <f t="shared" si="14"/>
        <v>Baixa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0</v>
      </c>
      <c r="H309" s="7">
        <v>0</v>
      </c>
      <c r="I309" s="7">
        <v>1</v>
      </c>
      <c r="J309" s="13">
        <f t="shared" si="12"/>
        <v>2</v>
      </c>
      <c r="K309" s="11">
        <v>58962</v>
      </c>
      <c r="L309" s="58" t="s">
        <v>1122</v>
      </c>
      <c r="M309" s="8">
        <f t="shared" si="13"/>
        <v>3.3920151962280793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</v>
      </c>
      <c r="G319" s="7">
        <v>2</v>
      </c>
      <c r="H319" s="7">
        <v>3</v>
      </c>
      <c r="I319" s="7">
        <v>1</v>
      </c>
      <c r="J319" s="13">
        <f t="shared" si="12"/>
        <v>9</v>
      </c>
      <c r="K319" s="11">
        <v>278685</v>
      </c>
      <c r="L319" s="58" t="s">
        <v>1124</v>
      </c>
      <c r="M319" s="8">
        <f t="shared" si="13"/>
        <v>3.229452607782981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2</v>
      </c>
      <c r="I322" s="7">
        <v>0</v>
      </c>
      <c r="J322" s="13">
        <f t="shared" si="12"/>
        <v>2</v>
      </c>
      <c r="K322" s="11">
        <v>34057</v>
      </c>
      <c r="L322" s="58" t="s">
        <v>1122</v>
      </c>
      <c r="M322" s="8">
        <f t="shared" si="13"/>
        <v>5.8725078544792551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1</v>
      </c>
      <c r="J323" s="13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1</v>
      </c>
      <c r="H360" s="7">
        <v>0</v>
      </c>
      <c r="I360" s="7">
        <v>0</v>
      </c>
      <c r="J360" s="13">
        <f t="shared" si="15"/>
        <v>1</v>
      </c>
      <c r="K360" s="11">
        <v>19717</v>
      </c>
      <c r="L360" s="58" t="s">
        <v>1121</v>
      </c>
      <c r="M360" s="8">
        <f t="shared" si="16"/>
        <v>5.0717654815641318</v>
      </c>
      <c r="N360" s="7" t="str">
        <f t="shared" si="17"/>
        <v>Baixa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14</v>
      </c>
      <c r="G361" s="7">
        <v>5</v>
      </c>
      <c r="H361" s="7">
        <v>7</v>
      </c>
      <c r="I361" s="7">
        <v>0</v>
      </c>
      <c r="J361" s="13">
        <f t="shared" si="15"/>
        <v>26</v>
      </c>
      <c r="K361" s="11">
        <v>261344</v>
      </c>
      <c r="L361" s="58" t="s">
        <v>1124</v>
      </c>
      <c r="M361" s="8">
        <f t="shared" si="16"/>
        <v>9.9485735276111189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1</v>
      </c>
      <c r="G370" s="7">
        <v>0</v>
      </c>
      <c r="H370" s="7">
        <v>0</v>
      </c>
      <c r="I370" s="7">
        <v>0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1</v>
      </c>
      <c r="I380" s="7">
        <v>1</v>
      </c>
      <c r="J380" s="13">
        <f t="shared" si="15"/>
        <v>2</v>
      </c>
      <c r="K380" s="11">
        <v>12212</v>
      </c>
      <c r="L380" s="58" t="s">
        <v>1121</v>
      </c>
      <c r="M380" s="8">
        <f t="shared" si="16"/>
        <v>16.377333770062233</v>
      </c>
      <c r="N380" s="7" t="str">
        <f t="shared" si="17"/>
        <v>Baixa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1</v>
      </c>
      <c r="G381" s="7">
        <v>0</v>
      </c>
      <c r="H381" s="7">
        <v>0</v>
      </c>
      <c r="I381" s="7">
        <v>0</v>
      </c>
      <c r="J381" s="13">
        <f t="shared" si="15"/>
        <v>1</v>
      </c>
      <c r="K381" s="11">
        <v>21096</v>
      </c>
      <c r="L381" s="58" t="s">
        <v>1121</v>
      </c>
      <c r="M381" s="8">
        <f t="shared" si="16"/>
        <v>4.7402351156617364</v>
      </c>
      <c r="N381" s="7" t="str">
        <f t="shared" si="17"/>
        <v>Baixa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1</v>
      </c>
      <c r="H382" s="7">
        <v>0</v>
      </c>
      <c r="I382" s="7">
        <v>0</v>
      </c>
      <c r="J382" s="13">
        <f t="shared" si="15"/>
        <v>1</v>
      </c>
      <c r="K382" s="11">
        <v>15102</v>
      </c>
      <c r="L382" s="58" t="s">
        <v>1121</v>
      </c>
      <c r="M382" s="8">
        <f t="shared" si="16"/>
        <v>6.6216395179446437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1</v>
      </c>
      <c r="I383" s="7">
        <v>0</v>
      </c>
      <c r="J383" s="13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2</v>
      </c>
      <c r="J393" s="13">
        <f t="shared" si="18"/>
        <v>2</v>
      </c>
      <c r="K393" s="11">
        <v>38822</v>
      </c>
      <c r="L393" s="58" t="s">
        <v>1122</v>
      </c>
      <c r="M393" s="8">
        <f t="shared" si="19"/>
        <v>5.151718097985678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1</v>
      </c>
      <c r="H423" s="7">
        <v>0</v>
      </c>
      <c r="I423" s="7">
        <v>0</v>
      </c>
      <c r="J423" s="13">
        <f t="shared" si="18"/>
        <v>2</v>
      </c>
      <c r="K423" s="11">
        <v>564310</v>
      </c>
      <c r="L423" s="58" t="s">
        <v>1125</v>
      </c>
      <c r="M423" s="8">
        <f t="shared" si="19"/>
        <v>0.35441512643759637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2</v>
      </c>
      <c r="G439" s="7">
        <v>1</v>
      </c>
      <c r="H439" s="7">
        <v>2</v>
      </c>
      <c r="I439" s="7">
        <v>2</v>
      </c>
      <c r="J439" s="13">
        <f t="shared" si="18"/>
        <v>7</v>
      </c>
      <c r="K439" s="11">
        <v>6522</v>
      </c>
      <c r="L439" s="58" t="s">
        <v>1121</v>
      </c>
      <c r="M439" s="8">
        <f t="shared" si="19"/>
        <v>107.32904017172646</v>
      </c>
      <c r="N439" s="7" t="str">
        <f t="shared" si="20"/>
        <v>Média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1</v>
      </c>
      <c r="G458" s="7">
        <v>0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1</v>
      </c>
      <c r="G461" s="7">
        <v>0</v>
      </c>
      <c r="H461" s="7">
        <v>0</v>
      </c>
      <c r="I461" s="7">
        <v>0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1</v>
      </c>
      <c r="G497" s="7">
        <v>0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1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1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1</v>
      </c>
      <c r="I573" s="7">
        <v>0</v>
      </c>
      <c r="J573" s="13">
        <f t="shared" si="24"/>
        <v>1</v>
      </c>
      <c r="K573" s="11">
        <v>24319</v>
      </c>
      <c r="L573" s="58" t="s">
        <v>1121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2</v>
      </c>
      <c r="H585" s="7">
        <v>0</v>
      </c>
      <c r="I585" s="7">
        <v>0</v>
      </c>
      <c r="J585" s="13">
        <f t="shared" si="27"/>
        <v>2</v>
      </c>
      <c r="K585" s="11">
        <v>11249</v>
      </c>
      <c r="L585" s="58" t="s">
        <v>1121</v>
      </c>
      <c r="M585" s="8">
        <f t="shared" si="28"/>
        <v>17.779358165170237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4</v>
      </c>
      <c r="G588" s="7">
        <v>1</v>
      </c>
      <c r="H588" s="7">
        <v>0</v>
      </c>
      <c r="I588" s="7">
        <v>0</v>
      </c>
      <c r="J588" s="13">
        <f t="shared" si="27"/>
        <v>5</v>
      </c>
      <c r="K588" s="11">
        <v>6847</v>
      </c>
      <c r="L588" s="58" t="s">
        <v>1121</v>
      </c>
      <c r="M588" s="8">
        <f t="shared" si="28"/>
        <v>73.024682342631806</v>
      </c>
      <c r="N588" s="7" t="str">
        <f t="shared" si="29"/>
        <v>Baixa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17</v>
      </c>
      <c r="G603" s="7">
        <v>16</v>
      </c>
      <c r="H603" s="7">
        <v>5</v>
      </c>
      <c r="I603" s="7">
        <v>0</v>
      </c>
      <c r="J603" s="13">
        <f t="shared" si="27"/>
        <v>38</v>
      </c>
      <c r="K603" s="11">
        <v>10731</v>
      </c>
      <c r="L603" s="58" t="s">
        <v>1121</v>
      </c>
      <c r="M603" s="8">
        <f t="shared" si="28"/>
        <v>354.11424843910169</v>
      </c>
      <c r="N603" s="7" t="str">
        <f t="shared" si="29"/>
        <v>Alta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1</v>
      </c>
      <c r="G604" s="7">
        <v>1</v>
      </c>
      <c r="H604" s="7">
        <v>0</v>
      </c>
      <c r="I604" s="7">
        <v>0</v>
      </c>
      <c r="J604" s="13">
        <f t="shared" si="27"/>
        <v>2</v>
      </c>
      <c r="K604" s="11">
        <v>56208</v>
      </c>
      <c r="L604" s="58" t="s">
        <v>1122</v>
      </c>
      <c r="M604" s="8">
        <f t="shared" si="28"/>
        <v>3.5582123541132935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0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0</v>
      </c>
      <c r="I634" s="7">
        <v>0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1</v>
      </c>
      <c r="H637" s="7">
        <v>0</v>
      </c>
      <c r="I637" s="7">
        <v>0</v>
      </c>
      <c r="J637" s="13">
        <f t="shared" si="27"/>
        <v>2</v>
      </c>
      <c r="K637" s="11">
        <v>17398</v>
      </c>
      <c r="L637" s="58" t="s">
        <v>1121</v>
      </c>
      <c r="M637" s="8">
        <f t="shared" si="28"/>
        <v>11.495574203931486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1</v>
      </c>
      <c r="H695" s="7">
        <v>1</v>
      </c>
      <c r="I695" s="7">
        <v>2</v>
      </c>
      <c r="J695" s="13">
        <f t="shared" si="30"/>
        <v>4</v>
      </c>
      <c r="K695" s="11">
        <v>3971</v>
      </c>
      <c r="L695" s="58" t="s">
        <v>1121</v>
      </c>
      <c r="M695" s="8">
        <f t="shared" si="31"/>
        <v>100.73029463611181</v>
      </c>
      <c r="N695" s="7" t="str">
        <f t="shared" si="32"/>
        <v>Média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1</v>
      </c>
      <c r="H697" s="7">
        <v>0</v>
      </c>
      <c r="I697" s="7">
        <v>0</v>
      </c>
      <c r="J697" s="13">
        <f t="shared" si="30"/>
        <v>1</v>
      </c>
      <c r="K697" s="11">
        <v>4807</v>
      </c>
      <c r="L697" s="58" t="s">
        <v>1121</v>
      </c>
      <c r="M697" s="8">
        <f t="shared" si="31"/>
        <v>20.802995631370916</v>
      </c>
      <c r="N697" s="7" t="str">
        <f t="shared" si="32"/>
        <v>Baixa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2</v>
      </c>
      <c r="H699" s="7">
        <v>2</v>
      </c>
      <c r="I699" s="7">
        <v>0</v>
      </c>
      <c r="J699" s="13">
        <f t="shared" si="30"/>
        <v>4</v>
      </c>
      <c r="K699" s="11">
        <v>33934</v>
      </c>
      <c r="L699" s="58" t="s">
        <v>1122</v>
      </c>
      <c r="M699" s="8">
        <f t="shared" si="31"/>
        <v>11.787587670183298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1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1</v>
      </c>
      <c r="H757" s="7">
        <v>1</v>
      </c>
      <c r="I757" s="7">
        <v>0</v>
      </c>
      <c r="J757" s="13">
        <f t="shared" si="33"/>
        <v>2</v>
      </c>
      <c r="K757" s="11">
        <v>7858</v>
      </c>
      <c r="L757" s="58" t="s">
        <v>1121</v>
      </c>
      <c r="M757" s="8">
        <f t="shared" si="34"/>
        <v>25.451768897938408</v>
      </c>
      <c r="N757" s="7" t="str">
        <f t="shared" si="35"/>
        <v>Baixa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2</v>
      </c>
      <c r="H768" s="7">
        <v>3</v>
      </c>
      <c r="I768" s="7">
        <v>0</v>
      </c>
      <c r="J768" s="13">
        <f t="shared" si="33"/>
        <v>5</v>
      </c>
      <c r="K768" s="11">
        <v>10922</v>
      </c>
      <c r="L768" s="58" t="s">
        <v>1121</v>
      </c>
      <c r="M768" s="8">
        <f t="shared" si="34"/>
        <v>45.779161325764512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0</v>
      </c>
      <c r="H811" s="7">
        <v>1</v>
      </c>
      <c r="I811" s="7">
        <v>0</v>
      </c>
      <c r="J811" s="13">
        <f t="shared" si="36"/>
        <v>2</v>
      </c>
      <c r="K811" s="11">
        <v>89090</v>
      </c>
      <c r="L811" s="58" t="s">
        <v>1123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1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1</v>
      </c>
      <c r="H825" s="7">
        <v>5</v>
      </c>
      <c r="I825" s="7">
        <v>1</v>
      </c>
      <c r="J825" s="13">
        <f t="shared" si="36"/>
        <v>7</v>
      </c>
      <c r="K825" s="11">
        <v>114265</v>
      </c>
      <c r="L825" s="58" t="s">
        <v>1124</v>
      </c>
      <c r="M825" s="8">
        <f t="shared" si="37"/>
        <v>6.1261103575022968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1</v>
      </c>
      <c r="H828" s="7">
        <v>1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1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1125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1</v>
      </c>
      <c r="J836" s="13">
        <f t="shared" si="36"/>
        <v>1</v>
      </c>
      <c r="K836" s="11">
        <v>6491</v>
      </c>
      <c r="L836" s="58" t="s">
        <v>1121</v>
      </c>
      <c r="M836" s="8">
        <f t="shared" si="37"/>
        <v>15.405946695424435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1</v>
      </c>
      <c r="H856" s="7">
        <v>0</v>
      </c>
      <c r="I856" s="7">
        <v>1</v>
      </c>
      <c r="J856" s="13">
        <f t="shared" si="39"/>
        <v>2</v>
      </c>
      <c r="K856" s="11">
        <v>5243</v>
      </c>
      <c r="L856" s="58" t="s">
        <v>1121</v>
      </c>
      <c r="M856" s="8">
        <f t="shared" si="40"/>
        <v>38.146099561319858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78</v>
      </c>
      <c r="G858" s="12">
        <f>SUM(G5:G857)</f>
        <v>71</v>
      </c>
      <c r="H858" s="12">
        <f>SUM(H5:H857)</f>
        <v>53</v>
      </c>
      <c r="I858" s="12">
        <f>SUM(I5:I857)</f>
        <v>20</v>
      </c>
      <c r="J858" s="12">
        <f>SUM(J5:J857)</f>
        <v>222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I10" sqref="I10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84" t="s">
        <v>1129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thickBot="1" x14ac:dyDescent="0.3">
      <c r="A3" s="85" t="str">
        <f>Dengue!A3</f>
        <v>Sinan02/03/2020</v>
      </c>
      <c r="B3" s="8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</v>
      </c>
      <c r="G4" s="50">
        <v>6</v>
      </c>
      <c r="H4" s="50">
        <v>7</v>
      </c>
      <c r="I4" s="50">
        <v>8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33</v>
      </c>
      <c r="Q8" s="71">
        <f>P8/P$10*100</f>
        <v>3.8686987104337636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1</v>
      </c>
      <c r="G9" s="7">
        <v>0</v>
      </c>
      <c r="H9" s="7">
        <v>0</v>
      </c>
      <c r="I9" s="7">
        <v>0</v>
      </c>
      <c r="J9" s="13">
        <f t="shared" si="0"/>
        <v>1</v>
      </c>
      <c r="K9" s="11">
        <v>9575</v>
      </c>
      <c r="L9" s="58" t="s">
        <v>1121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820</v>
      </c>
      <c r="Q9" s="71">
        <f>P9/P$10*100</f>
        <v>96.131301289566238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1</v>
      </c>
      <c r="H15" s="7">
        <v>0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1</v>
      </c>
      <c r="I37" s="7">
        <v>0</v>
      </c>
      <c r="J37" s="13">
        <f t="shared" si="0"/>
        <v>1</v>
      </c>
      <c r="K37" s="11">
        <v>9363</v>
      </c>
      <c r="L37" s="58" t="s">
        <v>1121</v>
      </c>
      <c r="M37" s="8">
        <f t="shared" si="1"/>
        <v>10.680337498664958</v>
      </c>
      <c r="N37" s="7" t="str">
        <f t="shared" si="2"/>
        <v>Baixa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2</v>
      </c>
      <c r="G70" s="7">
        <v>0</v>
      </c>
      <c r="H70" s="7">
        <v>0</v>
      </c>
      <c r="I70" s="7">
        <v>0</v>
      </c>
      <c r="J70" s="13">
        <f t="shared" si="3"/>
        <v>2</v>
      </c>
      <c r="K70" s="11">
        <v>2501576</v>
      </c>
      <c r="L70" s="58" t="s">
        <v>1125</v>
      </c>
      <c r="M70" s="8">
        <f t="shared" si="4"/>
        <v>7.9949599772303537E-2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1</v>
      </c>
      <c r="G96" s="7">
        <v>0</v>
      </c>
      <c r="H96" s="7">
        <v>0</v>
      </c>
      <c r="I96" s="7">
        <v>0</v>
      </c>
      <c r="J96" s="13">
        <f t="shared" si="3"/>
        <v>1</v>
      </c>
      <c r="K96" s="11">
        <v>4374</v>
      </c>
      <c r="L96" s="58" t="s">
        <v>1121</v>
      </c>
      <c r="M96" s="8">
        <f t="shared" si="4"/>
        <v>22.862368541380885</v>
      </c>
      <c r="N96" s="7" t="str">
        <f t="shared" si="5"/>
        <v>Baixa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1</v>
      </c>
      <c r="I113" s="7">
        <v>0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1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1</v>
      </c>
      <c r="G237" s="7">
        <v>0</v>
      </c>
      <c r="H237" s="7">
        <v>0</v>
      </c>
      <c r="I237" s="7">
        <v>0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3</v>
      </c>
      <c r="G309" s="7">
        <v>2</v>
      </c>
      <c r="H309" s="7">
        <v>1</v>
      </c>
      <c r="I309" s="7">
        <v>1</v>
      </c>
      <c r="J309" s="13">
        <f t="shared" si="12"/>
        <v>7</v>
      </c>
      <c r="K309" s="11">
        <v>58962</v>
      </c>
      <c r="L309" s="58" t="s">
        <v>1122</v>
      </c>
      <c r="M309" s="8">
        <f t="shared" si="13"/>
        <v>11.872053186798276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2</v>
      </c>
      <c r="G370" s="7">
        <v>0</v>
      </c>
      <c r="H370" s="7">
        <v>0</v>
      </c>
      <c r="I370" s="7">
        <v>0</v>
      </c>
      <c r="J370" s="13">
        <f t="shared" si="15"/>
        <v>2</v>
      </c>
      <c r="K370" s="11">
        <v>13278</v>
      </c>
      <c r="L370" s="58" t="s">
        <v>1121</v>
      </c>
      <c r="M370" s="8">
        <f t="shared" si="16"/>
        <v>15.062509414068384</v>
      </c>
      <c r="N370" s="7" t="str">
        <f t="shared" si="17"/>
        <v>Baixa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2</v>
      </c>
      <c r="G391" s="7">
        <v>4</v>
      </c>
      <c r="H391" s="7">
        <v>1</v>
      </c>
      <c r="I391" s="7">
        <v>0</v>
      </c>
      <c r="J391" s="13">
        <f t="shared" si="18"/>
        <v>7</v>
      </c>
      <c r="K391" s="11">
        <v>104067</v>
      </c>
      <c r="L391" s="58" t="s">
        <v>1124</v>
      </c>
      <c r="M391" s="8">
        <f t="shared" si="19"/>
        <v>6.7264358538249391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1</v>
      </c>
      <c r="G393" s="7">
        <v>0</v>
      </c>
      <c r="H393" s="7">
        <v>0</v>
      </c>
      <c r="I393" s="7">
        <v>0</v>
      </c>
      <c r="J393" s="13">
        <f t="shared" si="18"/>
        <v>1</v>
      </c>
      <c r="K393" s="11">
        <v>38822</v>
      </c>
      <c r="L393" s="58" t="s">
        <v>1122</v>
      </c>
      <c r="M393" s="8">
        <f t="shared" si="19"/>
        <v>2.575859048992839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2</v>
      </c>
      <c r="G401" s="7">
        <v>1</v>
      </c>
      <c r="H401" s="7">
        <v>1</v>
      </c>
      <c r="I401" s="7">
        <v>1</v>
      </c>
      <c r="J401" s="13">
        <f t="shared" si="18"/>
        <v>5</v>
      </c>
      <c r="K401" s="11">
        <v>5378</v>
      </c>
      <c r="L401" s="58" t="s">
        <v>1121</v>
      </c>
      <c r="M401" s="8">
        <f t="shared" si="19"/>
        <v>92.971364819635554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1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1</v>
      </c>
      <c r="H483" s="7">
        <v>0</v>
      </c>
      <c r="I483" s="7">
        <v>0</v>
      </c>
      <c r="J483" s="13">
        <f t="shared" si="21"/>
        <v>1</v>
      </c>
      <c r="K483" s="11">
        <v>20882</v>
      </c>
      <c r="L483" s="58" t="s">
        <v>1121</v>
      </c>
      <c r="M483" s="8">
        <f t="shared" si="22"/>
        <v>4.7888133320563169</v>
      </c>
      <c r="N483" s="7" t="str">
        <f t="shared" si="23"/>
        <v>Baixa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1</v>
      </c>
      <c r="H489" s="7">
        <v>0</v>
      </c>
      <c r="I489" s="7">
        <v>0</v>
      </c>
      <c r="J489" s="13">
        <f t="shared" si="21"/>
        <v>1</v>
      </c>
      <c r="K489" s="11">
        <v>13557</v>
      </c>
      <c r="L489" s="58" t="s">
        <v>1121</v>
      </c>
      <c r="M489" s="8">
        <f t="shared" si="22"/>
        <v>7.3762631850704441</v>
      </c>
      <c r="N489" s="7" t="str">
        <f t="shared" si="23"/>
        <v>Baixa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1</v>
      </c>
      <c r="I512" s="7">
        <v>1</v>
      </c>
      <c r="J512" s="13">
        <f t="shared" si="21"/>
        <v>2</v>
      </c>
      <c r="K512" s="11">
        <v>26997</v>
      </c>
      <c r="L512" s="58" t="s">
        <v>1122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1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1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3</v>
      </c>
      <c r="G555" s="7">
        <v>0</v>
      </c>
      <c r="H555" s="7">
        <v>0</v>
      </c>
      <c r="I555" s="7">
        <v>0</v>
      </c>
      <c r="J555" s="13">
        <f t="shared" si="24"/>
        <v>3</v>
      </c>
      <c r="K555" s="11">
        <v>93101</v>
      </c>
      <c r="L555" s="58" t="s">
        <v>1123</v>
      </c>
      <c r="M555" s="8">
        <f t="shared" si="25"/>
        <v>3.2223069569607201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1</v>
      </c>
      <c r="I586" s="7">
        <v>0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1</v>
      </c>
      <c r="H607" s="7">
        <v>0</v>
      </c>
      <c r="I607" s="7">
        <v>0</v>
      </c>
      <c r="J607" s="13">
        <f t="shared" si="27"/>
        <v>2</v>
      </c>
      <c r="K607" s="11">
        <v>34456</v>
      </c>
      <c r="L607" s="58" t="s">
        <v>1122</v>
      </c>
      <c r="M607" s="8">
        <f t="shared" si="28"/>
        <v>5.8045042953331789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2</v>
      </c>
      <c r="G637" s="7">
        <v>0</v>
      </c>
      <c r="H637" s="7">
        <v>0</v>
      </c>
      <c r="I637" s="7">
        <v>0</v>
      </c>
      <c r="J637" s="13">
        <f t="shared" si="27"/>
        <v>2</v>
      </c>
      <c r="K637" s="11">
        <v>17398</v>
      </c>
      <c r="L637" s="58" t="s">
        <v>1121</v>
      </c>
      <c r="M637" s="8">
        <f t="shared" si="28"/>
        <v>11.495574203931486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1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1</v>
      </c>
      <c r="H753" s="7">
        <v>1</v>
      </c>
      <c r="I753" s="7">
        <v>0</v>
      </c>
      <c r="J753" s="13">
        <f t="shared" si="33"/>
        <v>2</v>
      </c>
      <c r="K753" s="11">
        <v>45488</v>
      </c>
      <c r="L753" s="58" t="s">
        <v>1122</v>
      </c>
      <c r="M753" s="8">
        <f t="shared" si="34"/>
        <v>4.3967639817094621</v>
      </c>
      <c r="N753" s="7" t="str">
        <f t="shared" si="35"/>
        <v>Baixa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0</v>
      </c>
      <c r="H811" s="7">
        <v>1</v>
      </c>
      <c r="I811" s="7">
        <v>0</v>
      </c>
      <c r="J811" s="13">
        <f t="shared" si="36"/>
        <v>2</v>
      </c>
      <c r="K811" s="11">
        <v>89090</v>
      </c>
      <c r="L811" s="58" t="s">
        <v>1123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1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2</v>
      </c>
      <c r="G825" s="7">
        <v>3</v>
      </c>
      <c r="H825" s="7">
        <v>4</v>
      </c>
      <c r="I825" s="7">
        <v>0</v>
      </c>
      <c r="J825" s="13">
        <f t="shared" si="36"/>
        <v>9</v>
      </c>
      <c r="K825" s="11">
        <v>114265</v>
      </c>
      <c r="L825" s="58" t="s">
        <v>1124</v>
      </c>
      <c r="M825" s="8">
        <f t="shared" si="37"/>
        <v>7.8764276025029538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2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1</v>
      </c>
      <c r="H839" s="7">
        <v>0</v>
      </c>
      <c r="I839" s="7">
        <v>0</v>
      </c>
      <c r="J839" s="13">
        <f t="shared" si="39"/>
        <v>1</v>
      </c>
      <c r="K839" s="11">
        <v>134477</v>
      </c>
      <c r="L839" s="58" t="s">
        <v>1124</v>
      </c>
      <c r="M839" s="8">
        <f t="shared" si="40"/>
        <v>0.74362158584739402</v>
      </c>
      <c r="N839" s="7" t="str">
        <f t="shared" si="41"/>
        <v>Baixa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24</v>
      </c>
      <c r="G858" s="12">
        <f>SUM(G5:G857)</f>
        <v>20</v>
      </c>
      <c r="H858" s="12">
        <f>SUM(H5:H857)</f>
        <v>19</v>
      </c>
      <c r="I858" s="12">
        <f>SUM(I5:I857)</f>
        <v>4</v>
      </c>
      <c r="J858" s="12">
        <f>SUM(J5:J857)</f>
        <v>67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E11" sqref="E11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89" t="s">
        <v>1128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8"/>
      <c r="O2" s="18"/>
      <c r="P2" s="18"/>
    </row>
    <row r="3" spans="1:21" ht="18.75" x14ac:dyDescent="0.25">
      <c r="A3" s="43" t="str">
        <f>Dengue!A3</f>
        <v>Sinan02/03/2020</v>
      </c>
      <c r="B3" s="40"/>
      <c r="C3" s="40"/>
    </row>
    <row r="4" spans="1:21" ht="19.5" customHeight="1" thickBot="1" x14ac:dyDescent="0.3">
      <c r="A4" s="39"/>
      <c r="B4" s="40"/>
      <c r="C4" s="40"/>
      <c r="F4" s="86" t="s">
        <v>869</v>
      </c>
      <c r="G4" s="87"/>
      <c r="H4" s="88"/>
      <c r="I4" s="92" t="s">
        <v>870</v>
      </c>
      <c r="J4" s="93"/>
      <c r="K4" s="93"/>
      <c r="L4" s="93"/>
      <c r="M4" s="94"/>
      <c r="N4" s="90" t="s">
        <v>1104</v>
      </c>
      <c r="O4" s="91"/>
      <c r="P4" s="91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2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2</v>
      </c>
      <c r="J6" s="11">
        <v>6972</v>
      </c>
      <c r="K6" s="58" t="s">
        <v>1121</v>
      </c>
      <c r="L6" s="8">
        <f>I6/J6*100000</f>
        <v>28.686173264486516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28</v>
      </c>
      <c r="U6" s="71">
        <f>T6/T$10*100</f>
        <v>7.1794871794871788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0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0</v>
      </c>
      <c r="J7" s="11">
        <v>23223</v>
      </c>
      <c r="K7" s="58" t="s">
        <v>1121</v>
      </c>
      <c r="L7" s="8">
        <f>I7/J7*100000</f>
        <v>0</v>
      </c>
      <c r="M7" s="7" t="str">
        <f>IF(L7=0,"Silencioso",IF(AND(L7&gt;0,L7&lt;100),"Baixa",IF(AND(L7&gt;=100,L7&lt;300),"Média",IF(AND(L7&gt;=300,L7&lt;500),"Alta",IF(L7&gt;=500,"Muito Alta","Avaliar")))))</f>
        <v>Silencioso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23</v>
      </c>
      <c r="U7" s="71">
        <f>T7/T$10*100</f>
        <v>5.8974358974358969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62</v>
      </c>
      <c r="U8" s="71">
        <f>T8/T$10*100</f>
        <v>15.897435897435896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0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0</v>
      </c>
      <c r="J9" s="11">
        <v>3994</v>
      </c>
      <c r="K9" s="58" t="s">
        <v>1121</v>
      </c>
      <c r="L9" s="8">
        <f>I9/J9*100000</f>
        <v>0</v>
      </c>
      <c r="M9" s="7" t="str">
        <f>IF(L9=0,"Silencioso",IF(AND(L9&gt;0,L9&lt;100),"Baixa",IF(AND(L9&gt;=100,L9&lt;300),"Média",IF(AND(L9&gt;=300,L9&lt;500),"Alta",IF(L9&gt;=500,"Muito Alta","Avaliar")))))</f>
        <v>Silencioso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349</v>
      </c>
      <c r="U9" s="71">
        <f>T9/T$10*100</f>
        <v>89.487179487179489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20</v>
      </c>
      <c r="G10" s="12">
        <f>VLOOKUP($A10,Chik!$1:$1048576,10,FALSE)</f>
        <v>1</v>
      </c>
      <c r="H10" s="12">
        <f>VLOOKUP($A10,zika!$1:$1048576,10,FALSE)</f>
        <v>1</v>
      </c>
      <c r="I10" s="12">
        <f>H10+F10+G10</f>
        <v>22</v>
      </c>
      <c r="J10" s="11">
        <v>9575</v>
      </c>
      <c r="K10" s="58" t="s">
        <v>1121</v>
      </c>
      <c r="L10" s="8">
        <f>I10/J10*100000</f>
        <v>229.76501305483026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390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0</v>
      </c>
      <c r="J11" s="11">
        <v>13600</v>
      </c>
      <c r="K11" s="58" t="s">
        <v>1121</v>
      </c>
      <c r="L11" s="8">
        <f>I11/J11*100000</f>
        <v>0</v>
      </c>
      <c r="M11" s="7" t="str">
        <f>IF(L11=0,"Silencioso",IF(AND(L11&gt;0,L11&lt;100),"Baixa",IF(AND(L11&gt;=100,L11&lt;300),"Média",IF(AND(L11&gt;=300,L11&lt;500),"Alta",IF(L11&gt;=500,"Muito Alta","Avaliar")))))</f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218.46153846153845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1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1</v>
      </c>
      <c r="J12" s="11">
        <v>2005</v>
      </c>
      <c r="K12" s="58" t="s">
        <v>1121</v>
      </c>
      <c r="L12" s="8">
        <f>I12/J12*100000</f>
        <v>49.875311720698249</v>
      </c>
      <c r="M12" s="7" t="str">
        <f>IF(L12=0,"Silencioso",IF(AND(L12&gt;0,L12&lt;100),"Baixa",IF(AND(L12&gt;=100,L12&lt;300),"Média",IF(AND(L12&gt;=300,L12&lt;500),"Alta",IF(L12&gt;=500,"Muito Alta","Avaliar")))))</f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6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6</v>
      </c>
      <c r="J13" s="11">
        <v>4448</v>
      </c>
      <c r="K13" s="58" t="s">
        <v>1121</v>
      </c>
      <c r="L13" s="8">
        <f>I13/J13*100000</f>
        <v>134.89208633093526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3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3</v>
      </c>
      <c r="J14" s="11">
        <v>19166</v>
      </c>
      <c r="K14" s="58" t="s">
        <v>1121</v>
      </c>
      <c r="L14" s="8">
        <f>I14/J14*100000</f>
        <v>15.652718355421056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17</v>
      </c>
      <c r="G16" s="12">
        <f>VLOOKUP($A16,Chik!$1:$1048576,10,FALSE)</f>
        <v>0</v>
      </c>
      <c r="H16" s="12">
        <f>VLOOKUP($A16,zika!$1:$1048576,10,FALSE)</f>
        <v>1</v>
      </c>
      <c r="I16" s="12">
        <f>H16+F16+G16</f>
        <v>18</v>
      </c>
      <c r="J16" s="11">
        <v>25193</v>
      </c>
      <c r="K16" s="58" t="s">
        <v>1122</v>
      </c>
      <c r="L16" s="8">
        <f>I16/J16*100000</f>
        <v>71.448418211407926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1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1</v>
      </c>
      <c r="J18" s="11">
        <v>2683</v>
      </c>
      <c r="K18" s="58" t="s">
        <v>1121</v>
      </c>
      <c r="L18" s="8">
        <f>I18/J18*100000</f>
        <v>37.271710771524411</v>
      </c>
      <c r="M18" s="7" t="str">
        <f>IF(L18=0,"Silencioso",IF(AND(L18&gt;0,L18&lt;100),"Baixa",IF(AND(L18&gt;=100,L18&lt;300),"Média",IF(AND(L18&gt;=300,L18&lt;500),"Alta",IF(L18&gt;=500,"Muito Alta","Avaliar")))))</f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2</v>
      </c>
      <c r="G20" s="12">
        <f>VLOOKUP($A20,Chik!$1:$1048576,10,FALSE)</f>
        <v>1</v>
      </c>
      <c r="H20" s="12">
        <f>VLOOKUP($A20,zika!$1:$1048576,10,FALSE)</f>
        <v>0</v>
      </c>
      <c r="I20" s="12">
        <f>H20+F20+G20</f>
        <v>3</v>
      </c>
      <c r="J20" s="11">
        <v>35321</v>
      </c>
      <c r="K20" s="58" t="s">
        <v>1122</v>
      </c>
      <c r="L20" s="8">
        <f>I20/J20*100000</f>
        <v>8.4935307607372383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72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72</v>
      </c>
      <c r="J21" s="11">
        <v>79481</v>
      </c>
      <c r="K21" s="58" t="s">
        <v>1123</v>
      </c>
      <c r="L21" s="8">
        <f>I21/J21*100000</f>
        <v>90.587687623457185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12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12</v>
      </c>
      <c r="J23" s="11">
        <v>41642</v>
      </c>
      <c r="K23" s="58" t="s">
        <v>1122</v>
      </c>
      <c r="L23" s="8">
        <f>I23/J23*100000</f>
        <v>28.817059699342011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2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2</v>
      </c>
      <c r="J24" s="11">
        <v>7411</v>
      </c>
      <c r="K24" s="58" t="s">
        <v>1121</v>
      </c>
      <c r="L24" s="8">
        <f>I24/J24*100000</f>
        <v>26.986911347996223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7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7</v>
      </c>
      <c r="J25" s="11">
        <v>19745</v>
      </c>
      <c r="K25" s="58" t="s">
        <v>1121</v>
      </c>
      <c r="L25" s="8">
        <f>I25/J25*100000</f>
        <v>35.452013167890605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2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2</v>
      </c>
      <c r="J26" s="11">
        <v>14414</v>
      </c>
      <c r="K26" s="58" t="s">
        <v>1121</v>
      </c>
      <c r="L26" s="8">
        <f>I26/J26*100000</f>
        <v>13.875398917718885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50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50</v>
      </c>
      <c r="J28" s="11">
        <v>8333</v>
      </c>
      <c r="K28" s="58" t="s">
        <v>1121</v>
      </c>
      <c r="L28" s="8">
        <f>I28/J28*100000</f>
        <v>600.02400096003839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0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0</v>
      </c>
      <c r="J30" s="11">
        <v>3973</v>
      </c>
      <c r="K30" s="58" t="s">
        <v>1121</v>
      </c>
      <c r="L30" s="8">
        <f>I30/J30*100000</f>
        <v>0</v>
      </c>
      <c r="M30" s="7" t="str">
        <f>IF(L30=0,"Silencioso",IF(AND(L30&gt;0,L30&lt;100),"Baixa",IF(AND(L30&gt;=100,L30&lt;300),"Média",IF(AND(L30&gt;=300,L30&lt;500),"Alta",IF(L30&gt;=500,"Muito Alta","Avaliar")))))</f>
        <v>Silencioso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1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1</v>
      </c>
      <c r="J31" s="11">
        <v>15239</v>
      </c>
      <c r="K31" s="58" t="s">
        <v>1121</v>
      </c>
      <c r="L31" s="8">
        <f>I31/J31*100000</f>
        <v>6.5621103746965028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5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5</v>
      </c>
      <c r="J34" s="11">
        <v>40747</v>
      </c>
      <c r="K34" s="58" t="s">
        <v>1122</v>
      </c>
      <c r="L34" s="8">
        <f>I34/J34*100000</f>
        <v>12.270842025179768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1121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6</v>
      </c>
      <c r="G38" s="12">
        <f>VLOOKUP($A38,Chik!$1:$1048576,10,FALSE)</f>
        <v>0</v>
      </c>
      <c r="H38" s="12">
        <f>VLOOKUP($A38,zika!$1:$1048576,10,FALSE)</f>
        <v>1</v>
      </c>
      <c r="I38" s="12">
        <f>H38+F38+G38</f>
        <v>7</v>
      </c>
      <c r="J38" s="11">
        <v>9363</v>
      </c>
      <c r="K38" s="58" t="s">
        <v>1121</v>
      </c>
      <c r="L38" s="8">
        <f>I38/J38*100000</f>
        <v>74.762362490654709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1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1</v>
      </c>
      <c r="J40" s="11">
        <v>2341</v>
      </c>
      <c r="K40" s="58" t="s">
        <v>1121</v>
      </c>
      <c r="L40" s="8">
        <f>I40/J40*100000</f>
        <v>42.716787697565145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11</v>
      </c>
      <c r="G42" s="12">
        <f>VLOOKUP($A42,Chik!$1:$1048576,10,FALSE)</f>
        <v>1</v>
      </c>
      <c r="H42" s="12">
        <f>VLOOKUP($A42,zika!$1:$1048576,10,FALSE)</f>
        <v>0</v>
      </c>
      <c r="I42" s="12">
        <f>H42+F42+G42</f>
        <v>12</v>
      </c>
      <c r="J42" s="11">
        <v>36705</v>
      </c>
      <c r="K42" s="58" t="s">
        <v>1122</v>
      </c>
      <c r="L42" s="8">
        <f>I42/J42*100000</f>
        <v>32.693093583980385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19</v>
      </c>
      <c r="G43" s="12">
        <f>VLOOKUP($A43,Chik!$1:$1048576,10,FALSE)</f>
        <v>8</v>
      </c>
      <c r="H43" s="12">
        <f>VLOOKUP($A43,zika!$1:$1048576,10,FALSE)</f>
        <v>0</v>
      </c>
      <c r="I43" s="12">
        <f>H43+F43+G43</f>
        <v>27</v>
      </c>
      <c r="J43" s="11">
        <v>116691</v>
      </c>
      <c r="K43" s="58" t="s">
        <v>1124</v>
      </c>
      <c r="L43" s="8">
        <f>I43/J43*100000</f>
        <v>23.138031210633208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2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2</v>
      </c>
      <c r="J46" s="11">
        <v>6804</v>
      </c>
      <c r="K46" s="58" t="s">
        <v>1121</v>
      </c>
      <c r="L46" s="8">
        <f>I46/J46*100000</f>
        <v>29.394473838918284</v>
      </c>
      <c r="M46" s="7" t="str">
        <f>IF(L46=0,"Silencioso",IF(AND(L46&gt;0,L46&lt;100),"Baixa",IF(AND(L46&gt;=100,L46&lt;300),"Média",IF(AND(L46&gt;=300,L46&lt;500),"Alta",IF(L46&gt;=500,"Muito Alta","Avaliar")))))</f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13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13</v>
      </c>
      <c r="J48" s="11">
        <v>9142</v>
      </c>
      <c r="K48" s="58" t="s">
        <v>1121</v>
      </c>
      <c r="L48" s="8">
        <f>I48/J48*100000</f>
        <v>142.20083132793698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26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26</v>
      </c>
      <c r="J49" s="11">
        <v>105083</v>
      </c>
      <c r="K49" s="58" t="s">
        <v>1124</v>
      </c>
      <c r="L49" s="8">
        <f>I49/J49*100000</f>
        <v>24.742346526079384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38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38</v>
      </c>
      <c r="J50" s="11">
        <v>10657</v>
      </c>
      <c r="K50" s="58" t="s">
        <v>1121</v>
      </c>
      <c r="L50" s="8">
        <f>I50/J50*100000</f>
        <v>356.5731444121235</v>
      </c>
      <c r="M50" s="7" t="str">
        <f>IF(L50=0,"Silencioso",IF(AND(L50&gt;0,L50&lt;100),"Baixa",IF(AND(L50&gt;=100,L50&lt;300),"Média",IF(AND(L50&gt;=300,L50&lt;500),"Alta",IF(L50&gt;=500,"Muito Alta","Avaliar")))))</f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3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3</v>
      </c>
      <c r="J51" s="11">
        <v>39793</v>
      </c>
      <c r="K51" s="58" t="s">
        <v>1122</v>
      </c>
      <c r="L51" s="8">
        <f>I51/J51*100000</f>
        <v>7.5390143995175034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0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0</v>
      </c>
      <c r="J52" s="11">
        <v>14955</v>
      </c>
      <c r="K52" s="58" t="s">
        <v>1121</v>
      </c>
      <c r="L52" s="8">
        <f>I52/J52*100000</f>
        <v>0</v>
      </c>
      <c r="M52" s="7" t="str">
        <f>IF(L52=0,"Silencioso",IF(AND(L52&gt;0,L52&lt;100),"Baixa",IF(AND(L52&gt;=100,L52&lt;300),"Média",IF(AND(L52&gt;=300,L52&lt;500),"Alta",IF(L52&gt;=500,"Muito Alta","Avaliar")))))</f>
        <v>Silencioso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1</v>
      </c>
      <c r="J55" s="11">
        <v>17888</v>
      </c>
      <c r="K55" s="58" t="s">
        <v>1121</v>
      </c>
      <c r="L55" s="8">
        <f>I55/J55*100000</f>
        <v>5.5903398926654742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81</v>
      </c>
      <c r="G56" s="12">
        <f>VLOOKUP($A56,Chik!$1:$1048576,10,FALSE)</f>
        <v>1</v>
      </c>
      <c r="H56" s="12">
        <f>VLOOKUP($A56,zika!$1:$1048576,10,FALSE)</f>
        <v>0</v>
      </c>
      <c r="I56" s="12">
        <f>H56+F56+G56</f>
        <v>82</v>
      </c>
      <c r="J56" s="11">
        <v>14085</v>
      </c>
      <c r="K56" s="58" t="s">
        <v>1121</v>
      </c>
      <c r="L56" s="8">
        <f>I56/J56*100000</f>
        <v>582.17962371317003</v>
      </c>
      <c r="M56" s="7" t="str">
        <f>IF(L56=0,"Silencioso",IF(AND(L56&gt;0,L56&lt;100),"Baixa",IF(AND(L56&gt;=100,L56&lt;300),"Média",IF(AND(L56&gt;=300,L56&lt;500),"Alta",IF(L56&gt;=500,"Muito Alta","Avaliar")))))</f>
        <v>Muito 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0</v>
      </c>
      <c r="J57" s="11">
        <v>13064</v>
      </c>
      <c r="K57" s="58" t="s">
        <v>1121</v>
      </c>
      <c r="L57" s="8">
        <f>I57/J57*100000</f>
        <v>0</v>
      </c>
      <c r="M57" s="7" t="str">
        <f>IF(L57=0,"Silencioso",IF(AND(L57&gt;0,L57&lt;100),"Baixa",IF(AND(L57&gt;=100,L57&lt;300),"Média",IF(AND(L57&gt;=300,L57&lt;500),"Alta",IF(L57&gt;=500,"Muito Alta","Avaliar")))))</f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1121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49</v>
      </c>
      <c r="G59" s="12">
        <f>VLOOKUP($A59,Chik!$1:$1048576,10,FALSE)</f>
        <v>1</v>
      </c>
      <c r="H59" s="12">
        <f>VLOOKUP($A59,zika!$1:$1048576,10,FALSE)</f>
        <v>0</v>
      </c>
      <c r="I59" s="12">
        <f>H59+F59+G59</f>
        <v>50</v>
      </c>
      <c r="J59" s="11">
        <v>19094</v>
      </c>
      <c r="K59" s="58" t="s">
        <v>1121</v>
      </c>
      <c r="L59" s="8">
        <f>I59/J59*100000</f>
        <v>261.86236514088199</v>
      </c>
      <c r="M59" s="7" t="str">
        <f>IF(L59=0,"Silencioso",IF(AND(L59&gt;0,L59&lt;100),"Baixa",IF(AND(L59&gt;=100,L59&lt;300),"Média",IF(AND(L59&gt;=300,L59&lt;500),"Alta",IF(L59&gt;=500,"Muito Alta","Avaliar")))))</f>
        <v>Média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3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3</v>
      </c>
      <c r="J60" s="11">
        <v>7851</v>
      </c>
      <c r="K60" s="58" t="s">
        <v>1121</v>
      </c>
      <c r="L60" s="8">
        <f>I60/J60*100000</f>
        <v>38.211692777990066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3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3</v>
      </c>
      <c r="J61" s="11">
        <v>23757</v>
      </c>
      <c r="K61" s="58" t="s">
        <v>1121</v>
      </c>
      <c r="L61" s="8">
        <f>I61/J61*100000</f>
        <v>12.627857052658165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56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56</v>
      </c>
      <c r="J62" s="11">
        <v>4825</v>
      </c>
      <c r="K62" s="58" t="s">
        <v>1121</v>
      </c>
      <c r="L62" s="8">
        <f>I62/J62*100000</f>
        <v>1160.6217616580311</v>
      </c>
      <c r="M62" s="7" t="str">
        <f>IF(L62=0,"Silencioso",IF(AND(L62&gt;0,L62&lt;100),"Baixa",IF(AND(L62&gt;=100,L62&lt;300),"Média",IF(AND(L62&gt;=300,L62&lt;500),"Alta",IF(L62&gt;=500,"Muito Alta","Avaliar")))))</f>
        <v>Muito 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12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12</v>
      </c>
      <c r="J64" s="11">
        <v>32319</v>
      </c>
      <c r="K64" s="58" t="s">
        <v>1122</v>
      </c>
      <c r="L64" s="8">
        <f>I64/J64*100000</f>
        <v>37.129861691265198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1</v>
      </c>
      <c r="J65" s="11">
        <v>5443</v>
      </c>
      <c r="K65" s="58" t="s">
        <v>1121</v>
      </c>
      <c r="L65" s="8">
        <f>I65/J65*100000</f>
        <v>18.372221201543269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20720</v>
      </c>
      <c r="K68" s="58" t="s">
        <v>1121</v>
      </c>
      <c r="L68" s="8">
        <f>I68/J68*100000</f>
        <v>9.6525096525096519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1504</v>
      </c>
      <c r="G71" s="12">
        <f>VLOOKUP($A71,Chik!$1:$1048576,10,FALSE)</f>
        <v>5</v>
      </c>
      <c r="H71" s="12">
        <f>VLOOKUP($A71,zika!$1:$1048576,10,FALSE)</f>
        <v>2</v>
      </c>
      <c r="I71" s="12">
        <f>H71+F71+G71</f>
        <v>1511</v>
      </c>
      <c r="J71" s="11">
        <v>2501576</v>
      </c>
      <c r="K71" s="58" t="s">
        <v>1125</v>
      </c>
      <c r="L71" s="8">
        <f>I71/J71*100000</f>
        <v>60.401922627975317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113</v>
      </c>
      <c r="G72" s="12">
        <f>VLOOKUP($A72,Chik!$1:$1048576,10,FALSE)</f>
        <v>18</v>
      </c>
      <c r="H72" s="12">
        <f>VLOOKUP($A72,zika!$1:$1048576,10,FALSE)</f>
        <v>0</v>
      </c>
      <c r="I72" s="12">
        <f>H72+F72+G72</f>
        <v>131</v>
      </c>
      <c r="J72" s="11">
        <v>26396</v>
      </c>
      <c r="K72" s="58" t="s">
        <v>1122</v>
      </c>
      <c r="L72" s="8">
        <f>I72/J72*100000</f>
        <v>496.28731626003935</v>
      </c>
      <c r="M72" s="7" t="str">
        <f>IF(L72=0,"Silencioso",IF(AND(L72&gt;0,L72&lt;100),"Baixa",IF(AND(L72&gt;=100,L72&lt;300),"Média",IF(AND(L72&gt;=300,L72&lt;500),"Alta",IF(L72&gt;=500,"Muito Alta","Avaliar")))))</f>
        <v>Alta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3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3</v>
      </c>
      <c r="J73" s="11">
        <v>7710</v>
      </c>
      <c r="K73" s="58" t="s">
        <v>1121</v>
      </c>
      <c r="L73" s="8">
        <f>I73/J73*100000</f>
        <v>38.910505836575879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0</v>
      </c>
      <c r="J74" s="11">
        <v>11995</v>
      </c>
      <c r="K74" s="58" t="s">
        <v>1121</v>
      </c>
      <c r="L74" s="8">
        <f>I74/J74*100000</f>
        <v>0</v>
      </c>
      <c r="M74" s="7" t="str">
        <f>IF(L74=0,"Silencioso",IF(AND(L74&gt;0,L74&lt;100),"Baixa",IF(AND(L74&gt;=100,L74&lt;300),"Média",IF(AND(L74&gt;=300,L74&lt;500),"Alta",IF(L74&gt;=500,"Muito Alta","Avaliar")))))</f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31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31</v>
      </c>
      <c r="J77" s="11">
        <v>432575</v>
      </c>
      <c r="K77" s="58" t="s">
        <v>1125</v>
      </c>
      <c r="L77" s="8">
        <f>I77/J77*100000</f>
        <v>7.1663873316765878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14431</v>
      </c>
      <c r="K79" s="58" t="s">
        <v>1121</v>
      </c>
      <c r="L79" s="8">
        <f>I79/J79*100000</f>
        <v>6.9295267133254796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4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4</v>
      </c>
      <c r="J81" s="11">
        <v>40031</v>
      </c>
      <c r="K81" s="58" t="s">
        <v>1122</v>
      </c>
      <c r="L81" s="8">
        <f>I81/J81*100000</f>
        <v>9.9922560015987614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1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1</v>
      </c>
      <c r="J82" s="11">
        <v>5091</v>
      </c>
      <c r="K82" s="58" t="s">
        <v>1121</v>
      </c>
      <c r="L82" s="8">
        <f>I82/J82*100000</f>
        <v>19.642506383814574</v>
      </c>
      <c r="M82" s="7" t="str">
        <f>IF(L82=0,"Silencioso",IF(AND(L82&gt;0,L82&lt;100),"Baixa",IF(AND(L82&gt;=100,L82&lt;300),"Média",IF(AND(L82&gt;=300,L82&lt;500),"Alta",IF(L82&gt;=500,"Muito Alta","Avaliar")))))</f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18</v>
      </c>
      <c r="G83" s="12">
        <f>VLOOKUP($A83,Chik!$1:$1048576,10,FALSE)</f>
        <v>1</v>
      </c>
      <c r="H83" s="12">
        <f>VLOOKUP($A83,zika!$1:$1048576,10,FALSE)</f>
        <v>1</v>
      </c>
      <c r="I83" s="12">
        <f>H83+F83+G83</f>
        <v>20</v>
      </c>
      <c r="J83" s="11">
        <v>49942</v>
      </c>
      <c r="K83" s="58" t="s">
        <v>1122</v>
      </c>
      <c r="L83" s="8">
        <f>I83/J83*100000</f>
        <v>40.046453886508345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155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155</v>
      </c>
      <c r="J84" s="11">
        <v>50166</v>
      </c>
      <c r="K84" s="58" t="s">
        <v>1122</v>
      </c>
      <c r="L84" s="8">
        <f>I84/J84*100000</f>
        <v>308.97420563728423</v>
      </c>
      <c r="M84" s="7" t="str">
        <f>IF(L84=0,"Silencioso",IF(AND(L84&gt;0,L84&lt;100),"Baixa",IF(AND(L84&gt;=100,L84&lt;300),"Média",IF(AND(L84&gt;=300,L84&lt;500),"Alta",IF(L84&gt;=500,"Muito Alta","Avaliar")))))</f>
        <v>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8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8</v>
      </c>
      <c r="J86" s="11">
        <v>4190</v>
      </c>
      <c r="K86" s="58" t="s">
        <v>1121</v>
      </c>
      <c r="L86" s="8">
        <f>I86/J86*100000</f>
        <v>190.93078758949881</v>
      </c>
      <c r="M86" s="7" t="str">
        <f>IF(L86=0,"Silencioso",IF(AND(L86&gt;0,L86&lt;100),"Baixa",IF(AND(L86&gt;=100,L86&lt;300),"Média",IF(AND(L86&gt;=300,L86&lt;500),"Alta",IF(L86&gt;=500,"Muito Alta","Avaliar")))))</f>
        <v>Média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0</v>
      </c>
      <c r="J87" s="11">
        <v>6031</v>
      </c>
      <c r="K87" s="58" t="s">
        <v>1121</v>
      </c>
      <c r="L87" s="8">
        <f>I87/J87*100000</f>
        <v>0</v>
      </c>
      <c r="M87" s="7" t="str">
        <f>IF(L87=0,"Silencioso",IF(AND(L87&gt;0,L87&lt;100),"Baixa",IF(AND(L87&gt;=100,L87&lt;300),"Média",IF(AND(L87&gt;=300,L87&lt;500),"Alta",IF(L87&gt;=500,"Muito Alta","Avaliar")))))</f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2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2</v>
      </c>
      <c r="J88" s="11">
        <v>15010</v>
      </c>
      <c r="K88" s="58" t="s">
        <v>1121</v>
      </c>
      <c r="L88" s="8">
        <f>I88/J88*100000</f>
        <v>13.324450366422385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1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1</v>
      </c>
      <c r="J90" s="11">
        <v>17598</v>
      </c>
      <c r="K90" s="58" t="s">
        <v>1121</v>
      </c>
      <c r="L90" s="8">
        <f>I90/J90*100000</f>
        <v>5.6824639163541315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</v>
      </c>
      <c r="J91" s="11">
        <v>6876</v>
      </c>
      <c r="K91" s="58" t="s">
        <v>1121</v>
      </c>
      <c r="L91" s="8">
        <f>I91/J91*100000</f>
        <v>14.543339150668993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0</v>
      </c>
      <c r="J92" s="11">
        <v>5544</v>
      </c>
      <c r="K92" s="58" t="s">
        <v>1121</v>
      </c>
      <c r="L92" s="8">
        <f>I92/J92*100000</f>
        <v>0</v>
      </c>
      <c r="M92" s="7" t="str">
        <f>IF(L92=0,"Silencioso",IF(AND(L92&gt;0,L92&lt;100),"Baixa",IF(AND(L92&gt;=100,L92&lt;300),"Média",IF(AND(L92&gt;=300,L92&lt;500),"Alta",IF(L92&gt;=500,"Muito Alta","Avaliar")))))</f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1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1</v>
      </c>
      <c r="J94" s="11">
        <v>19202</v>
      </c>
      <c r="K94" s="58" t="s">
        <v>1121</v>
      </c>
      <c r="L94" s="8">
        <f>I94/J94*100000</f>
        <v>5.2077908551192582</v>
      </c>
      <c r="M94" s="7" t="str">
        <f>IF(L94=0,"Silencioso",IF(AND(L94&gt;0,L94&lt;100),"Baixa",IF(AND(L94&gt;=100,L94&lt;300),"Média",IF(AND(L94&gt;=300,L94&lt;500),"Alta",IF(L94&gt;=500,"Muito Alta","Avaliar")))))</f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1</v>
      </c>
      <c r="I97" s="12">
        <f>H97+F97+G97</f>
        <v>1</v>
      </c>
      <c r="J97" s="11">
        <v>4374</v>
      </c>
      <c r="K97" s="58" t="s">
        <v>1121</v>
      </c>
      <c r="L97" s="8">
        <f>I97/J97*100000</f>
        <v>22.862368541380885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3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3</v>
      </c>
      <c r="J100" s="11">
        <v>14508</v>
      </c>
      <c r="K100" s="58" t="s">
        <v>1121</v>
      </c>
      <c r="L100" s="8">
        <f>I100/J100*100000</f>
        <v>20.678246484698096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3</v>
      </c>
      <c r="J101" s="11">
        <v>4835</v>
      </c>
      <c r="K101" s="58" t="s">
        <v>1121</v>
      </c>
      <c r="L101" s="8">
        <f>I101/J101*100000</f>
        <v>62.047569803516026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12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12</v>
      </c>
      <c r="J102" s="11">
        <v>39520</v>
      </c>
      <c r="K102" s="58" t="s">
        <v>1122</v>
      </c>
      <c r="L102" s="8">
        <f>I102/J102*100000</f>
        <v>30.364372469635629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1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</v>
      </c>
      <c r="J105" s="11">
        <v>4074</v>
      </c>
      <c r="K105" s="58" t="s">
        <v>1121</v>
      </c>
      <c r="L105" s="8">
        <f>I105/J105*100000</f>
        <v>24.545900834560626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11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11</v>
      </c>
      <c r="J106" s="11">
        <v>24663</v>
      </c>
      <c r="K106" s="58" t="s">
        <v>1121</v>
      </c>
      <c r="L106" s="8">
        <f>I106/J106*100000</f>
        <v>44.601224506345538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0</v>
      </c>
      <c r="J108" s="11">
        <v>6909</v>
      </c>
      <c r="K108" s="58" t="s">
        <v>1121</v>
      </c>
      <c r="L108" s="8">
        <f>I108/J108*100000</f>
        <v>0</v>
      </c>
      <c r="M108" s="7" t="str">
        <f>IF(L108=0,"Silencioso",IF(AND(L108&gt;0,L108&lt;100),"Baixa",IF(AND(L108&gt;=100,L108&lt;300),"Média",IF(AND(L108&gt;=300,L108&lt;500),"Alta",IF(L108&gt;=500,"Muito Alta","Avaliar")))))</f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1</v>
      </c>
      <c r="J109" s="11">
        <v>14075</v>
      </c>
      <c r="K109" s="58" t="s">
        <v>1121</v>
      </c>
      <c r="L109" s="8">
        <f>I109/J109*100000</f>
        <v>7.1047957371225579</v>
      </c>
      <c r="M109" s="7" t="str">
        <f>IF(L109=0,"Silencioso",IF(AND(L109&gt;0,L109&lt;100),"Baixa",IF(AND(L109&gt;=100,L109&lt;300),"Média",IF(AND(L109&gt;=300,L109&lt;500),"Alta",IF(L109&gt;=500,"Muito Alta","Avaliar")))))</f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12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12</v>
      </c>
      <c r="J110" s="11">
        <v>3616</v>
      </c>
      <c r="K110" s="58" t="s">
        <v>1121</v>
      </c>
      <c r="L110" s="8">
        <f>I110/J110*100000</f>
        <v>331.85840707964599</v>
      </c>
      <c r="M110" s="7" t="str">
        <f>IF(L110=0,"Silencioso",IF(AND(L110&gt;0,L110&lt;100),"Baixa",IF(AND(L110&gt;=100,L110&lt;300),"Média",IF(AND(L110&gt;=300,L110&lt;500),"Alta",IF(L110&gt;=500,"Muito Alta","Avaliar")))))</f>
        <v>Alta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1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1</v>
      </c>
      <c r="J111" s="11">
        <v>11514</v>
      </c>
      <c r="K111" s="58" t="s">
        <v>1121</v>
      </c>
      <c r="L111" s="8">
        <f>I111/J111*100000</f>
        <v>8.6850790342192123</v>
      </c>
      <c r="M111" s="7" t="str">
        <f>IF(L111=0,"Silencioso",IF(AND(L111&gt;0,L111&lt;100),"Baixa",IF(AND(L111&gt;=100,L111&lt;300),"Média",IF(AND(L111&gt;=300,L111&lt;500),"Alta",IF(L111&gt;=500,"Muito Alta","Avaliar")))))</f>
        <v>Baixa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1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1</v>
      </c>
      <c r="J112" s="11">
        <v>9382</v>
      </c>
      <c r="K112" s="58" t="s">
        <v>1121</v>
      </c>
      <c r="L112" s="8">
        <f>I112/J112*100000</f>
        <v>10.658708164570454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2677</v>
      </c>
      <c r="K113" s="58" t="s">
        <v>1121</v>
      </c>
      <c r="L113" s="8">
        <f>I113/J113*100000</f>
        <v>37.355248412401941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8</v>
      </c>
      <c r="G114" s="12">
        <f>VLOOKUP($A114,Chik!$1:$1048576,10,FALSE)</f>
        <v>1</v>
      </c>
      <c r="H114" s="12">
        <f>VLOOKUP($A114,zika!$1:$1048576,10,FALSE)</f>
        <v>1</v>
      </c>
      <c r="I114" s="12">
        <f>H114+F114+G114</f>
        <v>10</v>
      </c>
      <c r="J114" s="11">
        <v>11495</v>
      </c>
      <c r="K114" s="58" t="s">
        <v>1121</v>
      </c>
      <c r="L114" s="8">
        <f>I114/J114*100000</f>
        <v>86.994345367551105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22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22</v>
      </c>
      <c r="J115" s="11">
        <v>44377</v>
      </c>
      <c r="K115" s="58" t="s">
        <v>1122</v>
      </c>
      <c r="L115" s="8">
        <f>I115/J115*100000</f>
        <v>49.575230412150439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19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19</v>
      </c>
      <c r="J123" s="11">
        <v>3711</v>
      </c>
      <c r="K123" s="58" t="s">
        <v>1121</v>
      </c>
      <c r="L123" s="8">
        <f>I123/J123*100000</f>
        <v>511.99137698733495</v>
      </c>
      <c r="M123" s="7" t="str">
        <f>IF(L123=0,"Silencioso",IF(AND(L123&gt;0,L123&lt;100),"Baixa",IF(AND(L123&gt;=100,L123&lt;300),"Média",IF(AND(L123&gt;=300,L123&lt;500),"Alta",IF(L123&gt;=500,"Muito Alta","Avaliar")))))</f>
        <v>Muito Alta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1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1</v>
      </c>
      <c r="J124" s="11">
        <v>16565</v>
      </c>
      <c r="K124" s="58" t="s">
        <v>1121</v>
      </c>
      <c r="L124" s="8">
        <f>I124/J124*100000</f>
        <v>6.0368246302444915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1121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6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6</v>
      </c>
      <c r="J126" s="11">
        <v>19738</v>
      </c>
      <c r="K126" s="58" t="s">
        <v>1121</v>
      </c>
      <c r="L126" s="8">
        <f>I126/J126*100000</f>
        <v>30.39821663795724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9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9</v>
      </c>
      <c r="J127" s="11">
        <v>3810</v>
      </c>
      <c r="K127" s="58" t="s">
        <v>1121</v>
      </c>
      <c r="L127" s="8">
        <f>I127/J127*100000</f>
        <v>236.22047244094489</v>
      </c>
      <c r="M127" s="7" t="str">
        <f>IF(L127=0,"Silencioso",IF(AND(L127&gt;0,L127&lt;100),"Baixa",IF(AND(L127&gt;=100,L127&lt;300),"Média",IF(AND(L127&gt;=300,L127&lt;500),"Alta",IF(L127&gt;=500,"Muito Alta","Avaliar")))))</f>
        <v>Média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212</v>
      </c>
      <c r="G128" s="12">
        <f>VLOOKUP($A128,Chik!$1:$1048576,10,FALSE)</f>
        <v>1</v>
      </c>
      <c r="H128" s="12">
        <f>VLOOKUP($A128,zika!$1:$1048576,10,FALSE)</f>
        <v>0</v>
      </c>
      <c r="I128" s="12">
        <f>H128+F128+G128</f>
        <v>213</v>
      </c>
      <c r="J128" s="11">
        <v>53866</v>
      </c>
      <c r="K128" s="58" t="s">
        <v>1122</v>
      </c>
      <c r="L128" s="8">
        <f>I128/J128*100000</f>
        <v>395.42568596145986</v>
      </c>
      <c r="M128" s="7" t="str">
        <f>IF(L128=0,"Silencioso",IF(AND(L128&gt;0,L128&lt;100),"Baixa",IF(AND(L128&gt;=100,L128&lt;300),"Média",IF(AND(L128&gt;=300,L128&lt;500),"Alta",IF(L128&gt;=500,"Muito Alta","Avaliar")))))</f>
        <v>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5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5</v>
      </c>
      <c r="J130" s="11">
        <v>8029</v>
      </c>
      <c r="K130" s="58" t="s">
        <v>1121</v>
      </c>
      <c r="L130" s="8">
        <f>I130/J130*100000</f>
        <v>62.274255822642921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7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7</v>
      </c>
      <c r="J131" s="11">
        <v>15356</v>
      </c>
      <c r="K131" s="58" t="s">
        <v>1121</v>
      </c>
      <c r="L131" s="8">
        <f>I131/J131*100000</f>
        <v>45.584787705131546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0</v>
      </c>
      <c r="J132" s="11">
        <v>28703</v>
      </c>
      <c r="K132" s="58" t="s">
        <v>1122</v>
      </c>
      <c r="L132" s="8">
        <f>I132/J132*100000</f>
        <v>0</v>
      </c>
      <c r="M132" s="7" t="str">
        <f>IF(L132=0,"Silencioso",IF(AND(L132&gt;0,L132&lt;100),"Baixa",IF(AND(L132&gt;=100,L132&lt;300),"Média",IF(AND(L132&gt;=300,L132&lt;500),"Alta",IF(L132&gt;=500,"Muito Alta","Avaliar")))))</f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4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4</v>
      </c>
      <c r="J133" s="11">
        <v>5612</v>
      </c>
      <c r="K133" s="58" t="s">
        <v>1121</v>
      </c>
      <c r="L133" s="8">
        <f>I133/J133*100000</f>
        <v>71.275837491090527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5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5</v>
      </c>
      <c r="J135" s="11">
        <v>12025</v>
      </c>
      <c r="K135" s="58" t="s">
        <v>1121</v>
      </c>
      <c r="L135" s="8">
        <f>I135/J135*100000</f>
        <v>41.580041580041581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19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19</v>
      </c>
      <c r="J136" s="11">
        <v>14883</v>
      </c>
      <c r="K136" s="58" t="s">
        <v>1121</v>
      </c>
      <c r="L136" s="8">
        <f>I136/J136*100000</f>
        <v>127.66243364912988</v>
      </c>
      <c r="M136" s="7" t="str">
        <f>IF(L136=0,"Silencioso",IF(AND(L136&gt;0,L136&lt;100),"Baixa",IF(AND(L136&gt;=100,L136&lt;300),"Média",IF(AND(L136&gt;=300,L136&lt;500),"Alta",IF(L136&gt;=500,"Muito Alta","Avaliar")))))</f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</v>
      </c>
      <c r="J137" s="11">
        <v>4498</v>
      </c>
      <c r="K137" s="58" t="s">
        <v>1121</v>
      </c>
      <c r="L137" s="8">
        <f>I137/J137*100000</f>
        <v>22.232103156958647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3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3</v>
      </c>
      <c r="J140" s="11">
        <v>37856</v>
      </c>
      <c r="K140" s="58" t="s">
        <v>1122</v>
      </c>
      <c r="L140" s="8">
        <f>I140/J140*100000</f>
        <v>7.924767540152156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1121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41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41</v>
      </c>
      <c r="J142" s="11">
        <v>9679</v>
      </c>
      <c r="K142" s="58" t="s">
        <v>1121</v>
      </c>
      <c r="L142" s="8">
        <f>I142/J142*100000</f>
        <v>423.59747907841717</v>
      </c>
      <c r="M142" s="7" t="str">
        <f>IF(L142=0,"Silencioso",IF(AND(L142&gt;0,L142&lt;100),"Baixa",IF(AND(L142&gt;=100,L142&lt;300),"Média",IF(AND(L142&gt;=300,L142&lt;500),"Alta",IF(L142&gt;=500,"Muito Alta","Avaliar")))))</f>
        <v>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9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9</v>
      </c>
      <c r="J143" s="11">
        <v>16109</v>
      </c>
      <c r="K143" s="58" t="s">
        <v>1121</v>
      </c>
      <c r="L143" s="8">
        <f>I143/J143*100000</f>
        <v>55.86938978210938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15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15</v>
      </c>
      <c r="J144" s="11">
        <v>5420</v>
      </c>
      <c r="K144" s="58" t="s">
        <v>1121</v>
      </c>
      <c r="L144" s="8">
        <f>I144/J144*100000</f>
        <v>276.75276752767525</v>
      </c>
      <c r="M144" s="7" t="str">
        <f>IF(L144=0,"Silencioso",IF(AND(L144&gt;0,L144&lt;100),"Baixa",IF(AND(L144&gt;=100,L144&lt;300),"Média",IF(AND(L144&gt;=300,L144&lt;500),"Alta",IF(L144&gt;=500,"Muito Alta","Avaliar")))))</f>
        <v>Média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10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10</v>
      </c>
      <c r="J145" s="11">
        <v>15153</v>
      </c>
      <c r="K145" s="58" t="s">
        <v>1121</v>
      </c>
      <c r="L145" s="8">
        <f>I145/J145*100000</f>
        <v>65.993532633801891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2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2</v>
      </c>
      <c r="J146" s="11">
        <v>8601</v>
      </c>
      <c r="K146" s="58" t="s">
        <v>1121</v>
      </c>
      <c r="L146" s="8">
        <f>I146/J146*100000</f>
        <v>23.253110103476338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1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1</v>
      </c>
      <c r="J148" s="11">
        <v>23586</v>
      </c>
      <c r="K148" s="58" t="s">
        <v>1121</v>
      </c>
      <c r="L148" s="8">
        <f>I148/J148*100000</f>
        <v>4.2398032731281274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4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4</v>
      </c>
      <c r="J150" s="11">
        <v>25327</v>
      </c>
      <c r="K150" s="58" t="s">
        <v>1122</v>
      </c>
      <c r="L150" s="8">
        <f>I150/J150*100000</f>
        <v>15.793422039720456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0</v>
      </c>
      <c r="J151" s="11">
        <v>32988</v>
      </c>
      <c r="K151" s="58" t="s">
        <v>1122</v>
      </c>
      <c r="L151" s="8">
        <f>I151/J151*100000</f>
        <v>0</v>
      </c>
      <c r="M151" s="7" t="str">
        <f>IF(L151=0,"Silencioso",IF(AND(L151&gt;0,L151&lt;100),"Baixa",IF(AND(L151&gt;=100,L151&lt;300),"Média",IF(AND(L151&gt;=300,L151&lt;500),"Alta",IF(L151&gt;=500,"Muito Alta","Avaliar")))))</f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11</v>
      </c>
      <c r="G152" s="12">
        <f>VLOOKUP($A152,Chik!$1:$1048576,10,FALSE)</f>
        <v>1</v>
      </c>
      <c r="H152" s="12">
        <f>VLOOKUP($A152,zika!$1:$1048576,10,FALSE)</f>
        <v>0</v>
      </c>
      <c r="I152" s="12">
        <f>H152+F152+G152</f>
        <v>12</v>
      </c>
      <c r="J152" s="11">
        <v>91503</v>
      </c>
      <c r="K152" s="58" t="s">
        <v>1123</v>
      </c>
      <c r="L152" s="8">
        <f>I152/J152*100000</f>
        <v>13.114324120520637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1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1</v>
      </c>
      <c r="J153" s="11">
        <v>9396</v>
      </c>
      <c r="K153" s="58" t="s">
        <v>1121</v>
      </c>
      <c r="L153" s="8">
        <f>I153/J153*100000</f>
        <v>10.642826734780758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2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2</v>
      </c>
      <c r="J155" s="11">
        <v>19007</v>
      </c>
      <c r="K155" s="58" t="s">
        <v>1121</v>
      </c>
      <c r="L155" s="8">
        <f>I155/J155*100000</f>
        <v>10.522439101383702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12</v>
      </c>
      <c r="G158" s="12">
        <f>VLOOKUP($A158,Chik!$1:$1048576,10,FALSE)</f>
        <v>1</v>
      </c>
      <c r="H158" s="12">
        <f>VLOOKUP($A158,zika!$1:$1048576,10,FALSE)</f>
        <v>0</v>
      </c>
      <c r="I158" s="12">
        <f>H158+F158+G158</f>
        <v>13</v>
      </c>
      <c r="J158" s="11">
        <v>11439</v>
      </c>
      <c r="K158" s="58" t="s">
        <v>1121</v>
      </c>
      <c r="L158" s="8">
        <f>I158/J158*100000</f>
        <v>113.64629775330012</v>
      </c>
      <c r="M158" s="7" t="str">
        <f>IF(L158=0,"Silencioso",IF(AND(L158&gt;0,L158&lt;100),"Baixa",IF(AND(L158&gt;=100,L158&lt;300),"Média",IF(AND(L158&gt;=300,L158&lt;500),"Alta",IF(L158&gt;=500,"Muito Alta","Avaliar")))))</f>
        <v>Média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0</v>
      </c>
      <c r="J160" s="11">
        <v>22257</v>
      </c>
      <c r="K160" s="58" t="s">
        <v>1121</v>
      </c>
      <c r="L160" s="8">
        <f>I160/J160*100000</f>
        <v>0</v>
      </c>
      <c r="M160" s="7" t="str">
        <f>IF(L160=0,"Silencioso",IF(AND(L160&gt;0,L160&lt;100),"Baixa",IF(AND(L160&gt;=100,L160&lt;300),"Média",IF(AND(L160&gt;=300,L160&lt;500),"Alta",IF(L160&gt;=500,"Muito Alta","Avaliar")))))</f>
        <v>Silencioso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0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0</v>
      </c>
      <c r="J161" s="11">
        <v>30324</v>
      </c>
      <c r="K161" s="58" t="s">
        <v>1122</v>
      </c>
      <c r="L161" s="8">
        <f>I161/J161*100000</f>
        <v>0</v>
      </c>
      <c r="M161" s="7" t="str">
        <f>IF(L161=0,"Silencioso",IF(AND(L161&gt;0,L161&lt;100),"Baixa",IF(AND(L161&gt;=100,L161&lt;300),"Média",IF(AND(L161&gt;=300,L161&lt;500),"Alta",IF(L161&gt;=500,"Muito Alta","Avaliar")))))</f>
        <v>Silencioso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7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7</v>
      </c>
      <c r="J162" s="11">
        <v>21180</v>
      </c>
      <c r="K162" s="58" t="s">
        <v>1121</v>
      </c>
      <c r="L162" s="8">
        <f>I162/J162*100000</f>
        <v>33.050047214353164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3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3</v>
      </c>
      <c r="J163" s="11">
        <v>19144</v>
      </c>
      <c r="K163" s="58" t="s">
        <v>1121</v>
      </c>
      <c r="L163" s="8">
        <f>I163/J163*100000</f>
        <v>15.670706226493939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48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48</v>
      </c>
      <c r="J164" s="11">
        <v>9986</v>
      </c>
      <c r="K164" s="58" t="s">
        <v>1121</v>
      </c>
      <c r="L164" s="8">
        <f>I164/J164*100000</f>
        <v>480.67294211896655</v>
      </c>
      <c r="M164" s="7" t="str">
        <f>IF(L164=0,"Silencioso",IF(AND(L164&gt;0,L164&lt;100),"Baixa",IF(AND(L164&gt;=100,L164&lt;300),"Média",IF(AND(L164&gt;=300,L164&lt;500),"Alta",IF(L164&gt;=500,"Muito Alta","Avaliar")))))</f>
        <v>Alta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9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9</v>
      </c>
      <c r="J170" s="11">
        <v>17739</v>
      </c>
      <c r="K170" s="58" t="s">
        <v>1121</v>
      </c>
      <c r="L170" s="8">
        <f>I170/J170*100000</f>
        <v>50.735667174023334</v>
      </c>
      <c r="M170" s="7" t="str">
        <f>IF(L170=0,"Silencioso",IF(AND(L170&gt;0,L170&lt;100),"Baixa",IF(AND(L170&gt;=100,L170&lt;300),"Média",IF(AND(L170&gt;=300,L170&lt;500),"Alta",IF(L170&gt;=500,"Muito Alta","Avaliar")))))</f>
        <v>Baixa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8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8</v>
      </c>
      <c r="J171" s="11">
        <v>74691</v>
      </c>
      <c r="K171" s="58" t="s">
        <v>1123</v>
      </c>
      <c r="L171" s="8">
        <f>I171/J171*100000</f>
        <v>10.710795142654403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1</v>
      </c>
      <c r="J173" s="11">
        <v>3629</v>
      </c>
      <c r="K173" s="58" t="s">
        <v>1121</v>
      </c>
      <c r="L173" s="8">
        <f>I173/J173*100000</f>
        <v>27.555800496004412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0</v>
      </c>
      <c r="J174" s="11">
        <v>6366</v>
      </c>
      <c r="K174" s="58" t="s">
        <v>1121</v>
      </c>
      <c r="L174" s="8">
        <f>I174/J174*100000</f>
        <v>0</v>
      </c>
      <c r="M174" s="7" t="str">
        <f>IF(L174=0,"Silencioso",IF(AND(L174&gt;0,L174&lt;100),"Baixa",IF(AND(L174&gt;=100,L174&lt;300),"Média",IF(AND(L174&gt;=300,L174&lt;500),"Alta",IF(L174&gt;=500,"Muito Alta","Avaliar")))))</f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2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2</v>
      </c>
      <c r="J176" s="11">
        <v>21703</v>
      </c>
      <c r="K176" s="58" t="s">
        <v>1121</v>
      </c>
      <c r="L176" s="8">
        <f>I176/J176*100000</f>
        <v>9.2153158549509282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22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22</v>
      </c>
      <c r="J178" s="11">
        <v>7017</v>
      </c>
      <c r="K178" s="58" t="s">
        <v>1121</v>
      </c>
      <c r="L178" s="8">
        <f>I178/J178*100000</f>
        <v>313.52429813310533</v>
      </c>
      <c r="M178" s="7" t="str">
        <f>IF(L178=0,"Silencioso",IF(AND(L178&gt;0,L178&lt;100),"Baixa",IF(AND(L178&gt;=100,L178&lt;300),"Média",IF(AND(L178&gt;=300,L178&lt;500),"Alta",IF(L178&gt;=500,"Muito Alta","Avaliar")))))</f>
        <v>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11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11</v>
      </c>
      <c r="J179" s="11">
        <v>10425</v>
      </c>
      <c r="K179" s="58" t="s">
        <v>1121</v>
      </c>
      <c r="L179" s="8">
        <f>I179/J179*100000</f>
        <v>105.515587529976</v>
      </c>
      <c r="M179" s="7" t="str">
        <f>IF(L179=0,"Silencioso",IF(AND(L179&gt;0,L179&lt;100),"Baixa",IF(AND(L179&gt;=100,L179&lt;300),"Média",IF(AND(L179&gt;=300,L179&lt;500),"Alta",IF(L179&gt;=500,"Muito Alta","Avaliar")))))</f>
        <v>Média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2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2</v>
      </c>
      <c r="J181" s="11">
        <v>5709</v>
      </c>
      <c r="K181" s="58" t="s">
        <v>1121</v>
      </c>
      <c r="L181" s="8">
        <f>I181/J181*100000</f>
        <v>35.032404974601512</v>
      </c>
      <c r="M181" s="7" t="str">
        <f>IF(L181=0,"Silencioso",IF(AND(L181&gt;0,L181&lt;100),"Baixa",IF(AND(L181&gt;=100,L181&lt;300),"Média",IF(AND(L181&gt;=300,L181&lt;500),"Alta",IF(L181&gt;=500,"Muito Alta","Avaliar")))))</f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7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7</v>
      </c>
      <c r="J182" s="11">
        <v>15368</v>
      </c>
      <c r="K182" s="58" t="s">
        <v>1121</v>
      </c>
      <c r="L182" s="8">
        <f>I182/J182*100000</f>
        <v>45.549193128578864</v>
      </c>
      <c r="M182" s="7" t="str">
        <f>IF(L182=0,"Silencioso",IF(AND(L182&gt;0,L182&lt;100),"Baixa",IF(AND(L182&gt;=100,L182&lt;300),"Média",IF(AND(L182&gt;=300,L182&lt;500),"Alta",IF(L182&gt;=500,"Muito Alta","Avaliar")))))</f>
        <v>Baixa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18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18</v>
      </c>
      <c r="J183" s="11">
        <v>13397</v>
      </c>
      <c r="K183" s="58" t="s">
        <v>1121</v>
      </c>
      <c r="L183" s="8">
        <f>I183/J183*100000</f>
        <v>134.35843845637083</v>
      </c>
      <c r="M183" s="7" t="str">
        <f>IF(L183=0,"Silencioso",IF(AND(L183&gt;0,L183&lt;100),"Baixa",IF(AND(L183&gt;=100,L183&lt;300),"Média",IF(AND(L183&gt;=300,L183&lt;500),"Alta",IF(L183&gt;=500,"Muito Alta","Avaliar")))))</f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1121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2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2</v>
      </c>
      <c r="J187" s="11">
        <v>7590</v>
      </c>
      <c r="K187" s="58" t="s">
        <v>1121</v>
      </c>
      <c r="L187" s="8">
        <f>I187/J187*100000</f>
        <v>26.350461133069828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7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7</v>
      </c>
      <c r="J188" s="11">
        <v>28366</v>
      </c>
      <c r="K188" s="58" t="s">
        <v>1122</v>
      </c>
      <c r="L188" s="8">
        <f>I188/J188*100000</f>
        <v>24.677430726926602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1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1</v>
      </c>
      <c r="J190" s="11">
        <v>8907</v>
      </c>
      <c r="K190" s="58" t="s">
        <v>1121</v>
      </c>
      <c r="L190" s="8">
        <f>I190/J190*100000</f>
        <v>11.227124733355787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1121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1</v>
      </c>
      <c r="J192" s="11">
        <v>7090</v>
      </c>
      <c r="K192" s="58" t="s">
        <v>1121</v>
      </c>
      <c r="L192" s="8">
        <f>I192/J192*100000</f>
        <v>14.104372355430183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5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5</v>
      </c>
      <c r="J195" s="11">
        <v>27425</v>
      </c>
      <c r="K195" s="58" t="s">
        <v>1122</v>
      </c>
      <c r="L195" s="8">
        <f>I195/J195*100000</f>
        <v>18.23154056517776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1</v>
      </c>
      <c r="J197" s="11">
        <v>4570</v>
      </c>
      <c r="K197" s="58" t="s">
        <v>1121</v>
      </c>
      <c r="L197" s="8">
        <f>I197/J197*100000</f>
        <v>21.881838074398249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4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4</v>
      </c>
      <c r="J198" s="11">
        <v>17641</v>
      </c>
      <c r="K198" s="58" t="s">
        <v>1121</v>
      </c>
      <c r="L198" s="8">
        <f>I198/J198*100000</f>
        <v>22.674451561702849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2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2</v>
      </c>
      <c r="J199" s="11">
        <v>5480</v>
      </c>
      <c r="K199" s="58" t="s">
        <v>1121</v>
      </c>
      <c r="L199" s="8">
        <f>I199/J199*100000</f>
        <v>36.496350364963504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2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2</v>
      </c>
      <c r="J201" s="11">
        <v>11525</v>
      </c>
      <c r="K201" s="58" t="s">
        <v>1121</v>
      </c>
      <c r="L201" s="8">
        <f>I201/J201*100000</f>
        <v>17.35357917570499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4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4</v>
      </c>
      <c r="J202" s="11">
        <v>7595</v>
      </c>
      <c r="K202" s="58" t="s">
        <v>1121</v>
      </c>
      <c r="L202" s="8">
        <f>I202/J202*100000</f>
        <v>52.666227781435147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1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1</v>
      </c>
      <c r="J203" s="11">
        <v>6657</v>
      </c>
      <c r="K203" s="58" t="s">
        <v>1121</v>
      </c>
      <c r="L203" s="8">
        <f>I203/J203*100000</f>
        <v>15.021781583295779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4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4</v>
      </c>
      <c r="J204" s="11">
        <v>11813</v>
      </c>
      <c r="K204" s="58" t="s">
        <v>1121</v>
      </c>
      <c r="L204" s="8">
        <f>I204/J204*100000</f>
        <v>33.861000592567507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4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4</v>
      </c>
      <c r="J205" s="11">
        <v>54196</v>
      </c>
      <c r="K205" s="58" t="s">
        <v>1122</v>
      </c>
      <c r="L205" s="8">
        <f>I205/J205*100000</f>
        <v>7.3806184958299506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28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28</v>
      </c>
      <c r="J207" s="11">
        <v>6908</v>
      </c>
      <c r="K207" s="58" t="s">
        <v>1121</v>
      </c>
      <c r="L207" s="8">
        <f>I207/J207*100000</f>
        <v>405.32715691951358</v>
      </c>
      <c r="M207" s="7" t="str">
        <f>IF(L207=0,"Silencioso",IF(AND(L207&gt;0,L207&lt;100),"Baixa",IF(AND(L207&gt;=100,L207&lt;300),"Média",IF(AND(L207&gt;=300,L207&lt;500),"Alta",IF(L207&gt;=500,"Muito Alta","Avaliar")))))</f>
        <v>Alta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2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2</v>
      </c>
      <c r="J208" s="11">
        <v>127539</v>
      </c>
      <c r="K208" s="58" t="s">
        <v>1124</v>
      </c>
      <c r="L208" s="8">
        <f>I208/J208*100000</f>
        <v>1.5681477822469991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59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59</v>
      </c>
      <c r="J209" s="11">
        <v>22892</v>
      </c>
      <c r="K209" s="58" t="s">
        <v>1121</v>
      </c>
      <c r="L209" s="8">
        <f>I209/J209*100000</f>
        <v>257.73195876288662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205</v>
      </c>
      <c r="G211" s="12">
        <f>VLOOKUP($A211,Chik!$1:$1048576,10,FALSE)</f>
        <v>0</v>
      </c>
      <c r="H211" s="12">
        <f>VLOOKUP($A211,zika!$1:$1048576,10,FALSE)</f>
        <v>1</v>
      </c>
      <c r="I211" s="12">
        <f>H211+F211+G211</f>
        <v>206</v>
      </c>
      <c r="J211" s="11">
        <v>659070</v>
      </c>
      <c r="K211" s="58" t="s">
        <v>1125</v>
      </c>
      <c r="L211" s="8">
        <f>I211/J211*100000</f>
        <v>31.256163988650673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8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8</v>
      </c>
      <c r="J214" s="11">
        <v>8883</v>
      </c>
      <c r="K214" s="58" t="s">
        <v>1121</v>
      </c>
      <c r="L214" s="8">
        <f>I214/J214*100000</f>
        <v>90.059664527749632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0</v>
      </c>
      <c r="J215" s="11">
        <v>3534</v>
      </c>
      <c r="K215" s="58" t="s">
        <v>1121</v>
      </c>
      <c r="L215" s="8">
        <f>I215/J215*100000</f>
        <v>0</v>
      </c>
      <c r="M215" s="7" t="str">
        <f>IF(L215=0,"Silencioso",IF(AND(L215&gt;0,L215&lt;100),"Baixa",IF(AND(L215&gt;=100,L215&lt;300),"Média",IF(AND(L215&gt;=300,L215&lt;500),"Alta",IF(L215&gt;=500,"Muito Alta","Avaliar")))))</f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1121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15</v>
      </c>
      <c r="G217" s="12">
        <f>VLOOKUP($A217,Chik!$1:$1048576,10,FALSE)</f>
        <v>1</v>
      </c>
      <c r="H217" s="12">
        <f>VLOOKUP($A217,zika!$1:$1048576,10,FALSE)</f>
        <v>0</v>
      </c>
      <c r="I217" s="12">
        <f>H217+F217+G217</f>
        <v>16</v>
      </c>
      <c r="J217" s="11">
        <v>10040</v>
      </c>
      <c r="K217" s="58" t="s">
        <v>1121</v>
      </c>
      <c r="L217" s="8">
        <f>I217/J217*100000</f>
        <v>159.36254980079681</v>
      </c>
      <c r="M217" s="7" t="str">
        <f>IF(L217=0,"Silencioso",IF(AND(L217&gt;0,L217&lt;100),"Baixa",IF(AND(L217&gt;=100,L217&lt;300),"Média",IF(AND(L217&gt;=300,L217&lt;500),"Alta",IF(L217&gt;=500,"Muito Alta","Avaliar")))))</f>
        <v>Média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36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36</v>
      </c>
      <c r="J218" s="11">
        <v>27982</v>
      </c>
      <c r="K218" s="58" t="s">
        <v>1122</v>
      </c>
      <c r="L218" s="8">
        <f>I218/J218*100000</f>
        <v>128.65413480094347</v>
      </c>
      <c r="M218" s="7" t="str">
        <f>IF(L218=0,"Silencioso",IF(AND(L218&gt;0,L218&lt;100),"Baixa",IF(AND(L218&gt;=100,L218&lt;300),"Média",IF(AND(L218&gt;=300,L218&lt;500),"Alta",IF(L218&gt;=500,"Muito Alta","Avaliar")))))</f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21</v>
      </c>
      <c r="G219" s="12">
        <f>VLOOKUP($A219,Chik!$1:$1048576,10,FALSE)</f>
        <v>21</v>
      </c>
      <c r="H219" s="12">
        <f>VLOOKUP($A219,zika!$1:$1048576,10,FALSE)</f>
        <v>0</v>
      </c>
      <c r="I219" s="12">
        <f>H219+F219+G219</f>
        <v>42</v>
      </c>
      <c r="J219" s="11">
        <v>109405</v>
      </c>
      <c r="K219" s="58" t="s">
        <v>1124</v>
      </c>
      <c r="L219" s="8">
        <f>I219/J219*100000</f>
        <v>38.38947031671313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0</v>
      </c>
      <c r="J220" s="11">
        <v>9228</v>
      </c>
      <c r="K220" s="58" t="s">
        <v>1121</v>
      </c>
      <c r="L220" s="8">
        <f>I220/J220*100000</f>
        <v>0</v>
      </c>
      <c r="M220" s="7" t="str">
        <f>IF(L220=0,"Silencioso",IF(AND(L220&gt;0,L220&lt;100),"Baixa",IF(AND(L220&gt;=100,L220&lt;300),"Média",IF(AND(L220&gt;=300,L220&lt;500),"Alta",IF(L220&gt;=500,"Muito Alta","Avaliar")))))</f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19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1121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28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28</v>
      </c>
      <c r="J227" s="11">
        <v>4396</v>
      </c>
      <c r="K227" s="58" t="s">
        <v>1121</v>
      </c>
      <c r="L227" s="8">
        <f>I227/J227*100000</f>
        <v>636.9426751592357</v>
      </c>
      <c r="M227" s="7" t="str">
        <f>IF(L227=0,"Silencioso",IF(AND(L227&gt;0,L227&lt;100),"Baixa",IF(AND(L227&gt;=100,L227&lt;300),"Média",IF(AND(L227&gt;=300,L227&lt;500),"Alta",IF(L227&gt;=500,"Muito Alta","Avaliar")))))</f>
        <v>Muito Alta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0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0</v>
      </c>
      <c r="J228" s="11">
        <v>6646</v>
      </c>
      <c r="K228" s="58" t="s">
        <v>1121</v>
      </c>
      <c r="L228" s="8">
        <f>I228/J228*100000</f>
        <v>0</v>
      </c>
      <c r="M228" s="7" t="str">
        <f>IF(L228=0,"Silencioso",IF(AND(L228&gt;0,L228&lt;100),"Baixa",IF(AND(L228&gt;=100,L228&lt;300),"Média",IF(AND(L228&gt;=300,L228&lt;500),"Alta",IF(L228&gt;=500,"Muito Alta","Avaliar")))))</f>
        <v>Silencioso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14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14</v>
      </c>
      <c r="J229" s="11">
        <v>12660</v>
      </c>
      <c r="K229" s="58" t="s">
        <v>1121</v>
      </c>
      <c r="L229" s="8">
        <f>I229/J229*100000</f>
        <v>110.58451816745657</v>
      </c>
      <c r="M229" s="7" t="str">
        <f>IF(L229=0,"Silencioso",IF(AND(L229&gt;0,L229&lt;100),"Baixa",IF(AND(L229&gt;=100,L229&lt;300),"Média",IF(AND(L229&gt;=300,L229&lt;500),"Alta",IF(L229&gt;=500,"Muito Alta","Avaliar")))))</f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5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5</v>
      </c>
      <c r="J230" s="11">
        <v>5960</v>
      </c>
      <c r="K230" s="58" t="s">
        <v>1121</v>
      </c>
      <c r="L230" s="8">
        <f>I230/J230*100000</f>
        <v>83.892617449664428</v>
      </c>
      <c r="M230" s="7" t="str">
        <f>IF(L230=0,"Silencioso",IF(AND(L230&gt;0,L230&lt;100),"Baixa",IF(AND(L230&gt;=100,L230&lt;300),"Média",IF(AND(L230&gt;=300,L230&lt;500),"Alta",IF(L230&gt;=500,"Muito Alta","Avaliar")))))</f>
        <v>Baixa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1</v>
      </c>
      <c r="J231" s="11">
        <v>5145</v>
      </c>
      <c r="K231" s="58" t="s">
        <v>1121</v>
      </c>
      <c r="L231" s="8">
        <f>I231/J231*100000</f>
        <v>19.436345966958214</v>
      </c>
      <c r="M231" s="7" t="str">
        <f>IF(L231=0,"Silencioso",IF(AND(L231&gt;0,L231&lt;100),"Baixa",IF(AND(L231&gt;=100,L231&lt;300),"Média",IF(AND(L231&gt;=300,L231&lt;500),"Alta",IF(L231&gt;=500,"Muito Alta","Avaliar")))))</f>
        <v>Baixa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0</v>
      </c>
      <c r="J236" s="11">
        <v>4960</v>
      </c>
      <c r="K236" s="58" t="s">
        <v>1121</v>
      </c>
      <c r="L236" s="8">
        <f>I236/J236*100000</f>
        <v>0</v>
      </c>
      <c r="M236" s="7" t="str">
        <f>IF(L236=0,"Silencioso",IF(AND(L236&gt;0,L236&lt;100),"Baixa",IF(AND(L236&gt;=100,L236&lt;300),"Média",IF(AND(L236&gt;=300,L236&lt;500),"Alta",IF(L236&gt;=500,"Muito Alta","Avaliar")))))</f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2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2</v>
      </c>
      <c r="J237" s="11">
        <v>7656</v>
      </c>
      <c r="K237" s="58" t="s">
        <v>1121</v>
      </c>
      <c r="L237" s="8">
        <f>I237/J237*100000</f>
        <v>26.123301985370954</v>
      </c>
      <c r="M237" s="7" t="str">
        <f>IF(L237=0,"Silencioso",IF(AND(L237&gt;0,L237&lt;100),"Baixa",IF(AND(L237&gt;=100,L237&lt;300),"Média",IF(AND(L237&gt;=300,L237&lt;500),"Alta",IF(L237&gt;=500,"Muito Alta","Avaliar")))))</f>
        <v>Baixa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21</v>
      </c>
      <c r="G238" s="12">
        <f>VLOOKUP($A238,Chik!$1:$1048576,10,FALSE)</f>
        <v>0</v>
      </c>
      <c r="H238" s="12">
        <f>VLOOKUP($A238,zika!$1:$1048576,10,FALSE)</f>
        <v>1</v>
      </c>
      <c r="I238" s="12">
        <f>H238+F238+G238</f>
        <v>22</v>
      </c>
      <c r="J238" s="11">
        <v>79625</v>
      </c>
      <c r="K238" s="58" t="s">
        <v>1123</v>
      </c>
      <c r="L238" s="8">
        <f>I238/J238*100000</f>
        <v>27.629513343799061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2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2</v>
      </c>
      <c r="J239" s="11">
        <v>5399</v>
      </c>
      <c r="K239" s="58" t="s">
        <v>1121</v>
      </c>
      <c r="L239" s="8">
        <f>I239/J239*100000</f>
        <v>37.043897017966287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0</v>
      </c>
      <c r="J241" s="11">
        <v>7098</v>
      </c>
      <c r="K241" s="58" t="s">
        <v>1121</v>
      </c>
      <c r="L241" s="8">
        <f>I241/J241*100000</f>
        <v>0</v>
      </c>
      <c r="M241" s="7" t="str">
        <f>IF(L241=0,"Silencioso",IF(AND(L241&gt;0,L241&lt;100),"Baixa",IF(AND(L241&gt;=100,L241&lt;300),"Média",IF(AND(L241&gt;=300,L241&lt;500),"Alta",IF(L241&gt;=500,"Muito Alta","Avaliar")))))</f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14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14</v>
      </c>
      <c r="J242" s="11">
        <v>10291</v>
      </c>
      <c r="K242" s="58" t="s">
        <v>1121</v>
      </c>
      <c r="L242" s="8">
        <f>I242/J242*100000</f>
        <v>136.04120104946071</v>
      </c>
      <c r="M242" s="7" t="str">
        <f>IF(L242=0,"Silencioso",IF(AND(L242&gt;0,L242&lt;100),"Baixa",IF(AND(L242&gt;=100,L242&lt;300),"Média",IF(AND(L242&gt;=300,L242&lt;500),"Alta",IF(L242&gt;=500,"Muito Alta","Avaliar")))))</f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136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136</v>
      </c>
      <c r="J246" s="11">
        <v>47617</v>
      </c>
      <c r="K246" s="58" t="s">
        <v>1122</v>
      </c>
      <c r="L246" s="8">
        <f>I246/J246*100000</f>
        <v>285.61228132809714</v>
      </c>
      <c r="M246" s="7" t="str">
        <f>IF(L246=0,"Silencioso",IF(AND(L246&gt;0,L246&lt;100),"Baixa",IF(AND(L246&gt;=100,L246&lt;300),"Média",IF(AND(L246&gt;=300,L246&lt;500),"Alta",IF(L246&gt;=500,"Muito Alta","Avaliar")))))</f>
        <v>Média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106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106</v>
      </c>
      <c r="J248" s="11">
        <v>7852</v>
      </c>
      <c r="K248" s="58" t="s">
        <v>1121</v>
      </c>
      <c r="L248" s="8">
        <f>I248/J248*100000</f>
        <v>1349.9745287824758</v>
      </c>
      <c r="M248" s="7" t="str">
        <f>IF(L248=0,"Silencioso",IF(AND(L248&gt;0,L248&lt;100),"Baixa",IF(AND(L248&gt;=100,L248&lt;300),"Média",IF(AND(L248&gt;=300,L248&lt;500),"Alta",IF(L248&gt;=500,"Muito Alta","Avaliar")))))</f>
        <v>Muito 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1</v>
      </c>
      <c r="J249" s="11">
        <v>3411</v>
      </c>
      <c r="K249" s="58" t="s">
        <v>1121</v>
      </c>
      <c r="L249" s="8">
        <f>I249/J249*100000</f>
        <v>29.316915860451481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0</v>
      </c>
      <c r="J251" s="11">
        <v>4984</v>
      </c>
      <c r="K251" s="58" t="s">
        <v>1121</v>
      </c>
      <c r="L251" s="8">
        <f>I251/J251*100000</f>
        <v>0</v>
      </c>
      <c r="M251" s="7" t="str">
        <f>IF(L251=0,"Silencioso",IF(AND(L251&gt;0,L251&lt;100),"Baixa",IF(AND(L251&gt;=100,L251&lt;300),"Média",IF(AND(L251&gt;=300,L251&lt;500),"Alta",IF(L251&gt;=500,"Muito Alta","Avaliar")))))</f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7527</v>
      </c>
      <c r="K252" s="58" t="s">
        <v>1121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55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55</v>
      </c>
      <c r="J253" s="11">
        <v>235977</v>
      </c>
      <c r="K253" s="58" t="s">
        <v>1124</v>
      </c>
      <c r="L253" s="8">
        <f>I253/J253*100000</f>
        <v>23.307356225394848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7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7</v>
      </c>
      <c r="J254" s="11">
        <v>6702</v>
      </c>
      <c r="K254" s="58" t="s">
        <v>1121</v>
      </c>
      <c r="L254" s="8">
        <f>I254/J254*100000</f>
        <v>104.44643390032826</v>
      </c>
      <c r="M254" s="7" t="str">
        <f>IF(L254=0,"Silencioso",IF(AND(L254&gt;0,L254&lt;100),"Baixa",IF(AND(L254&gt;=100,L254&lt;300),"Média",IF(AND(L254&gt;=300,L254&lt;500),"Alta",IF(L254&gt;=500,"Muito Alta","Avaliar")))))</f>
        <v>Média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3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3</v>
      </c>
      <c r="J255" s="11">
        <v>5996</v>
      </c>
      <c r="K255" s="58" t="s">
        <v>1121</v>
      </c>
      <c r="L255" s="8">
        <f>I255/J255*100000</f>
        <v>50.033355570380259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3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3</v>
      </c>
      <c r="J256" s="11">
        <v>10820</v>
      </c>
      <c r="K256" s="58" t="s">
        <v>1121</v>
      </c>
      <c r="L256" s="8">
        <f>I256/J256*100000</f>
        <v>27.726432532347502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0</v>
      </c>
      <c r="J257" s="11">
        <v>3699</v>
      </c>
      <c r="K257" s="58" t="s">
        <v>1121</v>
      </c>
      <c r="L257" s="8">
        <f>I257/J257*100000</f>
        <v>0</v>
      </c>
      <c r="M257" s="7" t="str">
        <f>IF(L257=0,"Silencioso",IF(AND(L257&gt;0,L257&lt;100),"Baixa",IF(AND(L257&gt;=100,L257&lt;300),"Média",IF(AND(L257&gt;=300,L257&lt;500),"Alta",IF(L257&gt;=500,"Muito Alta","Avaliar")))))</f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1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1</v>
      </c>
      <c r="J261" s="11">
        <v>3007</v>
      </c>
      <c r="K261" s="58" t="s">
        <v>1121</v>
      </c>
      <c r="L261" s="8">
        <f>I261/J261*100000</f>
        <v>33.255736614566011</v>
      </c>
      <c r="M261" s="7" t="str">
        <f>IF(L261=0,"Silencioso",IF(AND(L261&gt;0,L261&lt;100),"Baixa",IF(AND(L261&gt;=100,L261&lt;300),"Média",IF(AND(L261&gt;=300,L261&lt;500),"Alta",IF(L261&gt;=500,"Muito Alta","Avaliar")))))</f>
        <v>Baixa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2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2</v>
      </c>
      <c r="J262" s="11">
        <v>6523</v>
      </c>
      <c r="K262" s="58" t="s">
        <v>1121</v>
      </c>
      <c r="L262" s="8">
        <f>I262/J262*100000</f>
        <v>30.660738923808065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10081</v>
      </c>
      <c r="K263" s="58" t="s">
        <v>1121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1</v>
      </c>
      <c r="J264" s="11">
        <v>5185</v>
      </c>
      <c r="K264" s="58" t="s">
        <v>1121</v>
      </c>
      <c r="L264" s="8">
        <f>I264/J264*100000</f>
        <v>19.286403085824496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3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3</v>
      </c>
      <c r="J265" s="11">
        <v>13541</v>
      </c>
      <c r="K265" s="58" t="s">
        <v>1121</v>
      </c>
      <c r="L265" s="8">
        <f>I265/J265*100000</f>
        <v>22.154936858429952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27823</v>
      </c>
      <c r="K270" s="58" t="s">
        <v>1122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7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7</v>
      </c>
      <c r="J271" s="11">
        <v>11064</v>
      </c>
      <c r="K271" s="58" t="s">
        <v>1121</v>
      </c>
      <c r="L271" s="8">
        <f>I271/J271*100000</f>
        <v>63.268257411424443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2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2</v>
      </c>
      <c r="J272" s="11">
        <v>7244</v>
      </c>
      <c r="K272" s="58" t="s">
        <v>1121</v>
      </c>
      <c r="L272" s="8">
        <f>I272/J272*100000</f>
        <v>27.60905577029266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1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1</v>
      </c>
      <c r="J273" s="11">
        <v>5362</v>
      </c>
      <c r="K273" s="58" t="s">
        <v>1121</v>
      </c>
      <c r="L273" s="8">
        <f>I273/J273*100000</f>
        <v>18.649757553151812</v>
      </c>
      <c r="M273" s="7" t="str">
        <f>IF(L273=0,"Silencioso",IF(AND(L273&gt;0,L273&lt;100),"Baixa",IF(AND(L273&gt;=100,L273&lt;300),"Média",IF(AND(L273&gt;=300,L273&lt;500),"Alta",IF(L273&gt;=500,"Muito Alta","Avaliar")))))</f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15214</v>
      </c>
      <c r="K274" s="58" t="s">
        <v>1121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11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11</v>
      </c>
      <c r="J276" s="11">
        <v>70200</v>
      </c>
      <c r="K276" s="58" t="s">
        <v>1123</v>
      </c>
      <c r="L276" s="8">
        <f>I276/J276*100000</f>
        <v>15.66951566951567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8</v>
      </c>
      <c r="G277" s="12">
        <f>VLOOKUP($A277,Chik!$1:$1048576,10,FALSE)</f>
        <v>6</v>
      </c>
      <c r="H277" s="12">
        <f>VLOOKUP($A277,zika!$1:$1048576,10,FALSE)</f>
        <v>0</v>
      </c>
      <c r="I277" s="12">
        <f>H277+F277+G277</f>
        <v>14</v>
      </c>
      <c r="J277" s="11">
        <v>24773</v>
      </c>
      <c r="K277" s="58" t="s">
        <v>1121</v>
      </c>
      <c r="L277" s="8">
        <f>I277/J277*100000</f>
        <v>56.513139304888391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1</v>
      </c>
      <c r="J282" s="11">
        <v>3508</v>
      </c>
      <c r="K282" s="58" t="s">
        <v>1121</v>
      </c>
      <c r="L282" s="8">
        <f>I282/J282*100000</f>
        <v>28.506271379703534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7936</v>
      </c>
      <c r="K283" s="58" t="s">
        <v>1121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1</v>
      </c>
      <c r="J284" s="11">
        <v>11218</v>
      </c>
      <c r="K284" s="58" t="s">
        <v>1121</v>
      </c>
      <c r="L284" s="8">
        <f>I284/J284*100000</f>
        <v>8.9142449634515959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2379</v>
      </c>
      <c r="K287" s="58" t="s">
        <v>1121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18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18</v>
      </c>
      <c r="J290" s="11">
        <v>7409</v>
      </c>
      <c r="K290" s="58" t="s">
        <v>1121</v>
      </c>
      <c r="L290" s="8">
        <f>I290/J290*100000</f>
        <v>242.9477662302605</v>
      </c>
      <c r="M290" s="7" t="str">
        <f>IF(L290=0,"Silencioso",IF(AND(L290&gt;0,L290&lt;100),"Baixa",IF(AND(L290&gt;=100,L290&lt;300),"Média",IF(AND(L290&gt;=300,L290&lt;500),"Alta",IF(L290&gt;=500,"Muito Alta","Avaliar")))))</f>
        <v>Média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21</v>
      </c>
      <c r="G291" s="12">
        <f>VLOOKUP($A291,Chik!$1:$1048576,10,FALSE)</f>
        <v>3</v>
      </c>
      <c r="H291" s="12">
        <f>VLOOKUP($A291,zika!$1:$1048576,10,FALSE)</f>
        <v>0</v>
      </c>
      <c r="I291" s="12">
        <f>H291+F291+G291</f>
        <v>24</v>
      </c>
      <c r="J291" s="11">
        <v>15235</v>
      </c>
      <c r="K291" s="58" t="s">
        <v>1121</v>
      </c>
      <c r="L291" s="8">
        <f>I291/J291*100000</f>
        <v>157.53199868723334</v>
      </c>
      <c r="M291" s="7" t="str">
        <f>IF(L291=0,"Silencioso",IF(AND(L291&gt;0,L291&lt;100),"Baixa",IF(AND(L291&gt;=100,L291&lt;300),"Média",IF(AND(L291&gt;=300,L291&lt;500),"Alta",IF(L291&gt;=500,"Muito Alta","Avaliar")))))</f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3394</v>
      </c>
      <c r="K292" s="58" t="s">
        <v>1121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0</v>
      </c>
      <c r="J295" s="11">
        <v>7386</v>
      </c>
      <c r="K295" s="58" t="s">
        <v>1121</v>
      </c>
      <c r="L295" s="8">
        <f>I295/J295*100000</f>
        <v>0</v>
      </c>
      <c r="M295" s="7" t="str">
        <f>IF(L295=0,"Silencioso",IF(AND(L295&gt;0,L295&lt;100),"Baixa",IF(AND(L295&gt;=100,L295&lt;300),"Média",IF(AND(L295&gt;=300,L295&lt;500),"Alta",IF(L295&gt;=500,"Muito Alta","Avaliar")))))</f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329</v>
      </c>
      <c r="G296" s="12">
        <f>VLOOKUP($A296,Chik!$1:$1048576,10,FALSE)</f>
        <v>1</v>
      </c>
      <c r="H296" s="12">
        <f>VLOOKUP($A296,zika!$1:$1048576,10,FALSE)</f>
        <v>0</v>
      </c>
      <c r="I296" s="12">
        <f>H296+F296+G296</f>
        <v>330</v>
      </c>
      <c r="J296" s="11">
        <v>67540</v>
      </c>
      <c r="K296" s="58" t="s">
        <v>1122</v>
      </c>
      <c r="L296" s="8">
        <f>I296/J296*100000</f>
        <v>488.59934853420191</v>
      </c>
      <c r="M296" s="7" t="str">
        <f>IF(L296=0,"Silencioso",IF(AND(L296&gt;0,L296&lt;100),"Baixa",IF(AND(L296&gt;=100,L296&lt;300),"Média",IF(AND(L296&gt;=300,L296&lt;500),"Alta",IF(L296&gt;=500,"Muito Alta","Avaliar")))))</f>
        <v>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11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11</v>
      </c>
      <c r="J299" s="11">
        <v>2927</v>
      </c>
      <c r="K299" s="58" t="s">
        <v>1121</v>
      </c>
      <c r="L299" s="8">
        <f>I299/J299*100000</f>
        <v>375.81141100102496</v>
      </c>
      <c r="M299" s="7" t="str">
        <f>IF(L299=0,"Silencioso",IF(AND(L299&gt;0,L299&lt;100),"Baixa",IF(AND(L299&gt;=100,L299&lt;300),"Média",IF(AND(L299&gt;=300,L299&lt;500),"Alta",IF(L299&gt;=500,"Muito Alta","Avaliar")))))</f>
        <v>Alta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10343</v>
      </c>
      <c r="K300" s="58" t="s">
        <v>1121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8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8</v>
      </c>
      <c r="J302" s="11">
        <v>26181</v>
      </c>
      <c r="K302" s="58" t="s">
        <v>1122</v>
      </c>
      <c r="L302" s="8">
        <f>I302/J302*100000</f>
        <v>30.556510446507012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1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1</v>
      </c>
      <c r="J303" s="11">
        <v>5446</v>
      </c>
      <c r="K303" s="58" t="s">
        <v>1121</v>
      </c>
      <c r="L303" s="8">
        <f>I303/J303*100000</f>
        <v>18.36210062431142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41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41</v>
      </c>
      <c r="J304" s="11">
        <v>5891</v>
      </c>
      <c r="K304" s="58" t="s">
        <v>1121</v>
      </c>
      <c r="L304" s="8">
        <f>I304/J304*100000</f>
        <v>695.97691393651337</v>
      </c>
      <c r="M304" s="7" t="str">
        <f>IF(L304=0,"Silencioso",IF(AND(L304&gt;0,L304&lt;100),"Baixa",IF(AND(L304&gt;=100,L304&lt;300),"Média",IF(AND(L304&gt;=300,L304&lt;500),"Alta",IF(L304&gt;=500,"Muito Alta","Avaliar")))))</f>
        <v>Muito Alta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16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16</v>
      </c>
      <c r="J307" s="11">
        <v>17701</v>
      </c>
      <c r="K307" s="58" t="s">
        <v>1121</v>
      </c>
      <c r="L307" s="8">
        <f>I307/J307*100000</f>
        <v>90.390373425230209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4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4</v>
      </c>
      <c r="J308" s="11">
        <v>4601</v>
      </c>
      <c r="K308" s="58" t="s">
        <v>1121</v>
      </c>
      <c r="L308" s="8">
        <f>I308/J308*100000</f>
        <v>86.937622256031304</v>
      </c>
      <c r="M308" s="7" t="str">
        <f>IF(L308=0,"Silencioso",IF(AND(L308&gt;0,L308&lt;100),"Baixa",IF(AND(L308&gt;=100,L308&lt;300),"Média",IF(AND(L308&gt;=300,L308&lt;500),"Alta",IF(L308&gt;=500,"Muito Alta","Avaliar")))))</f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2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2</v>
      </c>
      <c r="J309" s="11">
        <v>5441</v>
      </c>
      <c r="K309" s="58" t="s">
        <v>1121</v>
      </c>
      <c r="L309" s="8">
        <f>I309/J309*100000</f>
        <v>36.75794890645102</v>
      </c>
      <c r="M309" s="7" t="str">
        <f>IF(L309=0,"Silencioso",IF(AND(L309&gt;0,L309&lt;100),"Baixa",IF(AND(L309&gt;=100,L309&lt;300),"Média",IF(AND(L309&gt;=300,L309&lt;500),"Alta",IF(L309&gt;=500,"Muito Alta","Avaliar")))))</f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102</v>
      </c>
      <c r="G310" s="12">
        <f>VLOOKUP($A310,Chik!$1:$1048576,10,FALSE)</f>
        <v>2</v>
      </c>
      <c r="H310" s="12">
        <f>VLOOKUP($A310,zika!$1:$1048576,10,FALSE)</f>
        <v>7</v>
      </c>
      <c r="I310" s="12">
        <f>H310+F310+G310</f>
        <v>111</v>
      </c>
      <c r="J310" s="11">
        <v>58962</v>
      </c>
      <c r="K310" s="58" t="s">
        <v>1122</v>
      </c>
      <c r="L310" s="8">
        <f>I310/J310*100000</f>
        <v>188.25684339065839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1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1</v>
      </c>
      <c r="J311" s="11">
        <v>4304</v>
      </c>
      <c r="K311" s="58" t="s">
        <v>1121</v>
      </c>
      <c r="L311" s="8">
        <f>I311/J311*100000</f>
        <v>23.234200743494423</v>
      </c>
      <c r="M311" s="7" t="str">
        <f>IF(L311=0,"Silencioso",IF(AND(L311&gt;0,L311&lt;100),"Baixa",IF(AND(L311&gt;=100,L311&lt;300),"Média",IF(AND(L311&gt;=300,L311&lt;500),"Alta",IF(L311&gt;=500,"Muito Alta","Avaliar")))))</f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10</v>
      </c>
      <c r="J312" s="11">
        <v>6844</v>
      </c>
      <c r="K312" s="58" t="s">
        <v>1121</v>
      </c>
      <c r="L312" s="8">
        <f>I312/J312*100000</f>
        <v>146.11338398597312</v>
      </c>
      <c r="M312" s="7" t="str">
        <f>IF(L312=0,"Silencioso",IF(AND(L312&gt;0,L312&lt;100),"Baixa",IF(AND(L312&gt;=100,L312&lt;300),"Média",IF(AND(L312&gt;=300,L312&lt;500),"Alta",IF(L312&gt;=500,"Muito Alta","Avaliar")))))</f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3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3</v>
      </c>
      <c r="J314" s="11">
        <v>3136</v>
      </c>
      <c r="K314" s="58" t="s">
        <v>1121</v>
      </c>
      <c r="L314" s="8">
        <f>I314/J314*100000</f>
        <v>95.66326530612244</v>
      </c>
      <c r="M314" s="7" t="str">
        <f>IF(L314=0,"Silencioso",IF(AND(L314&gt;0,L314&lt;100),"Baixa",IF(AND(L314&gt;=100,L314&lt;300),"Média",IF(AND(L314&gt;=300,L314&lt;500),"Alta",IF(L314&gt;=500,"Muito Alta","Avaliar")))))</f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1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1</v>
      </c>
      <c r="J318" s="11">
        <v>6145</v>
      </c>
      <c r="K318" s="58" t="s">
        <v>1121</v>
      </c>
      <c r="L318" s="8">
        <f>I318/J318*100000</f>
        <v>16.273393002441008</v>
      </c>
      <c r="M318" s="7" t="str">
        <f>IF(L318=0,"Silencioso",IF(AND(L318&gt;0,L318&lt;100),"Baixa",IF(AND(L318&gt;=100,L318&lt;300),"Média",IF(AND(L318&gt;=300,L318&lt;500),"Alta",IF(L318&gt;=500,"Muito Alta","Avaliar")))))</f>
        <v>Baixa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11833</v>
      </c>
      <c r="K319" s="58" t="s">
        <v>1121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156</v>
      </c>
      <c r="G320" s="12">
        <f>VLOOKUP($A320,Chik!$1:$1048576,10,FALSE)</f>
        <v>9</v>
      </c>
      <c r="H320" s="12">
        <f>VLOOKUP($A320,zika!$1:$1048576,10,FALSE)</f>
        <v>0</v>
      </c>
      <c r="I320" s="12">
        <f>H320+F320+G320</f>
        <v>165</v>
      </c>
      <c r="J320" s="11">
        <v>278685</v>
      </c>
      <c r="K320" s="58" t="s">
        <v>1124</v>
      </c>
      <c r="L320" s="8">
        <f>I320/J320*100000</f>
        <v>59.206631142687975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2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2</v>
      </c>
      <c r="J322" s="11">
        <v>1389</v>
      </c>
      <c r="K322" s="58" t="s">
        <v>1121</v>
      </c>
      <c r="L322" s="8">
        <f>I322/J322*100000</f>
        <v>143.98848092152627</v>
      </c>
      <c r="M322" s="7" t="str">
        <f>IF(L322=0,"Silencioso",IF(AND(L322&gt;0,L322&lt;100),"Baixa",IF(AND(L322&gt;=100,L322&lt;300),"Média",IF(AND(L322&gt;=300,L322&lt;500),"Alta",IF(L322&gt;=500,"Muito Alta","Avaliar")))))</f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</v>
      </c>
      <c r="G323" s="12">
        <f>VLOOKUP($A323,Chik!$1:$1048576,10,FALSE)</f>
        <v>2</v>
      </c>
      <c r="H323" s="12">
        <f>VLOOKUP($A323,zika!$1:$1048576,10,FALSE)</f>
        <v>0</v>
      </c>
      <c r="I323" s="12">
        <f>H323+F323+G323</f>
        <v>3</v>
      </c>
      <c r="J323" s="11">
        <v>34057</v>
      </c>
      <c r="K323" s="58" t="s">
        <v>1122</v>
      </c>
      <c r="L323" s="8">
        <f>I323/J323*100000</f>
        <v>8.8087617817188839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4</v>
      </c>
      <c r="G324" s="12">
        <f>VLOOKUP($A324,Chik!$1:$1048576,10,FALSE)</f>
        <v>1</v>
      </c>
      <c r="H324" s="12">
        <f>VLOOKUP($A324,zika!$1:$1048576,10,FALSE)</f>
        <v>0</v>
      </c>
      <c r="I324" s="12">
        <f>H324+F324+G324</f>
        <v>5</v>
      </c>
      <c r="J324" s="11">
        <v>14233</v>
      </c>
      <c r="K324" s="58" t="s">
        <v>1121</v>
      </c>
      <c r="L324" s="8">
        <f>I324/J324*100000</f>
        <v>35.129628328532284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2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2</v>
      </c>
      <c r="J326" s="11">
        <v>4954</v>
      </c>
      <c r="K326" s="58" t="s">
        <v>1121</v>
      </c>
      <c r="L326" s="8">
        <f>I326/J326*100000</f>
        <v>40.371417036737988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9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9</v>
      </c>
      <c r="J327" s="11">
        <v>19025</v>
      </c>
      <c r="K327" s="58" t="s">
        <v>1121</v>
      </c>
      <c r="L327" s="8">
        <f>I327/J327*100000</f>
        <v>47.306176084099867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10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10</v>
      </c>
      <c r="J328" s="11">
        <v>8903</v>
      </c>
      <c r="K328" s="58" t="s">
        <v>1121</v>
      </c>
      <c r="L328" s="8">
        <f>I328/J328*100000</f>
        <v>112.32168931820735</v>
      </c>
      <c r="M328" s="7" t="str">
        <f>IF(L328=0,"Silencioso",IF(AND(L328&gt;0,L328&lt;100),"Baixa",IF(AND(L328&gt;=100,L328&lt;300),"Média",IF(AND(L328&gt;=300,L328&lt;500),"Alta",IF(L328&gt;=500,"Muito Alta","Avaliar")))))</f>
        <v>Média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1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1</v>
      </c>
      <c r="J330" s="11">
        <v>6591</v>
      </c>
      <c r="K330" s="58" t="s">
        <v>1121</v>
      </c>
      <c r="L330" s="8">
        <f>I330/J330*100000</f>
        <v>15.172204521316946</v>
      </c>
      <c r="M330" s="7" t="str">
        <f>IF(L330=0,"Silencioso",IF(AND(L330&gt;0,L330&lt;100),"Baixa",IF(AND(L330&gt;=100,L330&lt;300),"Média",IF(AND(L330&gt;=300,L330&lt;500),"Alta",IF(L330&gt;=500,"Muito Alta","Avaliar")))))</f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9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9</v>
      </c>
      <c r="J331" s="11">
        <v>51750</v>
      </c>
      <c r="K331" s="58" t="s">
        <v>1122</v>
      </c>
      <c r="L331" s="8">
        <f>I331/J331*100000</f>
        <v>17.39130434782609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9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9</v>
      </c>
      <c r="J332" s="11">
        <v>7105</v>
      </c>
      <c r="K332" s="58" t="s">
        <v>1121</v>
      </c>
      <c r="L332" s="8">
        <f>I332/J332*100000</f>
        <v>126.67135819845178</v>
      </c>
      <c r="M332" s="7" t="str">
        <f>IF(L332=0,"Silencioso",IF(AND(L332&gt;0,L332&lt;100),"Baixa",IF(AND(L332&gt;=100,L332&lt;300),"Média",IF(AND(L332&gt;=300,L332&lt;500),"Alta",IF(L332&gt;=500,"Muito Alta","Avaliar")))))</f>
        <v>Média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2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2</v>
      </c>
      <c r="J334" s="11">
        <v>8442</v>
      </c>
      <c r="K334" s="58" t="s">
        <v>1121</v>
      </c>
      <c r="L334" s="8">
        <f>I334/J334*100000</f>
        <v>23.691068467187872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24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24</v>
      </c>
      <c r="J335" s="11">
        <v>5704</v>
      </c>
      <c r="K335" s="58" t="s">
        <v>1121</v>
      </c>
      <c r="L335" s="8">
        <f>I335/J335*100000</f>
        <v>420.75736325385691</v>
      </c>
      <c r="M335" s="7" t="str">
        <f>IF(L335=0,"Silencioso",IF(AND(L335&gt;0,L335&lt;100),"Baixa",IF(AND(L335&gt;=100,L335&lt;300),"Média",IF(AND(L335&gt;=300,L335&lt;500),"Alta",IF(L335&gt;=500,"Muito Alta","Avaliar")))))</f>
        <v>Alta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2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2</v>
      </c>
      <c r="J337" s="11">
        <v>10867</v>
      </c>
      <c r="K337" s="58" t="s">
        <v>1121</v>
      </c>
      <c r="L337" s="8">
        <f>I337/J337*100000</f>
        <v>18.40434342504831</v>
      </c>
      <c r="M337" s="7" t="str">
        <f>IF(L337=0,"Silencioso",IF(AND(L337&gt;0,L337&lt;100),"Baixa",IF(AND(L337&gt;=100,L337&lt;300),"Média",IF(AND(L337&gt;=300,L337&lt;500),"Alta",IF(L337&gt;=500,"Muito Alta","Avaliar")))))</f>
        <v>Baixa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1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1</v>
      </c>
      <c r="J338" s="11">
        <v>5033</v>
      </c>
      <c r="K338" s="58" t="s">
        <v>1121</v>
      </c>
      <c r="L338" s="8">
        <f>I338/J338*100000</f>
        <v>19.868865487780649</v>
      </c>
      <c r="M338" s="7" t="str">
        <f>IF(L338=0,"Silencioso",IF(AND(L338&gt;0,L338&lt;100),"Baixa",IF(AND(L338&gt;=100,L338&lt;300),"Média",IF(AND(L338&gt;=300,L338&lt;500),"Alta",IF(L338&gt;=500,"Muito Alta","Avaliar")))))</f>
        <v>Baixa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3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3</v>
      </c>
      <c r="J339" s="11">
        <v>25035</v>
      </c>
      <c r="K339" s="58" t="s">
        <v>1122</v>
      </c>
      <c r="L339" s="8">
        <f>I339/J339*100000</f>
        <v>11.983223487118035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2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2</v>
      </c>
      <c r="J342" s="11">
        <v>13687</v>
      </c>
      <c r="K342" s="58" t="s">
        <v>1121</v>
      </c>
      <c r="L342" s="8">
        <f>I342/J342*100000</f>
        <v>14.612405932636809</v>
      </c>
      <c r="M342" s="7" t="str">
        <f>IF(L342=0,"Silencioso",IF(AND(L342&gt;0,L342&lt;100),"Baixa",IF(AND(L342&gt;=100,L342&lt;300),"Média",IF(AND(L342&gt;=300,L342&lt;500),"Alta",IF(L342&gt;=500,"Muito Alta","Avaliar")))))</f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76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76</v>
      </c>
      <c r="J343" s="11">
        <v>179015</v>
      </c>
      <c r="K343" s="58" t="s">
        <v>1124</v>
      </c>
      <c r="L343" s="8">
        <f>I343/J343*100000</f>
        <v>42.45454291539815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11879</v>
      </c>
      <c r="K346" s="58" t="s">
        <v>1121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7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7</v>
      </c>
      <c r="J347" s="11">
        <v>42246</v>
      </c>
      <c r="K347" s="58" t="s">
        <v>1122</v>
      </c>
      <c r="L347" s="8">
        <f>I347/J347*100000</f>
        <v>16.56961605832505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6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6</v>
      </c>
      <c r="J348" s="11">
        <v>10709</v>
      </c>
      <c r="K348" s="58" t="s">
        <v>1121</v>
      </c>
      <c r="L348" s="8">
        <f>I348/J348*100000</f>
        <v>56.027640302549258</v>
      </c>
      <c r="M348" s="7" t="str">
        <f>IF(L348=0,"Silencioso",IF(AND(L348&gt;0,L348&lt;100),"Baixa",IF(AND(L348&gt;=100,L348&lt;300),"Média",IF(AND(L348&gt;=300,L348&lt;500),"Alta",IF(L348&gt;=500,"Muito Alta","Avaliar")))))</f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14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14</v>
      </c>
      <c r="J349" s="11">
        <v>7971</v>
      </c>
      <c r="K349" s="58" t="s">
        <v>1121</v>
      </c>
      <c r="L349" s="8">
        <f>I349/J349*100000</f>
        <v>175.63668297578724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3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3</v>
      </c>
      <c r="J351" s="11">
        <v>12303</v>
      </c>
      <c r="K351" s="58" t="s">
        <v>1121</v>
      </c>
      <c r="L351" s="8">
        <f>I351/J351*100000</f>
        <v>24.384296513045598</v>
      </c>
      <c r="M351" s="7" t="str">
        <f>IF(L351=0,"Silencioso",IF(AND(L351&gt;0,L351&lt;100),"Baixa",IF(AND(L351&gt;=100,L351&lt;300),"Média",IF(AND(L351&gt;=300,L351&lt;500),"Alta",IF(L351&gt;=500,"Muito Alta","Avaliar")))))</f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6829</v>
      </c>
      <c r="K355" s="58" t="s">
        <v>1121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3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3</v>
      </c>
      <c r="J357" s="11">
        <v>24204</v>
      </c>
      <c r="K357" s="58" t="s">
        <v>1121</v>
      </c>
      <c r="L357" s="8">
        <f>I357/J357*100000</f>
        <v>12.394645513138324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135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135</v>
      </c>
      <c r="J358" s="11">
        <v>6228</v>
      </c>
      <c r="K358" s="58" t="s">
        <v>1121</v>
      </c>
      <c r="L358" s="8">
        <f>I358/J358*100000</f>
        <v>2167.6300578034684</v>
      </c>
      <c r="M358" s="7" t="str">
        <f>IF(L358=0,"Silencioso",IF(AND(L358&gt;0,L358&lt;100),"Baixa",IF(AND(L358&gt;=100,L358&lt;300),"Média",IF(AND(L358&gt;=300,L358&lt;500),"Alta",IF(L358&gt;=500,"Muito Alta","Avaliar")))))</f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11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11</v>
      </c>
      <c r="J360" s="11">
        <v>18438</v>
      </c>
      <c r="K360" s="58" t="s">
        <v>1121</v>
      </c>
      <c r="L360" s="8">
        <f>I360/J360*100000</f>
        <v>59.659399067143937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141</v>
      </c>
      <c r="G361" s="12">
        <f>VLOOKUP($A361,Chik!$1:$1048576,10,FALSE)</f>
        <v>1</v>
      </c>
      <c r="H361" s="12">
        <f>VLOOKUP($A361,zika!$1:$1048576,10,FALSE)</f>
        <v>0</v>
      </c>
      <c r="I361" s="12">
        <f>H361+F361+G361</f>
        <v>142</v>
      </c>
      <c r="J361" s="11">
        <v>19717</v>
      </c>
      <c r="K361" s="58" t="s">
        <v>1121</v>
      </c>
      <c r="L361" s="8">
        <f>I361/J361*100000</f>
        <v>720.1906983821068</v>
      </c>
      <c r="M361" s="7" t="str">
        <f>IF(L361=0,"Silencioso",IF(AND(L361&gt;0,L361&lt;100),"Baixa",IF(AND(L361&gt;=100,L361&lt;300),"Média",IF(AND(L361&gt;=300,L361&lt;500),"Alta",IF(L361&gt;=500,"Muito Alta","Avaliar")))))</f>
        <v>Muito 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91</v>
      </c>
      <c r="G362" s="73">
        <f>VLOOKUP($A362,Chik!$1:$1048576,10,FALSE)</f>
        <v>26</v>
      </c>
      <c r="H362" s="12">
        <f>VLOOKUP($A362,zika!$1:$1048576,10,FALSE)</f>
        <v>0</v>
      </c>
      <c r="I362" s="12">
        <f>H362+F362+G362</f>
        <v>117</v>
      </c>
      <c r="J362" s="11">
        <v>261344</v>
      </c>
      <c r="K362" s="58" t="s">
        <v>1124</v>
      </c>
      <c r="L362" s="8">
        <f>I362/J362*100000</f>
        <v>44.768580874250027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1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1</v>
      </c>
      <c r="J363" s="11">
        <v>4217</v>
      </c>
      <c r="K363" s="58" t="s">
        <v>1121</v>
      </c>
      <c r="L363" s="8">
        <f>I363/J363*100000</f>
        <v>23.713540431586438</v>
      </c>
      <c r="M363" s="7" t="str">
        <f>IF(L363=0,"Silencioso",IF(AND(L363&gt;0,L363&lt;100),"Baixa",IF(AND(L363&gt;=100,L363&lt;300),"Média",IF(AND(L363&gt;=300,L363&lt;500),"Alta",IF(L363&gt;=500,"Muito Alta","Avaliar")))))</f>
        <v>Baixa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10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10</v>
      </c>
      <c r="J365" s="11">
        <v>6944</v>
      </c>
      <c r="K365" s="58" t="s">
        <v>1121</v>
      </c>
      <c r="L365" s="8">
        <f>I365/J365*100000</f>
        <v>144.00921658986175</v>
      </c>
      <c r="M365" s="7" t="str">
        <f>IF(L365=0,"Silencioso",IF(AND(L365&gt;0,L365&lt;100),"Baixa",IF(AND(L365&gt;=100,L365&lt;300),"Média",IF(AND(L365&gt;=300,L365&lt;500),"Alta",IF(L365&gt;=500,"Muito Alta","Avaliar")))))</f>
        <v>Média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8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8</v>
      </c>
      <c r="J366" s="11">
        <v>119186</v>
      </c>
      <c r="K366" s="58" t="s">
        <v>1124</v>
      </c>
      <c r="L366" s="8">
        <f>I366/J366*100000</f>
        <v>6.7121977413454603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32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32</v>
      </c>
      <c r="J367" s="11">
        <v>11446</v>
      </c>
      <c r="K367" s="58" t="s">
        <v>1121</v>
      </c>
      <c r="L367" s="8">
        <f>I367/J367*100000</f>
        <v>279.57365018347019</v>
      </c>
      <c r="M367" s="7" t="str">
        <f>IF(L367=0,"Silencioso",IF(AND(L367&gt;0,L367&lt;100),"Baixa",IF(AND(L367&gt;=100,L367&lt;300),"Média",IF(AND(L367&gt;=300,L367&lt;500),"Alta",IF(L367&gt;=500,"Muito Alta","Avaliar")))))</f>
        <v>Média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2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2</v>
      </c>
      <c r="J368" s="11">
        <v>51281</v>
      </c>
      <c r="K368" s="58" t="s">
        <v>1122</v>
      </c>
      <c r="L368" s="8">
        <f>I368/J368*100000</f>
        <v>3.9000799516390083</v>
      </c>
      <c r="M368" s="7" t="str">
        <f>IF(L368=0,"Silencioso",IF(AND(L368&gt;0,L368&lt;100),"Baixa",IF(AND(L368&gt;=100,L368&lt;300),"Média",IF(AND(L368&gt;=300,L368&lt;500),"Alta",IF(L368&gt;=500,"Muito Alta","Avaliar")))))</f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4</v>
      </c>
      <c r="G371" s="12">
        <f>VLOOKUP($A371,Chik!$1:$1048576,10,FALSE)</f>
        <v>1</v>
      </c>
      <c r="H371" s="12">
        <f>VLOOKUP($A371,zika!$1:$1048576,10,FALSE)</f>
        <v>2</v>
      </c>
      <c r="I371" s="12">
        <f>H371+F371+G371</f>
        <v>7</v>
      </c>
      <c r="J371" s="11">
        <v>13278</v>
      </c>
      <c r="K371" s="58" t="s">
        <v>1121</v>
      </c>
      <c r="L371" s="8">
        <f>I371/J371*100000</f>
        <v>52.71878294923934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12681</v>
      </c>
      <c r="K372" s="58" t="s">
        <v>1121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179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179</v>
      </c>
      <c r="J373" s="11">
        <v>96389</v>
      </c>
      <c r="K373" s="58" t="s">
        <v>1123</v>
      </c>
      <c r="L373" s="8">
        <f>I373/J373*100000</f>
        <v>185.70583780306882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2</v>
      </c>
      <c r="J374" s="11">
        <v>34527</v>
      </c>
      <c r="K374" s="58" t="s">
        <v>1122</v>
      </c>
      <c r="L374" s="8">
        <f>I374/J374*100000</f>
        <v>5.7925681350826883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4333</v>
      </c>
      <c r="K375" s="58" t="s">
        <v>1121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226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226</v>
      </c>
      <c r="J376" s="11">
        <v>23212</v>
      </c>
      <c r="K376" s="58" t="s">
        <v>1121</v>
      </c>
      <c r="L376" s="8">
        <f>I376/J376*100000</f>
        <v>973.63432707220397</v>
      </c>
      <c r="M376" s="7" t="str">
        <f>IF(L376=0,"Silencioso",IF(AND(L376&gt;0,L376&lt;100),"Baixa",IF(AND(L376&gt;=100,L376&lt;300),"Média",IF(AND(L376&gt;=300,L376&lt;500),"Alta",IF(L376&gt;=500,"Muito Alta","Avaliar")))))</f>
        <v>Muito Alta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2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2</v>
      </c>
      <c r="J378" s="11">
        <v>10229</v>
      </c>
      <c r="K378" s="58" t="s">
        <v>1121</v>
      </c>
      <c r="L378" s="8">
        <f>I378/J378*100000</f>
        <v>19.552253397204026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7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7</v>
      </c>
      <c r="J379" s="11">
        <v>15440</v>
      </c>
      <c r="K379" s="58" t="s">
        <v>1121</v>
      </c>
      <c r="L379" s="8">
        <f>I379/J379*100000</f>
        <v>45.336787564766837</v>
      </c>
      <c r="M379" s="7" t="str">
        <f>IF(L379=0,"Silencioso",IF(AND(L379&gt;0,L379&lt;100),"Baixa",IF(AND(L379&gt;=100,L379&lt;300),"Média",IF(AND(L379&gt;=300,L379&lt;500),"Alta",IF(L379&gt;=500,"Muito Alta","Avaliar")))))</f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2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2</v>
      </c>
      <c r="J380" s="11">
        <v>15236</v>
      </c>
      <c r="K380" s="58" t="s">
        <v>1121</v>
      </c>
      <c r="L380" s="8">
        <f>I380/J380*100000</f>
        <v>13.126804935678656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55</v>
      </c>
      <c r="G381" s="12">
        <f>VLOOKUP($A381,Chik!$1:$1048576,10,FALSE)</f>
        <v>2</v>
      </c>
      <c r="H381" s="12">
        <f>VLOOKUP($A381,zika!$1:$1048576,10,FALSE)</f>
        <v>0</v>
      </c>
      <c r="I381" s="12">
        <f>H381+F381+G381</f>
        <v>57</v>
      </c>
      <c r="J381" s="11">
        <v>12212</v>
      </c>
      <c r="K381" s="58" t="s">
        <v>1121</v>
      </c>
      <c r="L381" s="8">
        <f>I381/J381*100000</f>
        <v>466.75401244677369</v>
      </c>
      <c r="M381" s="7" t="str">
        <f>IF(L381=0,"Silencioso",IF(AND(L381&gt;0,L381&lt;100),"Baixa",IF(AND(L381&gt;=100,L381&lt;300),"Média",IF(AND(L381&gt;=300,L381&lt;500),"Alta",IF(L381&gt;=500,"Muito Alta","Avaliar")))))</f>
        <v>Alta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61</v>
      </c>
      <c r="G382" s="12">
        <f>VLOOKUP($A382,Chik!$1:$1048576,10,FALSE)</f>
        <v>1</v>
      </c>
      <c r="H382" s="12">
        <f>VLOOKUP($A382,zika!$1:$1048576,10,FALSE)</f>
        <v>0</v>
      </c>
      <c r="I382" s="12">
        <f>H382+F382+G382</f>
        <v>62</v>
      </c>
      <c r="J382" s="11">
        <v>21096</v>
      </c>
      <c r="K382" s="58" t="s">
        <v>1121</v>
      </c>
      <c r="L382" s="8">
        <f>I382/J382*100000</f>
        <v>293.89457717102772</v>
      </c>
      <c r="M382" s="7" t="str">
        <f>IF(L382=0,"Silencioso",IF(AND(L382&gt;0,L382&lt;100),"Baixa",IF(AND(L382&gt;=100,L382&lt;300),"Média",IF(AND(L382&gt;=300,L382&lt;500),"Alta",IF(L382&gt;=500,"Muito Alta","Avaliar")))))</f>
        <v>Média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21</v>
      </c>
      <c r="G383" s="12">
        <f>VLOOKUP($A383,Chik!$1:$1048576,10,FALSE)</f>
        <v>1</v>
      </c>
      <c r="H383" s="12">
        <f>VLOOKUP($A383,zika!$1:$1048576,10,FALSE)</f>
        <v>0</v>
      </c>
      <c r="I383" s="12">
        <f>H383+F383+G383</f>
        <v>22</v>
      </c>
      <c r="J383" s="11">
        <v>15102</v>
      </c>
      <c r="K383" s="58" t="s">
        <v>1121</v>
      </c>
      <c r="L383" s="8">
        <f>I383/J383*100000</f>
        <v>145.67606939478213</v>
      </c>
      <c r="M383" s="7" t="str">
        <f>IF(L383=0,"Silencioso",IF(AND(L383&gt;0,L383&lt;100),"Baixa",IF(AND(L383&gt;=100,L383&lt;300),"Média",IF(AND(L383&gt;=300,L383&lt;500),"Alta",IF(L383&gt;=500,"Muito Alta","Avaliar")))))</f>
        <v>Média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3</v>
      </c>
      <c r="G384" s="12">
        <f>VLOOKUP($A384,Chik!$1:$1048576,10,FALSE)</f>
        <v>1</v>
      </c>
      <c r="H384" s="12">
        <f>VLOOKUP($A384,zika!$1:$1048576,10,FALSE)</f>
        <v>0</v>
      </c>
      <c r="I384" s="12">
        <f>H384+F384+G384</f>
        <v>4</v>
      </c>
      <c r="J384" s="11">
        <v>21763</v>
      </c>
      <c r="K384" s="58" t="s">
        <v>1121</v>
      </c>
      <c r="L384" s="8">
        <f>I384/J384*100000</f>
        <v>18.379818958783257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2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2</v>
      </c>
      <c r="J386" s="11">
        <v>11037</v>
      </c>
      <c r="K386" s="58" t="s">
        <v>1121</v>
      </c>
      <c r="L386" s="8">
        <f>I386/J386*100000</f>
        <v>18.120866177403279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12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12</v>
      </c>
      <c r="J387" s="11">
        <v>16014</v>
      </c>
      <c r="K387" s="58" t="s">
        <v>1121</v>
      </c>
      <c r="L387" s="8">
        <f>I387/J387*100000</f>
        <v>74.934432371674788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1</v>
      </c>
      <c r="G388" s="12">
        <f>VLOOKUP($A388,Chik!$1:$1048576,10,FALSE)</f>
        <v>1</v>
      </c>
      <c r="H388" s="12">
        <f>VLOOKUP($A388,zika!$1:$1048576,10,FALSE)</f>
        <v>1</v>
      </c>
      <c r="I388" s="12">
        <f>H388+F388+G388</f>
        <v>3</v>
      </c>
      <c r="J388" s="11">
        <v>92561</v>
      </c>
      <c r="K388" s="58" t="s">
        <v>1123</v>
      </c>
      <c r="L388" s="8">
        <f>I388/J388*100000</f>
        <v>3.2411058653212472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1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1</v>
      </c>
      <c r="J389" s="11">
        <v>5470</v>
      </c>
      <c r="K389" s="58" t="s">
        <v>1121</v>
      </c>
      <c r="L389" s="8">
        <f>I389/J389*100000</f>
        <v>18.281535648994517</v>
      </c>
      <c r="M389" s="7" t="str">
        <f>IF(L389=0,"Silencioso",IF(AND(L389&gt;0,L389&lt;100),"Baixa",IF(AND(L389&gt;=100,L389&lt;300),"Média",IF(AND(L389&gt;=300,L389&lt;500),"Alta",IF(L389&gt;=500,"Muito Alta","Avaliar")))))</f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39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39</v>
      </c>
      <c r="J390" s="11">
        <v>14956</v>
      </c>
      <c r="K390" s="58" t="s">
        <v>1121</v>
      </c>
      <c r="L390" s="8">
        <f>I390/J390*100000</f>
        <v>260.76491040385133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6039</v>
      </c>
      <c r="K391" s="58" t="s">
        <v>1121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282</v>
      </c>
      <c r="G392" s="12">
        <f>VLOOKUP($A392,Chik!$1:$1048576,10,FALSE)</f>
        <v>0</v>
      </c>
      <c r="H392" s="12">
        <f>VLOOKUP($A392,zika!$1:$1048576,10,FALSE)</f>
        <v>7</v>
      </c>
      <c r="I392" s="12">
        <f>H392+F392+G392</f>
        <v>289</v>
      </c>
      <c r="J392" s="11">
        <v>104067</v>
      </c>
      <c r="K392" s="58" t="s">
        <v>1124</v>
      </c>
      <c r="L392" s="8">
        <f>I392/J392*100000</f>
        <v>277.70570882220107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119</v>
      </c>
      <c r="G394" s="12">
        <f>VLOOKUP($A394,Chik!$1:$1048576,10,FALSE)</f>
        <v>2</v>
      </c>
      <c r="H394" s="12">
        <f>VLOOKUP($A394,zika!$1:$1048576,10,FALSE)</f>
        <v>1</v>
      </c>
      <c r="I394" s="12">
        <f>H394+F394+G394</f>
        <v>122</v>
      </c>
      <c r="J394" s="11">
        <v>38822</v>
      </c>
      <c r="K394" s="58" t="s">
        <v>1122</v>
      </c>
      <c r="L394" s="8">
        <f>I394/J394*100000</f>
        <v>314.25480397712636</v>
      </c>
      <c r="M394" s="7" t="str">
        <f>IF(L394=0,"Silencioso",IF(AND(L394&gt;0,L394&lt;100),"Baixa",IF(AND(L394&gt;=100,L394&lt;300),"Média",IF(AND(L394&gt;=300,L394&lt;500),"Alta",IF(L394&gt;=500,"Muito Alta","Avaliar")))))</f>
        <v>Alta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30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30</v>
      </c>
      <c r="J396" s="11">
        <v>19858</v>
      </c>
      <c r="K396" s="58" t="s">
        <v>1121</v>
      </c>
      <c r="L396" s="8">
        <f>I396/J396*100000</f>
        <v>151.07261557055091</v>
      </c>
      <c r="M396" s="7" t="str">
        <f>IF(L396=0,"Silencioso",IF(AND(L396&gt;0,L396&lt;100),"Baixa",IF(AND(L396&gt;=100,L396&lt;300),"Média",IF(AND(L396&gt;=300,L396&lt;500),"Alta",IF(L396&gt;=500,"Muito Alta","Avaliar")))))</f>
        <v>Média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1</v>
      </c>
      <c r="J398" s="11">
        <v>7681</v>
      </c>
      <c r="K398" s="58" t="s">
        <v>1121</v>
      </c>
      <c r="L398" s="8">
        <f>I398/J398*100000</f>
        <v>13.019138133055591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25684</v>
      </c>
      <c r="K399" s="58" t="s">
        <v>1122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1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1</v>
      </c>
      <c r="J400" s="11">
        <v>3124</v>
      </c>
      <c r="K400" s="58" t="s">
        <v>1121</v>
      </c>
      <c r="L400" s="8">
        <f>I400/J400*100000</f>
        <v>32.010243277848907</v>
      </c>
      <c r="M400" s="7" t="str">
        <f>IF(L400=0,"Silencioso",IF(AND(L400&gt;0,L400&lt;100),"Baixa",IF(AND(L400&gt;=100,L400&lt;300),"Média",IF(AND(L400&gt;=300,L400&lt;500),"Alta",IF(L400&gt;=500,"Muito Alta","Avaliar")))))</f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9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9</v>
      </c>
      <c r="J401" s="11">
        <v>38413</v>
      </c>
      <c r="K401" s="58" t="s">
        <v>1122</v>
      </c>
      <c r="L401" s="8">
        <f>I401/J401*100000</f>
        <v>23.429568114961082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13</v>
      </c>
      <c r="G402" s="12">
        <f>VLOOKUP($A402,Chik!$1:$1048576,10,FALSE)</f>
        <v>0</v>
      </c>
      <c r="H402" s="12">
        <f>VLOOKUP($A402,zika!$1:$1048576,10,FALSE)</f>
        <v>5</v>
      </c>
      <c r="I402" s="12">
        <f>H402+F402+G402</f>
        <v>18</v>
      </c>
      <c r="J402" s="11">
        <v>5378</v>
      </c>
      <c r="K402" s="58" t="s">
        <v>1121</v>
      </c>
      <c r="L402" s="8">
        <f>I402/J402*100000</f>
        <v>334.69691335068802</v>
      </c>
      <c r="M402" s="7" t="str">
        <f>IF(L402=0,"Silencioso",IF(AND(L402&gt;0,L402&lt;100),"Baixa",IF(AND(L402&gt;=100,L402&lt;300),"Média",IF(AND(L402&gt;=300,L402&lt;500),"Alta",IF(L402&gt;=500,"Muito Alta","Avaliar")))))</f>
        <v>Alta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26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26</v>
      </c>
      <c r="J403" s="11">
        <v>71265</v>
      </c>
      <c r="K403" s="58" t="s">
        <v>1123</v>
      </c>
      <c r="L403" s="8">
        <f>I403/J403*100000</f>
        <v>36.483547323370516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2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2</v>
      </c>
      <c r="J404" s="11">
        <v>67628</v>
      </c>
      <c r="K404" s="58" t="s">
        <v>1122</v>
      </c>
      <c r="L404" s="8">
        <f>I404/J404*100000</f>
        <v>2.9573549417401077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1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1</v>
      </c>
      <c r="J405" s="11">
        <v>4314</v>
      </c>
      <c r="K405" s="58" t="s">
        <v>1121</v>
      </c>
      <c r="L405" s="8">
        <f>I405/J405*100000</f>
        <v>23.18034306907742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1</v>
      </c>
      <c r="J408" s="11">
        <v>7645</v>
      </c>
      <c r="K408" s="58" t="s">
        <v>1121</v>
      </c>
      <c r="L408" s="8">
        <f>I408/J408*100000</f>
        <v>13.080444735120993</v>
      </c>
      <c r="M408" s="7" t="str">
        <f>IF(L408=0,"Silencioso",IF(AND(L408&gt;0,L408&lt;100),"Baixa",IF(AND(L408&gt;=100,L408&lt;300),"Média",IF(AND(L408&gt;=300,L408&lt;500),"Alta",IF(L408&gt;=500,"Muito Alta","Avaliar")))))</f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1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1</v>
      </c>
      <c r="J409" s="11">
        <v>12460</v>
      </c>
      <c r="K409" s="58" t="s">
        <v>1121</v>
      </c>
      <c r="L409" s="8">
        <f>I409/J409*100000</f>
        <v>8.0256821829855536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5215</v>
      </c>
      <c r="K411" s="58" t="s">
        <v>1121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6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6</v>
      </c>
      <c r="J412" s="11">
        <v>25305</v>
      </c>
      <c r="K412" s="58" t="s">
        <v>1122</v>
      </c>
      <c r="L412" s="8">
        <f>I412/J412*100000</f>
        <v>23.710729104919977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72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72</v>
      </c>
      <c r="J414" s="11">
        <v>15410</v>
      </c>
      <c r="K414" s="58" t="s">
        <v>1121</v>
      </c>
      <c r="L414" s="8">
        <f>I414/J414*100000</f>
        <v>467.22907203114858</v>
      </c>
      <c r="M414" s="7" t="str">
        <f>IF(L414=0,"Silencioso",IF(AND(L414&gt;0,L414&lt;100),"Baixa",IF(AND(L414&gt;=100,L414&lt;300),"Média",IF(AND(L414&gt;=300,L414&lt;500),"Alta",IF(L414&gt;=500,"Muito Alta","Avaliar")))))</f>
        <v>Alta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2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2</v>
      </c>
      <c r="J415" s="11">
        <v>4674</v>
      </c>
      <c r="K415" s="58" t="s">
        <v>1121</v>
      </c>
      <c r="L415" s="8">
        <f>I415/J415*100000</f>
        <v>42.78990158322636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12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12</v>
      </c>
      <c r="J416" s="11">
        <v>79387</v>
      </c>
      <c r="K416" s="58" t="s">
        <v>1123</v>
      </c>
      <c r="L416" s="8">
        <f>I416/J416*100000</f>
        <v>15.115825009132477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2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2</v>
      </c>
      <c r="J417" s="11">
        <v>48561</v>
      </c>
      <c r="K417" s="58" t="s">
        <v>1122</v>
      </c>
      <c r="L417" s="8">
        <f>I417/J417*100000</f>
        <v>4.1185313317271062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2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2</v>
      </c>
      <c r="J418" s="11">
        <v>4662</v>
      </c>
      <c r="K418" s="58" t="s">
        <v>1121</v>
      </c>
      <c r="L418" s="8">
        <f>I418/J418*100000</f>
        <v>42.900042900042898</v>
      </c>
      <c r="M418" s="7" t="str">
        <f>IF(L418=0,"Silencioso",IF(AND(L418&gt;0,L418&lt;100),"Baixa",IF(AND(L418&gt;=100,L418&lt;300),"Média",IF(AND(L418&gt;=300,L418&lt;500),"Alta",IF(L418&gt;=500,"Muito Alta","Avaliar")))))</f>
        <v>Baixa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38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38</v>
      </c>
      <c r="J420" s="11">
        <v>4516</v>
      </c>
      <c r="K420" s="58" t="s">
        <v>1121</v>
      </c>
      <c r="L420" s="8">
        <f>I420/J420*100000</f>
        <v>841.45261293179806</v>
      </c>
      <c r="M420" s="7" t="str">
        <f>IF(L420=0,"Silencioso",IF(AND(L420&gt;0,L420&lt;100),"Baixa",IF(AND(L420&gt;=100,L420&lt;300),"Média",IF(AND(L420&gt;=300,L420&lt;500),"Alta",IF(L420&gt;=500,"Muito Alta","Avaliar")))))</f>
        <v>Muito Alta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19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19</v>
      </c>
      <c r="J422" s="11">
        <v>4844</v>
      </c>
      <c r="K422" s="58" t="s">
        <v>1121</v>
      </c>
      <c r="L422" s="8">
        <f>I422/J422*100000</f>
        <v>392.23781998348471</v>
      </c>
      <c r="M422" s="7" t="str">
        <f>IF(L422=0,"Silencioso",IF(AND(L422&gt;0,L422&lt;100),"Baixa",IF(AND(L422&gt;=100,L422&lt;300),"Média",IF(AND(L422&gt;=300,L422&lt;500),"Alta",IF(L422&gt;=500,"Muito Alta","Avaliar")))))</f>
        <v>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36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36</v>
      </c>
      <c r="J423" s="11">
        <v>26484</v>
      </c>
      <c r="K423" s="58" t="s">
        <v>1122</v>
      </c>
      <c r="L423" s="8">
        <f>I423/J423*100000</f>
        <v>135.93112822836432</v>
      </c>
      <c r="M423" s="7" t="str">
        <f>IF(L423=0,"Silencioso",IF(AND(L423&gt;0,L423&lt;100),"Baixa",IF(AND(L423&gt;=100,L423&lt;300),"Média",IF(AND(L423&gt;=300,L423&lt;500),"Alta",IF(L423&gt;=500,"Muito Alta","Avaliar")))))</f>
        <v>Média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19</v>
      </c>
      <c r="G424" s="12">
        <f>VLOOKUP($A424,Chik!$1:$1048576,10,FALSE)</f>
        <v>2</v>
      </c>
      <c r="H424" s="12">
        <f>VLOOKUP($A424,zika!$1:$1048576,10,FALSE)</f>
        <v>1</v>
      </c>
      <c r="I424" s="12">
        <f>H424+F424+G424</f>
        <v>22</v>
      </c>
      <c r="J424" s="11">
        <v>564310</v>
      </c>
      <c r="K424" s="58" t="s">
        <v>1125</v>
      </c>
      <c r="L424" s="8">
        <f>I424/J424*100000</f>
        <v>3.8985663908135599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2</v>
      </c>
      <c r="J426" s="11">
        <v>10441</v>
      </c>
      <c r="K426" s="58" t="s">
        <v>1121</v>
      </c>
      <c r="L426" s="8">
        <f>I426/J426*100000</f>
        <v>19.155253328225267</v>
      </c>
      <c r="M426" s="7" t="str">
        <f>IF(L426=0,"Silencioso",IF(AND(L426&gt;0,L426&lt;100),"Baixa",IF(AND(L426&gt;=100,L426&lt;300),"Média",IF(AND(L426&gt;=300,L426&lt;500),"Alta",IF(L426&gt;=500,"Muito Alta","Avaliar")))))</f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</v>
      </c>
      <c r="J428" s="11">
        <v>18026</v>
      </c>
      <c r="K428" s="58" t="s">
        <v>1121</v>
      </c>
      <c r="L428" s="8">
        <f>I428/J428*100000</f>
        <v>5.5475424386996561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7627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32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32</v>
      </c>
      <c r="J430" s="11">
        <v>51601</v>
      </c>
      <c r="K430" s="58" t="s">
        <v>1122</v>
      </c>
      <c r="L430" s="8">
        <f>I430/J430*100000</f>
        <v>62.01430204840991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12953</v>
      </c>
      <c r="K432" s="58" t="s">
        <v>1121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17991</v>
      </c>
      <c r="K433" s="58" t="s">
        <v>1121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5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5</v>
      </c>
      <c r="J434" s="11">
        <v>9454</v>
      </c>
      <c r="K434" s="58" t="s">
        <v>1121</v>
      </c>
      <c r="L434" s="8">
        <f>I434/J434*100000</f>
        <v>52.887666596149785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41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41</v>
      </c>
      <c r="J435" s="11">
        <v>63359</v>
      </c>
      <c r="K435" s="58" t="s">
        <v>1122</v>
      </c>
      <c r="L435" s="8">
        <f>I435/J435*100000</f>
        <v>64.710617276156512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2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2</v>
      </c>
      <c r="J436" s="11">
        <v>19928</v>
      </c>
      <c r="K436" s="58" t="s">
        <v>1121</v>
      </c>
      <c r="L436" s="8">
        <f>I436/J436*100000</f>
        <v>10.036130068245685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2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2</v>
      </c>
      <c r="J437" s="11">
        <v>20719</v>
      </c>
      <c r="K437" s="58" t="s">
        <v>1121</v>
      </c>
      <c r="L437" s="8">
        <f>I437/J437*100000</f>
        <v>9.6529755297070334</v>
      </c>
      <c r="M437" s="7" t="str">
        <f>IF(L437=0,"Silencioso",IF(AND(L437&gt;0,L437&lt;100),"Baixa",IF(AND(L437&gt;=100,L437&lt;300),"Média",IF(AND(L437&gt;=300,L437&lt;500),"Alta",IF(L437&gt;=500,"Muito Alta","Avaliar")))))</f>
        <v>Baixa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1</v>
      </c>
      <c r="J439" s="11">
        <v>6786</v>
      </c>
      <c r="K439" s="58" t="s">
        <v>1121</v>
      </c>
      <c r="L439" s="8">
        <f>I439/J439*100000</f>
        <v>14.736221632773356</v>
      </c>
      <c r="M439" s="7" t="str">
        <f>IF(L439=0,"Silencioso",IF(AND(L439&gt;0,L439&lt;100),"Baixa",IF(AND(L439&gt;=100,L439&lt;300),"Média",IF(AND(L439&gt;=300,L439&lt;500),"Alta",IF(L439&gt;=500,"Muito Alta","Avaliar")))))</f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5</v>
      </c>
      <c r="G440" s="12">
        <f>VLOOKUP($A440,Chik!$1:$1048576,10,FALSE)</f>
        <v>7</v>
      </c>
      <c r="H440" s="12">
        <f>VLOOKUP($A440,zika!$1:$1048576,10,FALSE)</f>
        <v>0</v>
      </c>
      <c r="I440" s="12">
        <f>H440+F440+G440</f>
        <v>12</v>
      </c>
      <c r="J440" s="11">
        <v>6522</v>
      </c>
      <c r="K440" s="58" t="s">
        <v>1121</v>
      </c>
      <c r="L440" s="8">
        <f>I440/J440*100000</f>
        <v>183.99264029438822</v>
      </c>
      <c r="M440" s="7" t="str">
        <f>IF(L440=0,"Silencioso",IF(AND(L440&gt;0,L440&lt;100),"Baixa",IF(AND(L440&gt;=100,L440&lt;300),"Média",IF(AND(L440&gt;=300,L440&lt;500),"Alta",IF(L440&gt;=500,"Muito Alta","Avaliar")))))</f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2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2</v>
      </c>
      <c r="J441" s="11">
        <v>102728</v>
      </c>
      <c r="K441" s="58" t="s">
        <v>1124</v>
      </c>
      <c r="L441" s="8">
        <f>I441/J441*100000</f>
        <v>1.94688887158321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5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5</v>
      </c>
      <c r="J442" s="11">
        <v>3233</v>
      </c>
      <c r="K442" s="58" t="s">
        <v>1121</v>
      </c>
      <c r="L442" s="8">
        <f>I442/J442*100000</f>
        <v>154.65511908444171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25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25</v>
      </c>
      <c r="J443" s="11">
        <v>4915</v>
      </c>
      <c r="K443" s="58" t="s">
        <v>1121</v>
      </c>
      <c r="L443" s="8">
        <f>I443/J443*100000</f>
        <v>508.64699898270601</v>
      </c>
      <c r="M443" s="7" t="str">
        <f>IF(L443=0,"Silencioso",IF(AND(L443&gt;0,L443&lt;100),"Baixa",IF(AND(L443&gt;=100,L443&lt;300),"Média",IF(AND(L443&gt;=300,L443&lt;500),"Alta",IF(L443&gt;=500,"Muito Alta","Avaliar")))))</f>
        <v>Muito 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6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6</v>
      </c>
      <c r="J444" s="11">
        <v>52532</v>
      </c>
      <c r="K444" s="58" t="s">
        <v>1122</v>
      </c>
      <c r="L444" s="8">
        <f>I444/J444*100000</f>
        <v>11.421609685525013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28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28</v>
      </c>
      <c r="J447" s="11">
        <v>7481</v>
      </c>
      <c r="K447" s="58" t="s">
        <v>1121</v>
      </c>
      <c r="L447" s="8">
        <f>I447/J447*100000</f>
        <v>374.28151316668897</v>
      </c>
      <c r="M447" s="7" t="str">
        <f>IF(L447=0,"Silencioso",IF(AND(L447&gt;0,L447&lt;100),"Baixa",IF(AND(L447&gt;=100,L447&lt;300),"Média",IF(AND(L447&gt;=300,L447&lt;500),"Alta",IF(L447&gt;=500,"Muito Alta","Avaliar")))))</f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4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4</v>
      </c>
      <c r="J450" s="11">
        <v>6680</v>
      </c>
      <c r="K450" s="58" t="s">
        <v>1121</v>
      </c>
      <c r="L450" s="8">
        <f>I450/J450*100000</f>
        <v>59.880239520958085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3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3</v>
      </c>
      <c r="J452" s="11">
        <v>18172</v>
      </c>
      <c r="K452" s="58" t="s">
        <v>1121</v>
      </c>
      <c r="L452" s="8">
        <f>I452/J452*100000</f>
        <v>16.50891481399956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1122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</v>
      </c>
      <c r="J456" s="11">
        <v>18700</v>
      </c>
      <c r="K456" s="58" t="s">
        <v>1121</v>
      </c>
      <c r="L456" s="8">
        <f>I456/J456*100000</f>
        <v>5.3475935828877006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3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3</v>
      </c>
      <c r="J457" s="11">
        <v>6532</v>
      </c>
      <c r="K457" s="58" t="s">
        <v>1121</v>
      </c>
      <c r="L457" s="8">
        <f>I457/J457*100000</f>
        <v>45.927740355174528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1</v>
      </c>
      <c r="G458" s="12">
        <f>VLOOKUP($A458,Chik!$1:$1048576,10,FALSE)</f>
        <v>0</v>
      </c>
      <c r="H458" s="12">
        <f>VLOOKUP($A458,zika!$1:$1048576,10,FALSE)</f>
        <v>1</v>
      </c>
      <c r="I458" s="12">
        <f>H458+F458+G458</f>
        <v>2</v>
      </c>
      <c r="J458" s="11">
        <v>18594</v>
      </c>
      <c r="K458" s="58" t="s">
        <v>1121</v>
      </c>
      <c r="L458" s="8">
        <f>I458/J458*100000</f>
        <v>10.756157900397978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12</v>
      </c>
      <c r="G459" s="12">
        <f>VLOOKUP($A459,Chik!$1:$1048576,10,FALSE)</f>
        <v>1</v>
      </c>
      <c r="H459" s="12">
        <f>VLOOKUP($A459,zika!$1:$1048576,10,FALSE)</f>
        <v>0</v>
      </c>
      <c r="I459" s="12">
        <f>H459+F459+G459</f>
        <v>13</v>
      </c>
      <c r="J459" s="11">
        <v>89256</v>
      </c>
      <c r="K459" s="58" t="s">
        <v>1123</v>
      </c>
      <c r="L459" s="8">
        <f>I459/J459*100000</f>
        <v>14.564847181141882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5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5</v>
      </c>
      <c r="J460" s="11">
        <v>22608</v>
      </c>
      <c r="K460" s="58" t="s">
        <v>1121</v>
      </c>
      <c r="L460" s="8">
        <f>I460/J460*100000</f>
        <v>22.116065109695683</v>
      </c>
      <c r="M460" s="7" t="str">
        <f>IF(L460=0,"Silencioso",IF(AND(L460&gt;0,L460&lt;100),"Baixa",IF(AND(L460&gt;=100,L460&lt;300),"Média",IF(AND(L460&gt;=300,L460&lt;500),"Alta",IF(L460&gt;=500,"Muito Alta","Avaliar")))))</f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54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54</v>
      </c>
      <c r="J461" s="11">
        <v>27640</v>
      </c>
      <c r="K461" s="58" t="s">
        <v>1122</v>
      </c>
      <c r="L461" s="8">
        <f>I461/J461*100000</f>
        <v>195.36903039073806</v>
      </c>
      <c r="M461" s="7" t="str">
        <f>IF(L461=0,"Silencioso",IF(AND(L461&gt;0,L461&lt;100),"Baixa",IF(AND(L461&gt;=100,L461&lt;300),"Média",IF(AND(L461&gt;=300,L461&lt;500),"Alta",IF(L461&gt;=500,"Muito Alta","Avaliar")))))</f>
        <v>Média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1</v>
      </c>
      <c r="H462" s="12">
        <f>VLOOKUP($A462,zika!$1:$1048576,10,FALSE)</f>
        <v>0</v>
      </c>
      <c r="I462" s="12">
        <f>H462+F462+G462</f>
        <v>1</v>
      </c>
      <c r="J462" s="11">
        <v>12725</v>
      </c>
      <c r="K462" s="58" t="s">
        <v>1121</v>
      </c>
      <c r="L462" s="8">
        <f>I462/J462*100000</f>
        <v>7.8585461689587417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7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7</v>
      </c>
      <c r="J463" s="11">
        <v>7904</v>
      </c>
      <c r="K463" s="58" t="s">
        <v>1121</v>
      </c>
      <c r="L463" s="8">
        <f>I463/J463*100000</f>
        <v>88.562753036437243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2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2</v>
      </c>
      <c r="J464" s="11">
        <v>14136</v>
      </c>
      <c r="K464" s="58" t="s">
        <v>1121</v>
      </c>
      <c r="L464" s="8">
        <f>I464/J464*100000</f>
        <v>14.14827391058291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5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5</v>
      </c>
      <c r="J465" s="11">
        <v>60142</v>
      </c>
      <c r="K465" s="58" t="s">
        <v>1122</v>
      </c>
      <c r="L465" s="8">
        <f>I465/J465*100000</f>
        <v>8.3136576768314985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1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1</v>
      </c>
      <c r="J466" s="11">
        <v>4134</v>
      </c>
      <c r="K466" s="58" t="s">
        <v>1121</v>
      </c>
      <c r="L466" s="8">
        <f>I466/J466*100000</f>
        <v>24.189646831156264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3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3</v>
      </c>
      <c r="J467" s="11">
        <v>15207</v>
      </c>
      <c r="K467" s="58" t="s">
        <v>1121</v>
      </c>
      <c r="L467" s="8">
        <f>I467/J467*100000</f>
        <v>19.727756954034326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4044</v>
      </c>
      <c r="K469" s="58" t="s">
        <v>1121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1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1</v>
      </c>
      <c r="J470" s="11">
        <v>2784</v>
      </c>
      <c r="K470" s="58" t="s">
        <v>1121</v>
      </c>
      <c r="L470" s="8">
        <f>I470/J470*100000</f>
        <v>35.919540229885058</v>
      </c>
      <c r="M470" s="7" t="str">
        <f>IF(L470=0,"Silencioso",IF(AND(L470&gt;0,L470&lt;100),"Baixa",IF(AND(L470&gt;=100,L470&lt;300),"Média",IF(AND(L470&gt;=300,L470&lt;500),"Alta",IF(L470&gt;=500,"Muito Alta","Avaliar")))))</f>
        <v>Baixa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11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11</v>
      </c>
      <c r="J471" s="11">
        <v>13330</v>
      </c>
      <c r="K471" s="58" t="s">
        <v>1121</v>
      </c>
      <c r="L471" s="8">
        <f>I471/J471*100000</f>
        <v>82.520630157539387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1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1</v>
      </c>
      <c r="J475" s="11">
        <v>30798</v>
      </c>
      <c r="K475" s="58" t="s">
        <v>1122</v>
      </c>
      <c r="L475" s="8">
        <f>I475/J475*100000</f>
        <v>3.2469640885771804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3227</v>
      </c>
      <c r="K476" s="58" t="s">
        <v>1121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14385</v>
      </c>
      <c r="K477" s="58" t="s">
        <v>1121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4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4</v>
      </c>
      <c r="J478" s="11">
        <v>11050</v>
      </c>
      <c r="K478" s="58" t="s">
        <v>1121</v>
      </c>
      <c r="L478" s="8">
        <f>I478/J478*100000</f>
        <v>36.199095022624434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1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1</v>
      </c>
      <c r="J480" s="11">
        <v>12508</v>
      </c>
      <c r="K480" s="58" t="s">
        <v>1121</v>
      </c>
      <c r="L480" s="8">
        <f>I480/J480*100000</f>
        <v>7.9948832747041898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9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9</v>
      </c>
      <c r="J481" s="11">
        <v>37473</v>
      </c>
      <c r="K481" s="58" t="s">
        <v>1122</v>
      </c>
      <c r="L481" s="8">
        <f>I481/J481*100000</f>
        <v>24.017292450564405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146</v>
      </c>
      <c r="G484" s="12">
        <f>VLOOKUP($A484,Chik!$1:$1048576,10,FALSE)</f>
        <v>0</v>
      </c>
      <c r="H484" s="12">
        <f>VLOOKUP($A484,zika!$1:$1048576,10,FALSE)</f>
        <v>1</v>
      </c>
      <c r="I484" s="12">
        <f>H484+F484+G484</f>
        <v>147</v>
      </c>
      <c r="J484" s="11">
        <v>20882</v>
      </c>
      <c r="K484" s="58" t="s">
        <v>1121</v>
      </c>
      <c r="L484" s="8">
        <f>I484/J484*100000</f>
        <v>703.95555981227847</v>
      </c>
      <c r="M484" s="7" t="str">
        <f>IF(L484=0,"Silencioso",IF(AND(L484&gt;0,L484&lt;100),"Baixa",IF(AND(L484&gt;=100,L484&lt;300),"Média",IF(AND(L484&gt;=300,L484&lt;500),"Alta",IF(L484&gt;=500,"Muito Alta","Avaliar")))))</f>
        <v>Muito Alta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3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3</v>
      </c>
      <c r="J485" s="11">
        <v>6446</v>
      </c>
      <c r="K485" s="58" t="s">
        <v>1121</v>
      </c>
      <c r="L485" s="8">
        <f>I485/J485*100000</f>
        <v>46.540490226497049</v>
      </c>
      <c r="M485" s="7" t="str">
        <f>IF(L485=0,"Silencioso",IF(AND(L485&gt;0,L485&lt;100),"Baixa",IF(AND(L485&gt;=100,L485&lt;300),"Média",IF(AND(L485&gt;=300,L485&lt;500),"Alta",IF(L485&gt;=500,"Muito Alta","Avaliar")))))</f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4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4</v>
      </c>
      <c r="J486" s="11">
        <v>10720</v>
      </c>
      <c r="K486" s="58" t="s">
        <v>1121</v>
      </c>
      <c r="L486" s="8">
        <f>I486/J486*100000</f>
        <v>37.313432835820898</v>
      </c>
      <c r="M486" s="7" t="str">
        <f>IF(L486=0,"Silencioso",IF(AND(L486&gt;0,L486&lt;100),"Baixa",IF(AND(L486&gt;=100,L486&lt;300),"Média",IF(AND(L486&gt;=300,L486&lt;500),"Alta",IF(L486&gt;=500,"Muito Alta","Avaliar")))))</f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3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3</v>
      </c>
      <c r="J487" s="11">
        <v>5666</v>
      </c>
      <c r="K487" s="58" t="s">
        <v>1121</v>
      </c>
      <c r="L487" s="8">
        <f>I487/J487*100000</f>
        <v>52.947405577126723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2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2</v>
      </c>
      <c r="J488" s="11">
        <v>31471</v>
      </c>
      <c r="K488" s="58" t="s">
        <v>1122</v>
      </c>
      <c r="L488" s="8">
        <f>I488/J488*100000</f>
        <v>6.3550570366369046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8</v>
      </c>
      <c r="G490" s="12">
        <f>VLOOKUP($A490,Chik!$1:$1048576,10,FALSE)</f>
        <v>0</v>
      </c>
      <c r="H490" s="12">
        <f>VLOOKUP($A490,zika!$1:$1048576,10,FALSE)</f>
        <v>1</v>
      </c>
      <c r="I490" s="12">
        <f>H490+F490+G490</f>
        <v>9</v>
      </c>
      <c r="J490" s="11">
        <v>13557</v>
      </c>
      <c r="K490" s="58" t="s">
        <v>1121</v>
      </c>
      <c r="L490" s="8">
        <f>I490/J490*100000</f>
        <v>66.386368665633981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2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2</v>
      </c>
      <c r="J491" s="11">
        <v>10721</v>
      </c>
      <c r="K491" s="58" t="s">
        <v>1121</v>
      </c>
      <c r="L491" s="8">
        <f>I491/J491*100000</f>
        <v>18.654976214905325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4861</v>
      </c>
      <c r="K493" s="58" t="s">
        <v>1121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2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2</v>
      </c>
      <c r="J497" s="11">
        <v>8648</v>
      </c>
      <c r="K497" s="58" t="s">
        <v>1121</v>
      </c>
      <c r="L497" s="8">
        <f>I497/J497*100000</f>
        <v>23.126734505087882</v>
      </c>
      <c r="M497" s="7" t="str">
        <f>IF(L497=0,"Silencioso",IF(AND(L497&gt;0,L497&lt;100),"Baixa",IF(AND(L497&gt;=100,L497&lt;300),"Média",IF(AND(L497&gt;=300,L497&lt;500),"Alta",IF(L497&gt;=500,"Muito Alta","Avaliar")))))</f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2</v>
      </c>
      <c r="G498" s="12">
        <f>VLOOKUP($A498,Chik!$1:$1048576,10,FALSE)</f>
        <v>1</v>
      </c>
      <c r="H498" s="12">
        <f>VLOOKUP($A498,zika!$1:$1048576,10,FALSE)</f>
        <v>0</v>
      </c>
      <c r="I498" s="12">
        <f>H498+F498+G498</f>
        <v>3</v>
      </c>
      <c r="J498" s="11">
        <v>15012</v>
      </c>
      <c r="K498" s="58" t="s">
        <v>1121</v>
      </c>
      <c r="L498" s="8">
        <f>I498/J498*100000</f>
        <v>19.984012789768187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68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68</v>
      </c>
      <c r="J499" s="11">
        <v>20999</v>
      </c>
      <c r="K499" s="58" t="s">
        <v>1121</v>
      </c>
      <c r="L499" s="8">
        <f>I499/J499*100000</f>
        <v>323.82494404495452</v>
      </c>
      <c r="M499" s="7" t="str">
        <f>IF(L499=0,"Silencioso",IF(AND(L499&gt;0,L499&lt;100),"Baixa",IF(AND(L499&gt;=100,L499&lt;300),"Média",IF(AND(L499&gt;=300,L499&lt;500),"Alta",IF(L499&gt;=500,"Muito Alta","Avaliar")))))</f>
        <v>Alta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1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1</v>
      </c>
      <c r="J500" s="11">
        <v>21017</v>
      </c>
      <c r="K500" s="58" t="s">
        <v>1121</v>
      </c>
      <c r="L500" s="8">
        <f>I500/J500*100000</f>
        <v>4.7580530047104723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13180</v>
      </c>
      <c r="K501" s="58" t="s">
        <v>1121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24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24</v>
      </c>
      <c r="J502" s="11">
        <v>47682</v>
      </c>
      <c r="K502" s="58" t="s">
        <v>1122</v>
      </c>
      <c r="L502" s="8">
        <f>I502/J502*100000</f>
        <v>50.333459166981243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25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25</v>
      </c>
      <c r="J504" s="11">
        <v>21534</v>
      </c>
      <c r="K504" s="58" t="s">
        <v>1121</v>
      </c>
      <c r="L504" s="8">
        <f>I504/J504*100000</f>
        <v>116.09547692021918</v>
      </c>
      <c r="M504" s="7" t="str">
        <f>IF(L504=0,"Silencioso",IF(AND(L504&gt;0,L504&lt;100),"Baixa",IF(AND(L504&gt;=100,L504&lt;300),"Média",IF(AND(L504&gt;=300,L504&lt;500),"Alta",IF(L504&gt;=500,"Muito Alta","Avaliar")))))</f>
        <v>Média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1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1</v>
      </c>
      <c r="J505" s="11">
        <v>23569</v>
      </c>
      <c r="K505" s="58" t="s">
        <v>1121</v>
      </c>
      <c r="L505" s="8">
        <f>I505/J505*100000</f>
        <v>4.2428613857185287</v>
      </c>
      <c r="M505" s="7" t="str">
        <f>IF(L505=0,"Silencioso",IF(AND(L505&gt;0,L505&lt;100),"Baixa",IF(AND(L505&gt;=100,L505&lt;300),"Média",IF(AND(L505&gt;=300,L505&lt;500),"Alta",IF(L505&gt;=500,"Muito Alta","Avaliar")))))</f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5</v>
      </c>
      <c r="G506" s="12">
        <f>VLOOKUP($A506,Chik!$1:$1048576,10,FALSE)</f>
        <v>1</v>
      </c>
      <c r="H506" s="12">
        <f>VLOOKUP($A506,zika!$1:$1048576,10,FALSE)</f>
        <v>0</v>
      </c>
      <c r="I506" s="12">
        <f>H506+F506+G506</f>
        <v>6</v>
      </c>
      <c r="J506" s="11">
        <v>404804</v>
      </c>
      <c r="K506" s="58" t="s">
        <v>1125</v>
      </c>
      <c r="L506" s="8">
        <f>I506/J506*100000</f>
        <v>1.4821987925020503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6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6</v>
      </c>
      <c r="J508" s="11">
        <v>8815</v>
      </c>
      <c r="K508" s="58" t="s">
        <v>1121</v>
      </c>
      <c r="L508" s="8">
        <f>I508/J508*100000</f>
        <v>68.065796937039138</v>
      </c>
      <c r="M508" s="7" t="str">
        <f>IF(L508=0,"Silencioso",IF(AND(L508&gt;0,L508&lt;100),"Baixa",IF(AND(L508&gt;=100,L508&lt;300),"Média",IF(AND(L508&gt;=300,L508&lt;500),"Alta",IF(L508&gt;=500,"Muito Alta","Avaliar")))))</f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23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23</v>
      </c>
      <c r="J512" s="11">
        <v>108113</v>
      </c>
      <c r="K512" s="58" t="s">
        <v>1124</v>
      </c>
      <c r="L512" s="8">
        <f>I512/J512*100000</f>
        <v>21.27403734980992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182</v>
      </c>
      <c r="G513" s="12">
        <f>VLOOKUP($A513,Chik!$1:$1048576,10,FALSE)</f>
        <v>0</v>
      </c>
      <c r="H513" s="12">
        <f>VLOOKUP($A513,zika!$1:$1048576,10,FALSE)</f>
        <v>2</v>
      </c>
      <c r="I513" s="12">
        <f>H513+F513+G513</f>
        <v>184</v>
      </c>
      <c r="J513" s="11">
        <v>26997</v>
      </c>
      <c r="K513" s="58" t="s">
        <v>1122</v>
      </c>
      <c r="L513" s="8">
        <f>I513/J513*100000</f>
        <v>681.55721006037709</v>
      </c>
      <c r="M513" s="7" t="str">
        <f>IF(L513=0,"Silencioso",IF(AND(L513&gt;0,L513&lt;100),"Baixa",IF(AND(L513&gt;=100,L513&lt;300),"Média",IF(AND(L513&gt;=300,L513&lt;500),"Alta",IF(L513&gt;=500,"Muito Alta","Avaliar")))))</f>
        <v>Muito 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40839</v>
      </c>
      <c r="K516" s="58" t="s">
        <v>1122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6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6</v>
      </c>
      <c r="J517" s="11">
        <v>6939</v>
      </c>
      <c r="K517" s="58" t="s">
        <v>1121</v>
      </c>
      <c r="L517" s="8">
        <f>I517/J517*100000</f>
        <v>86.467790747946381</v>
      </c>
      <c r="M517" s="7" t="str">
        <f>IF(L517=0,"Silencioso",IF(AND(L517&gt;0,L517&lt;100),"Baixa",IF(AND(L517&gt;=100,L517&lt;300),"Média",IF(AND(L517&gt;=300,L517&lt;500),"Alta",IF(L517&gt;=500,"Muito Alta","Avaliar")))))</f>
        <v>Baixa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2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2</v>
      </c>
      <c r="J518" s="11">
        <v>3314</v>
      </c>
      <c r="K518" s="58" t="s">
        <v>1121</v>
      </c>
      <c r="L518" s="8">
        <f>I518/J518*100000</f>
        <v>60.350030175015085</v>
      </c>
      <c r="M518" s="7" t="str">
        <f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2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2</v>
      </c>
      <c r="J521" s="11">
        <v>26709</v>
      </c>
      <c r="K521" s="58" t="s">
        <v>1122</v>
      </c>
      <c r="L521" s="8">
        <f>I521/J521*100000</f>
        <v>7.4881126212138227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3255</v>
      </c>
      <c r="K523" s="58" t="s">
        <v>1121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1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1</v>
      </c>
      <c r="J524" s="11">
        <v>17607</v>
      </c>
      <c r="K524" s="58" t="s">
        <v>1121</v>
      </c>
      <c r="L524" s="8">
        <f>I524/J524*100000</f>
        <v>5.6795592662009424</v>
      </c>
      <c r="M524" s="7" t="str">
        <f>IF(L524=0,"Silencioso",IF(AND(L524&gt;0,L524&lt;100),"Baixa",IF(AND(L524&gt;=100,L524&lt;300),"Média",IF(AND(L524&gt;=300,L524&lt;500),"Alta",IF(L524&gt;=500,"Muito Alta","Avaliar")))))</f>
        <v>Baixa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34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34</v>
      </c>
      <c r="J525" s="11">
        <v>93577</v>
      </c>
      <c r="K525" s="58" t="s">
        <v>1123</v>
      </c>
      <c r="L525" s="8">
        <f>I525/J525*100000</f>
        <v>36.333714481122499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1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1</v>
      </c>
      <c r="J526" s="11">
        <v>3627</v>
      </c>
      <c r="K526" s="58" t="s">
        <v>1121</v>
      </c>
      <c r="L526" s="8">
        <f>I526/J526*100000</f>
        <v>27.570995312930798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7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7</v>
      </c>
      <c r="J527" s="11">
        <v>15280</v>
      </c>
      <c r="K527" s="58" t="s">
        <v>1121</v>
      </c>
      <c r="L527" s="8">
        <f>I527/J527*100000</f>
        <v>45.811518324607327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1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1</v>
      </c>
      <c r="J529" s="11">
        <v>16610</v>
      </c>
      <c r="K529" s="58" t="s">
        <v>1121</v>
      </c>
      <c r="L529" s="8">
        <f>I529/J529*100000</f>
        <v>6.0204695966285371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46</v>
      </c>
      <c r="G530" s="12">
        <f>VLOOKUP($A530,Chik!$1:$1048576,10,FALSE)</f>
        <v>0</v>
      </c>
      <c r="H530" s="12">
        <f>VLOOKUP($A530,zika!$1:$1048576,10,FALSE)</f>
        <v>1</v>
      </c>
      <c r="I530" s="12">
        <f>H530+F530+G530</f>
        <v>47</v>
      </c>
      <c r="J530" s="11">
        <v>99770</v>
      </c>
      <c r="K530" s="58" t="s">
        <v>1123</v>
      </c>
      <c r="L530" s="8">
        <f>I530/J530*100000</f>
        <v>47.108349203167286</v>
      </c>
      <c r="M530" s="7" t="str">
        <f>IF(L530=0,"Silencioso",IF(AND(L530&gt;0,L530&lt;100),"Baixa",IF(AND(L530&gt;=100,L530&lt;300),"Média",IF(AND(L530&gt;=300,L530&lt;500),"Alta",IF(L530&gt;=500,"Muito Alta","Avaliar")))))</f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10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10</v>
      </c>
      <c r="J531" s="11">
        <v>5718</v>
      </c>
      <c r="K531" s="58" t="s">
        <v>1121</v>
      </c>
      <c r="L531" s="8">
        <f>I531/J531*100000</f>
        <v>174.88632388947184</v>
      </c>
      <c r="M531" s="7" t="str">
        <f>IF(L531=0,"Silencioso",IF(AND(L531&gt;0,L531&lt;100),"Baixa",IF(AND(L531&gt;=100,L531&lt;300),"Média",IF(AND(L531&gt;=300,L531&lt;500),"Alta",IF(L531&gt;=500,"Muito Alta","Avaliar")))))</f>
        <v>Média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2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2</v>
      </c>
      <c r="J532" s="11">
        <v>31326</v>
      </c>
      <c r="K532" s="58" t="s">
        <v>1122</v>
      </c>
      <c r="L532" s="8">
        <f>I532/J532*100000</f>
        <v>6.3844729617570062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160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160</v>
      </c>
      <c r="J533" s="11">
        <v>10731</v>
      </c>
      <c r="K533" s="58" t="s">
        <v>1121</v>
      </c>
      <c r="L533" s="8">
        <f>I533/J533*100000</f>
        <v>1491.0073618488491</v>
      </c>
      <c r="M533" s="7" t="str">
        <f>IF(L533=0,"Silencioso",IF(AND(L533&gt;0,L533&lt;100),"Baixa",IF(AND(L533&gt;=100,L533&lt;300),"Média",IF(AND(L533&gt;=300,L533&lt;500),"Alta",IF(L533&gt;=500,"Muito Alta","Avaliar")))))</f>
        <v>Muito 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1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1</v>
      </c>
      <c r="J534" s="11">
        <v>5273</v>
      </c>
      <c r="K534" s="58" t="s">
        <v>1121</v>
      </c>
      <c r="L534" s="8">
        <f>I534/J534*100000</f>
        <v>18.964536317087045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1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1</v>
      </c>
      <c r="J538" s="11">
        <v>41529</v>
      </c>
      <c r="K538" s="58" t="s">
        <v>1122</v>
      </c>
      <c r="L538" s="8">
        <f>I538/J538*100000</f>
        <v>2.407955886248164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5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5</v>
      </c>
      <c r="J540" s="11">
        <v>3144</v>
      </c>
      <c r="K540" s="58" t="s">
        <v>1121</v>
      </c>
      <c r="L540" s="8">
        <f>I540/J540*100000</f>
        <v>159.03307888040712</v>
      </c>
      <c r="M540" s="7" t="str">
        <f>IF(L540=0,"Silencioso",IF(AND(L540&gt;0,L540&lt;100),"Baixa",IF(AND(L540&gt;=100,L540&lt;300),"Média",IF(AND(L540&gt;=300,L540&lt;500),"Alta",IF(L540&gt;=500,"Muito Alta","Avaliar")))))</f>
        <v>Média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1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1</v>
      </c>
      <c r="J541" s="11">
        <v>4647</v>
      </c>
      <c r="K541" s="58" t="s">
        <v>1121</v>
      </c>
      <c r="L541" s="8">
        <f>I541/J541*100000</f>
        <v>21.519259737465031</v>
      </c>
      <c r="M541" s="7" t="str">
        <f>IF(L541=0,"Silencioso",IF(AND(L541&gt;0,L541&lt;100),"Baixa",IF(AND(L541&gt;=100,L541&lt;300),"Média",IF(AND(L541&gt;=300,L541&lt;500),"Alta",IF(L541&gt;=500,"Muito Alta","Avaliar")))))</f>
        <v>Baixa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1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1</v>
      </c>
      <c r="J543" s="11">
        <v>39121</v>
      </c>
      <c r="K543" s="58" t="s">
        <v>1122</v>
      </c>
      <c r="L543" s="8">
        <f>I543/J543*100000</f>
        <v>2.5561718769970092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3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3</v>
      </c>
      <c r="J545" s="11">
        <v>73994</v>
      </c>
      <c r="K545" s="58" t="s">
        <v>1123</v>
      </c>
      <c r="L545" s="8">
        <f>I545/J545*100000</f>
        <v>4.0543827877936049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3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3</v>
      </c>
      <c r="J546" s="11">
        <v>5954</v>
      </c>
      <c r="K546" s="58" t="s">
        <v>1121</v>
      </c>
      <c r="L546" s="8">
        <f>I546/J546*100000</f>
        <v>50.386294927779645</v>
      </c>
      <c r="M546" s="7" t="str">
        <f>IF(L546=0,"Silencioso",IF(AND(L546&gt;0,L546&lt;100),"Baixa",IF(AND(L546&gt;=100,L546&lt;300),"Média",IF(AND(L546&gt;=300,L546&lt;500),"Alta",IF(L546&gt;=500,"Muito Alta","Avaliar")))))</f>
        <v>Baixa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14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14</v>
      </c>
      <c r="J547" s="11">
        <v>6332</v>
      </c>
      <c r="K547" s="58" t="s">
        <v>1121</v>
      </c>
      <c r="L547" s="8">
        <f>I547/J547*100000</f>
        <v>221.09917877447884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1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1</v>
      </c>
      <c r="J548" s="11">
        <v>20052</v>
      </c>
      <c r="K548" s="58" t="s">
        <v>1121</v>
      </c>
      <c r="L548" s="8">
        <f>I548/J548*100000</f>
        <v>4.9870337123478956</v>
      </c>
      <c r="M548" s="7" t="str">
        <f>IF(L548=0,"Silencioso",IF(AND(L548&gt;0,L548&lt;100),"Baixa",IF(AND(L548&gt;=100,L548&lt;300),"Média",IF(AND(L548&gt;=300,L548&lt;500),"Alta",IF(L548&gt;=500,"Muito Alta","Avaliar")))))</f>
        <v>Baixa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8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8</v>
      </c>
      <c r="J549" s="11">
        <v>6084</v>
      </c>
      <c r="K549" s="58" t="s">
        <v>1121</v>
      </c>
      <c r="L549" s="8">
        <f>I549/J549*100000</f>
        <v>131.49243918474687</v>
      </c>
      <c r="M549" s="7" t="str">
        <f>IF(L549=0,"Silencioso",IF(AND(L549&gt;0,L549&lt;100),"Baixa",IF(AND(L549&gt;=100,L549&lt;300),"Média",IF(AND(L549&gt;=300,L549&lt;500),"Alta",IF(L549&gt;=500,"Muito Alta","Avaliar")))))</f>
        <v>Média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4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4</v>
      </c>
      <c r="J550" s="11">
        <v>4510</v>
      </c>
      <c r="K550" s="58" t="s">
        <v>1121</v>
      </c>
      <c r="L550" s="8">
        <f>I550/J550*100000</f>
        <v>88.691796008869176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6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6</v>
      </c>
      <c r="J551" s="11">
        <v>8270</v>
      </c>
      <c r="K551" s="58" t="s">
        <v>1121</v>
      </c>
      <c r="L551" s="8">
        <f>I551/J551*100000</f>
        <v>72.551390568319235</v>
      </c>
      <c r="M551" s="7" t="str">
        <f>IF(L551=0,"Silencioso",IF(AND(L551&gt;0,L551&lt;100),"Baixa",IF(AND(L551&gt;=100,L551&lt;300),"Média",IF(AND(L551&gt;=300,L551&lt;500),"Alta",IF(L551&gt;=500,"Muito Alta","Avaliar")))))</f>
        <v>Baixa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6621</v>
      </c>
      <c r="K553" s="58" t="s">
        <v>1121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47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47</v>
      </c>
      <c r="J554" s="11">
        <v>5671</v>
      </c>
      <c r="K554" s="58" t="s">
        <v>1121</v>
      </c>
      <c r="L554" s="8">
        <f>I554/J554*100000</f>
        <v>828.77799329924176</v>
      </c>
      <c r="M554" s="7" t="str">
        <f>IF(L554=0,"Silencioso",IF(AND(L554&gt;0,L554&lt;100),"Baixa",IF(AND(L554&gt;=100,L554&lt;300),"Média",IF(AND(L554&gt;=300,L554&lt;500),"Alta",IF(L554&gt;=500,"Muito Alta","Avaliar")))))</f>
        <v>Muito Alta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</v>
      </c>
      <c r="G555" s="12">
        <f>VLOOKUP($A555,Chik!$1:$1048576,10,FALSE)</f>
        <v>0</v>
      </c>
      <c r="H555" s="12">
        <f>VLOOKUP($A555,zika!$1:$1048576,10,FALSE)</f>
        <v>1</v>
      </c>
      <c r="I555" s="12">
        <f>H555+F555+G555</f>
        <v>2</v>
      </c>
      <c r="J555" s="11">
        <v>15543</v>
      </c>
      <c r="K555" s="58" t="s">
        <v>1121</v>
      </c>
      <c r="L555" s="8">
        <f>I555/J555*100000</f>
        <v>12.867528791095671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600</v>
      </c>
      <c r="G556" s="12">
        <f>VLOOKUP($A556,Chik!$1:$1048576,10,FALSE)</f>
        <v>0</v>
      </c>
      <c r="H556" s="12">
        <f>VLOOKUP($A556,zika!$1:$1048576,10,FALSE)</f>
        <v>3</v>
      </c>
      <c r="I556" s="12">
        <f>H556+F556+G556</f>
        <v>603</v>
      </c>
      <c r="J556" s="11">
        <v>93101</v>
      </c>
      <c r="K556" s="58" t="s">
        <v>1123</v>
      </c>
      <c r="L556" s="8">
        <f>I556/J556*100000</f>
        <v>647.6836983491047</v>
      </c>
      <c r="M556" s="7" t="str">
        <f>IF(L556=0,"Silencioso",IF(AND(L556&gt;0,L556&lt;100),"Baixa",IF(AND(L556&gt;=100,L556&lt;300),"Média",IF(AND(L556&gt;=300,L556&lt;500),"Alta",IF(L556&gt;=500,"Muito Alta","Avaliar")))))</f>
        <v>Muito 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27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27</v>
      </c>
      <c r="J557" s="11">
        <v>92430</v>
      </c>
      <c r="K557" s="58" t="s">
        <v>1123</v>
      </c>
      <c r="L557" s="8">
        <f>I557/J557*100000</f>
        <v>29.211295034079843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55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55</v>
      </c>
      <c r="J558" s="11">
        <v>21418</v>
      </c>
      <c r="K558" s="58" t="s">
        <v>1121</v>
      </c>
      <c r="L558" s="8">
        <f>I558/J558*100000</f>
        <v>256.79335138668409</v>
      </c>
      <c r="M558" s="7" t="str">
        <f>IF(L558=0,"Silencioso",IF(AND(L558&gt;0,L558&lt;100),"Baixa",IF(AND(L558&gt;=100,L558&lt;300),"Média",IF(AND(L558&gt;=300,L558&lt;500),"Alta",IF(L558&gt;=500,"Muito Alta","Avaliar")))))</f>
        <v>Média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20940</v>
      </c>
      <c r="K559" s="58" t="s">
        <v>1121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9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9</v>
      </c>
      <c r="J560" s="11">
        <v>24375</v>
      </c>
      <c r="K560" s="58" t="s">
        <v>1121</v>
      </c>
      <c r="L560" s="8">
        <f>I560/J560*100000</f>
        <v>36.92307692307692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11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11</v>
      </c>
      <c r="J561" s="11">
        <v>16294</v>
      </c>
      <c r="K561" s="58" t="s">
        <v>1121</v>
      </c>
      <c r="L561" s="8">
        <f>I561/J561*100000</f>
        <v>67.509512704062843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1</v>
      </c>
      <c r="J562" s="11">
        <v>8112</v>
      </c>
      <c r="K562" s="58" t="s">
        <v>1121</v>
      </c>
      <c r="L562" s="8">
        <f>I562/J562*100000</f>
        <v>12.32741617357002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46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46</v>
      </c>
      <c r="J565" s="11">
        <v>113998</v>
      </c>
      <c r="K565" s="58" t="s">
        <v>1124</v>
      </c>
      <c r="L565" s="8">
        <f>I565/J565*100000</f>
        <v>40.351585115528344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117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118</v>
      </c>
      <c r="J567" s="11">
        <v>150833</v>
      </c>
      <c r="K567" s="58" t="s">
        <v>1124</v>
      </c>
      <c r="L567" s="8">
        <f>I567/J567*100000</f>
        <v>78.232217087772568</v>
      </c>
      <c r="M567" s="7" t="str">
        <f>IF(L567=0,"Silencioso",IF(AND(L567&gt;0,L567&lt;100),"Baixa",IF(AND(L567&gt;=100,L567&lt;300),"Média",IF(AND(L567&gt;=300,L567&lt;500),"Alta",IF(L567&gt;=500,"Muito Alta","Avaliar")))))</f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13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13</v>
      </c>
      <c r="J568" s="11">
        <v>90041</v>
      </c>
      <c r="K568" s="58" t="s">
        <v>1123</v>
      </c>
      <c r="L568" s="8">
        <f>I568/J568*100000</f>
        <v>14.437867193833918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5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5</v>
      </c>
      <c r="J571" s="11">
        <v>4849</v>
      </c>
      <c r="K571" s="58" t="s">
        <v>1121</v>
      </c>
      <c r="L571" s="8">
        <f>I571/J571*100000</f>
        <v>103.11404413281089</v>
      </c>
      <c r="M571" s="7" t="str">
        <f>IF(L571=0,"Silencioso",IF(AND(L571&gt;0,L571&lt;100),"Baixa",IF(AND(L571&gt;=100,L571&lt;300),"Média",IF(AND(L571&gt;=300,L571&lt;500),"Alta",IF(L571&gt;=500,"Muito Alta","Avaliar")))))</f>
        <v>Média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71</v>
      </c>
      <c r="G574" s="12">
        <f>VLOOKUP($A574,Chik!$1:$1048576,10,FALSE)</f>
        <v>1</v>
      </c>
      <c r="H574" s="12">
        <f>VLOOKUP($A574,zika!$1:$1048576,10,FALSE)</f>
        <v>0</v>
      </c>
      <c r="I574" s="12">
        <f>H574+F574+G574</f>
        <v>72</v>
      </c>
      <c r="J574" s="11">
        <v>24319</v>
      </c>
      <c r="K574" s="58" t="s">
        <v>1121</v>
      </c>
      <c r="L574" s="8">
        <f>I574/J574*100000</f>
        <v>296.06480529627038</v>
      </c>
      <c r="M574" s="7" t="str">
        <f>IF(L574=0,"Silencioso",IF(AND(L574&gt;0,L574&lt;100),"Baixa",IF(AND(L574&gt;=100,L574&lt;300),"Média",IF(AND(L574&gt;=300,L574&lt;500),"Alta",IF(L574&gt;=500,"Muito Alta","Avaliar")))))</f>
        <v>Média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1</v>
      </c>
      <c r="J579" s="11">
        <v>11246</v>
      </c>
      <c r="K579" s="58" t="s">
        <v>1121</v>
      </c>
      <c r="L579" s="8">
        <f>I579/J579*100000</f>
        <v>8.8920505068468785</v>
      </c>
      <c r="M579" s="7" t="str">
        <f>IF(L579=0,"Silencioso",IF(AND(L579&gt;0,L579&lt;100),"Baixa",IF(AND(L579&gt;=100,L579&lt;300),"Média",IF(AND(L579&gt;=300,L579&lt;500),"Alta",IF(L579&gt;=500,"Muito Alta","Avaliar")))))</f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7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7</v>
      </c>
      <c r="J582" s="11">
        <v>63789</v>
      </c>
      <c r="K582" s="58" t="s">
        <v>1122</v>
      </c>
      <c r="L582" s="8">
        <f>I582/J582*100000</f>
        <v>10.973678847450188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6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6</v>
      </c>
      <c r="J585" s="11">
        <v>4379</v>
      </c>
      <c r="K585" s="58" t="s">
        <v>1121</v>
      </c>
      <c r="L585" s="8">
        <f>I585/J585*100000</f>
        <v>137.01758392327014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27</v>
      </c>
      <c r="G586" s="12">
        <f>VLOOKUP($A586,Chik!$1:$1048576,10,FALSE)</f>
        <v>2</v>
      </c>
      <c r="H586" s="12">
        <f>VLOOKUP($A586,zika!$1:$1048576,10,FALSE)</f>
        <v>0</v>
      </c>
      <c r="I586" s="12">
        <f>H586+F586+G586</f>
        <v>29</v>
      </c>
      <c r="J586" s="11">
        <v>11249</v>
      </c>
      <c r="K586" s="58" t="s">
        <v>1121</v>
      </c>
      <c r="L586" s="8">
        <f>I586/J586*100000</f>
        <v>257.80069339496845</v>
      </c>
      <c r="M586" s="7" t="str">
        <f>IF(L586=0,"Silencioso",IF(AND(L586&gt;0,L586&lt;100),"Baixa",IF(AND(L586&gt;=100,L586&lt;300),"Média",IF(AND(L586&gt;=300,L586&lt;500),"Alta",IF(L586&gt;=500,"Muito Alta","Avaliar")))))</f>
        <v>Média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1</v>
      </c>
      <c r="I587" s="12">
        <f>H587+F587+G587</f>
        <v>2</v>
      </c>
      <c r="J587" s="11">
        <v>16009</v>
      </c>
      <c r="K587" s="58" t="s">
        <v>1121</v>
      </c>
      <c r="L587" s="8">
        <f>I587/J587*100000</f>
        <v>12.492972702854644</v>
      </c>
      <c r="M587" s="7" t="str">
        <f>IF(L587=0,"Silencioso",IF(AND(L587&gt;0,L587&lt;100),"Baixa",IF(AND(L587&gt;=100,L587&lt;300),"Média",IF(AND(L587&gt;=300,L587&lt;500),"Alta",IF(L587&gt;=500,"Muito Alta","Avaliar")))))</f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6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6</v>
      </c>
      <c r="J588" s="11">
        <v>21291</v>
      </c>
      <c r="K588" s="58" t="s">
        <v>1121</v>
      </c>
      <c r="L588" s="8">
        <f>I588/J588*100000</f>
        <v>28.18092151613358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21</v>
      </c>
      <c r="G589" s="12">
        <f>VLOOKUP($A589,Chik!$1:$1048576,10,FALSE)</f>
        <v>5</v>
      </c>
      <c r="H589" s="12">
        <f>VLOOKUP($A589,zika!$1:$1048576,10,FALSE)</f>
        <v>0</v>
      </c>
      <c r="I589" s="12">
        <f>H589+F589+G589</f>
        <v>26</v>
      </c>
      <c r="J589" s="11">
        <v>6847</v>
      </c>
      <c r="K589" s="58" t="s">
        <v>1121</v>
      </c>
      <c r="L589" s="8">
        <f>I589/J589*100000</f>
        <v>379.72834818168542</v>
      </c>
      <c r="M589" s="7" t="str">
        <f>IF(L589=0,"Silencioso",IF(AND(L589&gt;0,L589&lt;100),"Baixa",IF(AND(L589&gt;=100,L589&lt;300),"Média",IF(AND(L589&gt;=300,L589&lt;500),"Alta",IF(L589&gt;=500,"Muito Alta","Avaliar")))))</f>
        <v>Alta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2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2</v>
      </c>
      <c r="J591" s="11">
        <v>2763</v>
      </c>
      <c r="K591" s="58" t="s">
        <v>1121</v>
      </c>
      <c r="L591" s="8">
        <f>I591/J591*100000</f>
        <v>72.385088671733627</v>
      </c>
      <c r="M591" s="7" t="str">
        <f>IF(L591=0,"Silencioso",IF(AND(L591&gt;0,L591&lt;100),"Baixa",IF(AND(L591&gt;=100,L591&lt;300),"Média",IF(AND(L591&gt;=300,L591&lt;500),"Alta",IF(L591&gt;=500,"Muito Alta","Avaliar")))))</f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0</v>
      </c>
      <c r="J592" s="11">
        <v>8426</v>
      </c>
      <c r="K592" s="58" t="s">
        <v>1121</v>
      </c>
      <c r="L592" s="8">
        <f>I592/J592*100000</f>
        <v>0</v>
      </c>
      <c r="M592" s="7" t="str">
        <f>IF(L592=0,"Silencioso",IF(AND(L592&gt;0,L592&lt;100),"Baixa",IF(AND(L592&gt;=100,L592&lt;300),"Média",IF(AND(L592&gt;=300,L592&lt;500),"Alta",IF(L592&gt;=500,"Muito Alta","Avaliar")))))</f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11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11</v>
      </c>
      <c r="J596" s="11">
        <v>8631</v>
      </c>
      <c r="K596" s="58" t="s">
        <v>1121</v>
      </c>
      <c r="L596" s="8">
        <f>I596/J596*100000</f>
        <v>127.44757270304716</v>
      </c>
      <c r="M596" s="7" t="str">
        <f>IF(L596=0,"Silencioso",IF(AND(L596&gt;0,L596&lt;100),"Baixa",IF(AND(L596&gt;=100,L596&lt;300),"Média",IF(AND(L596&gt;=300,L596&lt;500),"Alta",IF(L596&gt;=500,"Muito Alta","Avaliar")))))</f>
        <v>Média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34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34</v>
      </c>
      <c r="J597" s="11">
        <v>4894</v>
      </c>
      <c r="K597" s="58" t="s">
        <v>1121</v>
      </c>
      <c r="L597" s="8">
        <f>I597/J597*100000</f>
        <v>694.72823865958321</v>
      </c>
      <c r="M597" s="7" t="str">
        <f>IF(L597=0,"Silencioso",IF(AND(L597&gt;0,L597&lt;100),"Baixa",IF(AND(L597&gt;=100,L597&lt;300),"Média",IF(AND(L597&gt;=300,L597&lt;500),"Alta",IF(L597&gt;=500,"Muito Alta","Avaliar")))))</f>
        <v>Muito 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18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18</v>
      </c>
      <c r="J600" s="11">
        <v>6044</v>
      </c>
      <c r="K600" s="58" t="s">
        <v>1121</v>
      </c>
      <c r="L600" s="8">
        <f>I600/J600*100000</f>
        <v>297.81601588352083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3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3</v>
      </c>
      <c r="J603" s="11">
        <v>8550</v>
      </c>
      <c r="K603" s="58" t="s">
        <v>1121</v>
      </c>
      <c r="L603" s="8">
        <f>I603/J603*100000</f>
        <v>35.087719298245609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2</v>
      </c>
      <c r="G604" s="12">
        <f>VLOOKUP($A604,Chik!$1:$1048576,10,FALSE)</f>
        <v>38</v>
      </c>
      <c r="H604" s="12">
        <f>VLOOKUP($A604,zika!$1:$1048576,10,FALSE)</f>
        <v>0</v>
      </c>
      <c r="I604" s="12">
        <f>H604+F604+G604</f>
        <v>40</v>
      </c>
      <c r="J604" s="11">
        <v>10731</v>
      </c>
      <c r="K604" s="58" t="s">
        <v>1121</v>
      </c>
      <c r="L604" s="8">
        <f>I604/J604*100000</f>
        <v>372.75184046221227</v>
      </c>
      <c r="M604" s="7" t="str">
        <f>IF(L604=0,"Silencioso",IF(AND(L604&gt;0,L604&lt;100),"Baixa",IF(AND(L604&gt;=100,L604&lt;300),"Média",IF(AND(L604&gt;=300,L604&lt;500),"Alta",IF(L604&gt;=500,"Muito Alta","Avaliar")))))</f>
        <v>Alta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2</v>
      </c>
      <c r="H605" s="12">
        <f>VLOOKUP($A605,zika!$1:$1048576,10,FALSE)</f>
        <v>0</v>
      </c>
      <c r="I605" s="12">
        <f>H605+F605+G605</f>
        <v>2</v>
      </c>
      <c r="J605" s="11">
        <v>56208</v>
      </c>
      <c r="K605" s="58" t="s">
        <v>1122</v>
      </c>
      <c r="L605" s="8">
        <f>I605/J605*100000</f>
        <v>3.5582123541132935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21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21</v>
      </c>
      <c r="J606" s="11">
        <v>10816</v>
      </c>
      <c r="K606" s="58" t="s">
        <v>1121</v>
      </c>
      <c r="L606" s="8">
        <f>I606/J606*100000</f>
        <v>194.1568047337278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3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3</v>
      </c>
      <c r="J607" s="11">
        <v>27755</v>
      </c>
      <c r="K607" s="58" t="s">
        <v>1122</v>
      </c>
      <c r="L607" s="8">
        <f>I607/J607*100000</f>
        <v>10.808863267879662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17</v>
      </c>
      <c r="G608" s="12">
        <f>VLOOKUP($A608,Chik!$1:$1048576,10,FALSE)</f>
        <v>1</v>
      </c>
      <c r="H608" s="12">
        <f>VLOOKUP($A608,zika!$1:$1048576,10,FALSE)</f>
        <v>2</v>
      </c>
      <c r="I608" s="12">
        <f>H608+F608+G608</f>
        <v>20</v>
      </c>
      <c r="J608" s="11">
        <v>34456</v>
      </c>
      <c r="K608" s="58" t="s">
        <v>1122</v>
      </c>
      <c r="L608" s="8">
        <f>I608/J608*100000</f>
        <v>58.04504295333178</v>
      </c>
      <c r="M608" s="7" t="str">
        <f>IF(L608=0,"Silencioso",IF(AND(L608&gt;0,L608&lt;100),"Baixa",IF(AND(L608&gt;=100,L608&lt;300),"Média",IF(AND(L608&gt;=300,L608&lt;500),"Alta",IF(L608&gt;=500,"Muito Alta","Avaliar")))))</f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51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51</v>
      </c>
      <c r="J609" s="11">
        <v>11968</v>
      </c>
      <c r="K609" s="58" t="s">
        <v>1121</v>
      </c>
      <c r="L609" s="8">
        <f>I609/J609*100000</f>
        <v>426.13636363636363</v>
      </c>
      <c r="M609" s="7" t="str">
        <f>IF(L609=0,"Silencioso",IF(AND(L609&gt;0,L609&lt;100),"Baixa",IF(AND(L609&gt;=100,L609&lt;300),"Média",IF(AND(L609&gt;=300,L609&lt;500),"Alta",IF(L609&gt;=500,"Muito Alta","Avaliar")))))</f>
        <v>Alta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16734</v>
      </c>
      <c r="K610" s="58" t="s">
        <v>1121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2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2</v>
      </c>
      <c r="J611" s="11">
        <v>166111</v>
      </c>
      <c r="K611" s="58" t="s">
        <v>1124</v>
      </c>
      <c r="L611" s="8">
        <f>I611/J611*100000</f>
        <v>1.204014183287079</v>
      </c>
      <c r="M611" s="7" t="str">
        <f>IF(L611=0,"Silencioso",IF(AND(L611&gt;0,L611&lt;100),"Baixa",IF(AND(L611&gt;=100,L611&lt;300),"Média",IF(AND(L611&gt;=300,L611&lt;500),"Alta",IF(L611&gt;=500,"Muito Alta","Avaliar")))))</f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8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8</v>
      </c>
      <c r="J612" s="11">
        <v>8508</v>
      </c>
      <c r="K612" s="58" t="s">
        <v>1121</v>
      </c>
      <c r="L612" s="8">
        <f>I612/J612*100000</f>
        <v>94.029149036201218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0</v>
      </c>
      <c r="J613" s="11">
        <v>31583</v>
      </c>
      <c r="K613" s="58" t="s">
        <v>1122</v>
      </c>
      <c r="L613" s="8">
        <f>I613/J613*100000</f>
        <v>0</v>
      </c>
      <c r="M613" s="7" t="str">
        <f>IF(L613=0,"Silencioso",IF(AND(L613&gt;0,L613&lt;100),"Baixa",IF(AND(L613&gt;=100,L613&lt;300),"Média",IF(AND(L613&gt;=300,L613&lt;500),"Alta",IF(L613&gt;=500,"Muito Alta","Avaliar")))))</f>
        <v>Silencioso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9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9</v>
      </c>
      <c r="J614" s="11">
        <v>59605</v>
      </c>
      <c r="K614" s="58" t="s">
        <v>1122</v>
      </c>
      <c r="L614" s="8">
        <f>I614/J614*100000</f>
        <v>15.099404412381512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7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7</v>
      </c>
      <c r="J616" s="11">
        <v>12061</v>
      </c>
      <c r="K616" s="58" t="s">
        <v>1121</v>
      </c>
      <c r="L616" s="8">
        <f>I616/J616*100000</f>
        <v>58.038305281485783</v>
      </c>
      <c r="M616" s="7" t="str">
        <f>IF(L616=0,"Silencioso",IF(AND(L616&gt;0,L616&lt;100),"Baixa",IF(AND(L616&gt;=100,L616&lt;300),"Média",IF(AND(L616&gt;=300,L616&lt;500),"Alta",IF(L616&gt;=500,"Muito Alta","Avaliar")))))</f>
        <v>Baixa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12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12</v>
      </c>
      <c r="J617" s="11">
        <v>37950</v>
      </c>
      <c r="K617" s="58" t="s">
        <v>1122</v>
      </c>
      <c r="L617" s="8">
        <f>I617/J617*100000</f>
        <v>31.620553359683797</v>
      </c>
      <c r="M617" s="7" t="str">
        <f>IF(L617=0,"Silencioso",IF(AND(L617&gt;0,L617&lt;100),"Baixa",IF(AND(L617&gt;=100,L617&lt;300),"Média",IF(AND(L617&gt;=300,L617&lt;500),"Alta",IF(L617&gt;=500,"Muito Alta","Avaliar")))))</f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16491</v>
      </c>
      <c r="K619" s="58" t="s">
        <v>1121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13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13</v>
      </c>
      <c r="J620" s="11">
        <v>148862</v>
      </c>
      <c r="K620" s="58" t="s">
        <v>1124</v>
      </c>
      <c r="L620" s="8">
        <f>I620/J620*100000</f>
        <v>8.7329204229420547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4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4</v>
      </c>
      <c r="J622" s="11">
        <v>8979</v>
      </c>
      <c r="K622" s="58" t="s">
        <v>1121</v>
      </c>
      <c r="L622" s="8">
        <f>I622/J622*100000</f>
        <v>44.548390689386345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27688</v>
      </c>
      <c r="K623" s="58" t="s">
        <v>1122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4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4</v>
      </c>
      <c r="J624" s="11">
        <v>8642</v>
      </c>
      <c r="K624" s="58" t="s">
        <v>1121</v>
      </c>
      <c r="L624" s="8">
        <f>I624/J624*100000</f>
        <v>46.285582041194168</v>
      </c>
      <c r="M624" s="7" t="str">
        <f>IF(L624=0,"Silencioso",IF(AND(L624&gt;0,L624&lt;100),"Baixa",IF(AND(L624&gt;=100,L624&lt;300),"Média",IF(AND(L624&gt;=300,L624&lt;500),"Alta",IF(L624&gt;=500,"Muito Alta","Avaliar")))))</f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5398</v>
      </c>
      <c r="K626" s="58" t="s">
        <v>1121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1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1</v>
      </c>
      <c r="J627" s="11">
        <v>3676</v>
      </c>
      <c r="K627" s="58" t="s">
        <v>1121</v>
      </c>
      <c r="L627" s="8">
        <f>I627/J627*100000</f>
        <v>27.20348204570185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1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1</v>
      </c>
      <c r="J628" s="11">
        <v>3004</v>
      </c>
      <c r="K628" s="58" t="s">
        <v>1121</v>
      </c>
      <c r="L628" s="8">
        <f>I628/J628*100000</f>
        <v>33.288948069241016</v>
      </c>
      <c r="M628" s="7" t="str">
        <f>IF(L628=0,"Silencioso",IF(AND(L628&gt;0,L628&lt;100),"Baixa",IF(AND(L628&gt;=100,L628&lt;300),"Média",IF(AND(L628&gt;=300,L628&lt;500),"Alta",IF(L628&gt;=500,"Muito Alta","Avaliar")))))</f>
        <v>Baixa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1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1</v>
      </c>
      <c r="J629" s="11">
        <v>19377</v>
      </c>
      <c r="K629" s="58" t="s">
        <v>1121</v>
      </c>
      <c r="L629" s="8">
        <f>I629/J629*100000</f>
        <v>5.1607575992155645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5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5</v>
      </c>
      <c r="J630" s="11">
        <v>10629</v>
      </c>
      <c r="K630" s="58" t="s">
        <v>1121</v>
      </c>
      <c r="L630" s="8">
        <f>I630/J630*100000</f>
        <v>47.041113933577947</v>
      </c>
      <c r="M630" s="7" t="str">
        <f>IF(L630=0,"Silencioso",IF(AND(L630&gt;0,L630&lt;100),"Baixa",IF(AND(L630&gt;=100,L630&lt;300),"Média",IF(AND(L630&gt;=300,L630&lt;500),"Alta",IF(L630&gt;=500,"Muito Alta","Avaliar")))))</f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3542</v>
      </c>
      <c r="K631" s="58" t="s">
        <v>1121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16277</v>
      </c>
      <c r="K633" s="58" t="s">
        <v>1121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48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48</v>
      </c>
      <c r="J634" s="11">
        <v>23814</v>
      </c>
      <c r="K634" s="58" t="s">
        <v>1121</v>
      </c>
      <c r="L634" s="8">
        <f>I634/J634*100000</f>
        <v>201.5621063240111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0</v>
      </c>
      <c r="G635" s="73">
        <f>VLOOKUP($A635,Chik!$1:$1048576,10,FALSE)</f>
        <v>1</v>
      </c>
      <c r="H635" s="12">
        <f>VLOOKUP($A635,zika!$1:$1048576,10,FALSE)</f>
        <v>0</v>
      </c>
      <c r="I635" s="12">
        <f>H635+F635+G635</f>
        <v>1</v>
      </c>
      <c r="J635" s="11">
        <v>10514</v>
      </c>
      <c r="K635" s="58" t="s">
        <v>1121</v>
      </c>
      <c r="L635" s="8">
        <f>I635/J635*100000</f>
        <v>9.5111280197831469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3</v>
      </c>
      <c r="G638" s="12">
        <f>VLOOKUP($A638,Chik!$1:$1048576,10,FALSE)</f>
        <v>2</v>
      </c>
      <c r="H638" s="12">
        <f>VLOOKUP($A638,zika!$1:$1048576,10,FALSE)</f>
        <v>2</v>
      </c>
      <c r="I638" s="12">
        <f>H638+F638+G638</f>
        <v>7</v>
      </c>
      <c r="J638" s="11">
        <v>17398</v>
      </c>
      <c r="K638" s="58" t="s">
        <v>1121</v>
      </c>
      <c r="L638" s="8">
        <f>I638/J638*100000</f>
        <v>40.234509713760204</v>
      </c>
      <c r="M638" s="7" t="str">
        <f>IF(L638=0,"Silencioso",IF(AND(L638&gt;0,L638&lt;100),"Baixa",IF(AND(L638&gt;=100,L638&lt;300),"Média",IF(AND(L638&gt;=300,L638&lt;500),"Alta",IF(L638&gt;=500,"Muito Alta","Avaliar")))))</f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4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4</v>
      </c>
      <c r="J640" s="11">
        <v>8138</v>
      </c>
      <c r="K640" s="58" t="s">
        <v>1121</v>
      </c>
      <c r="L640" s="8">
        <f>I640/J640*100000</f>
        <v>49.15212582944212</v>
      </c>
      <c r="M640" s="7" t="str">
        <f>IF(L640=0,"Silencioso",IF(AND(L640&gt;0,L640&lt;100),"Baixa",IF(AND(L640&gt;=100,L640&lt;300),"Média",IF(AND(L640&gt;=300,L640&lt;500),"Alta",IF(L640&gt;=500,"Muito Alta","Avaliar")))))</f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1</v>
      </c>
      <c r="J641" s="11">
        <v>9487</v>
      </c>
      <c r="K641" s="58" t="s">
        <v>1121</v>
      </c>
      <c r="L641" s="8">
        <f>I641/J641*100000</f>
        <v>10.540739959945189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43</v>
      </c>
      <c r="G642" s="12">
        <f>VLOOKUP($A642,Chik!$1:$1048576,10,FALSE)</f>
        <v>0</v>
      </c>
      <c r="H642" s="12">
        <f>VLOOKUP($A642,zika!$1:$1048576,10,FALSE)</f>
        <v>0</v>
      </c>
      <c r="I642" s="12">
        <f>H642+F642+G642</f>
        <v>43</v>
      </c>
      <c r="J642" s="11">
        <v>331045</v>
      </c>
      <c r="K642" s="58" t="s">
        <v>1124</v>
      </c>
      <c r="L642" s="8">
        <f>I642/J642*100000</f>
        <v>12.989170656557265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21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21</v>
      </c>
      <c r="J643" s="11">
        <v>4019</v>
      </c>
      <c r="K643" s="58" t="s">
        <v>1121</v>
      </c>
      <c r="L643" s="8">
        <f>I643/J643*100000</f>
        <v>522.51803931326208</v>
      </c>
      <c r="M643" s="7" t="str">
        <f>IF(L643=0,"Silencioso",IF(AND(L643&gt;0,L643&lt;100),"Baixa",IF(AND(L643&gt;=100,L643&lt;300),"Média",IF(AND(L643&gt;=300,L643&lt;500),"Alta",IF(L643&gt;=500,"Muito Alta","Avaliar")))))</f>
        <v>Muito 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6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6</v>
      </c>
      <c r="J644" s="11">
        <v>10203</v>
      </c>
      <c r="K644" s="58" t="s">
        <v>1121</v>
      </c>
      <c r="L644" s="8">
        <f>I644/J644*100000</f>
        <v>58.806233460746832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7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7</v>
      </c>
      <c r="J645" s="11">
        <v>13659</v>
      </c>
      <c r="K645" s="58" t="s">
        <v>1121</v>
      </c>
      <c r="L645" s="8">
        <f>I645/J645*100000</f>
        <v>51.248261219708617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0</v>
      </c>
      <c r="J646" s="11">
        <v>5167</v>
      </c>
      <c r="K646" s="58" t="s">
        <v>1121</v>
      </c>
      <c r="L646" s="8">
        <f>I646/J646*100000</f>
        <v>0</v>
      </c>
      <c r="M646" s="7" t="str">
        <f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3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3</v>
      </c>
      <c r="J651" s="11">
        <v>12291</v>
      </c>
      <c r="K651" s="58" t="s">
        <v>1121</v>
      </c>
      <c r="L651" s="8">
        <f>I651/J651*100000</f>
        <v>24.408103490358798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32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32</v>
      </c>
      <c r="J654" s="11">
        <v>17858</v>
      </c>
      <c r="K654" s="58" t="s">
        <v>1121</v>
      </c>
      <c r="L654" s="8">
        <f>I654/J654*100000</f>
        <v>179.19139881285699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1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1</v>
      </c>
      <c r="J657" s="11">
        <v>4648</v>
      </c>
      <c r="K657" s="58" t="s">
        <v>1121</v>
      </c>
      <c r="L657" s="8">
        <f>I657/J657*100000</f>
        <v>21.514629948364888</v>
      </c>
      <c r="M657" s="7" t="str">
        <f>IF(L657=0,"Silencioso",IF(AND(L657&gt;0,L657&lt;100),"Baixa",IF(AND(L657&gt;=100,L657&lt;300),"Média",IF(AND(L657&gt;=300,L657&lt;500),"Alta",IF(L657&gt;=500,"Muito Alta","Avaliar")))))</f>
        <v>Baixa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1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1</v>
      </c>
      <c r="J658" s="11">
        <v>2289</v>
      </c>
      <c r="K658" s="58" t="s">
        <v>1121</v>
      </c>
      <c r="L658" s="8">
        <f>I658/J658*100000</f>
        <v>43.6871996505024</v>
      </c>
      <c r="M658" s="7" t="str">
        <f>IF(L658=0,"Silencioso",IF(AND(L658&gt;0,L658&lt;100),"Baixa",IF(AND(L658&gt;=100,L658&lt;300),"Média",IF(AND(L658&gt;=300,L658&lt;500),"Alta",IF(L658&gt;=500,"Muito Alta","Avaliar")))))</f>
        <v>Baixa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78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78</v>
      </c>
      <c r="J659" s="11">
        <v>7991</v>
      </c>
      <c r="K659" s="58" t="s">
        <v>1121</v>
      </c>
      <c r="L659" s="8">
        <f>I659/J659*100000</f>
        <v>976.09811037417103</v>
      </c>
      <c r="M659" s="7" t="str">
        <f>IF(L659=0,"Silencioso",IF(AND(L659&gt;0,L659&lt;100),"Baixa",IF(AND(L659&gt;=100,L659&lt;300),"Média",IF(AND(L659&gt;=300,L659&lt;500),"Alta",IF(L659&gt;=500,"Muito Alta","Avaliar")))))</f>
        <v>Muito Alta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1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1</v>
      </c>
      <c r="J661" s="11">
        <v>4566</v>
      </c>
      <c r="K661" s="58" t="s">
        <v>1121</v>
      </c>
      <c r="L661" s="8">
        <f>I661/J661*100000</f>
        <v>21.901007446342533</v>
      </c>
      <c r="M661" s="7" t="str">
        <f>IF(L661=0,"Silencioso",IF(AND(L661&gt;0,L661&lt;100),"Baixa",IF(AND(L661&gt;=100,L661&lt;300),"Média",IF(AND(L661&gt;=300,L661&lt;500),"Alta",IF(L661&gt;=500,"Muito Alta","Avaliar")))))</f>
        <v>Baixa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2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2</v>
      </c>
      <c r="J662" s="11">
        <v>6198</v>
      </c>
      <c r="K662" s="58" t="s">
        <v>1121</v>
      </c>
      <c r="L662" s="8">
        <f>I662/J662*100000</f>
        <v>32.268473701193933</v>
      </c>
      <c r="M662" s="7" t="str">
        <f>IF(L662=0,"Silencioso",IF(AND(L662&gt;0,L662&lt;100),"Baixa",IF(AND(L662&gt;=100,L662&lt;300),"Média",IF(AND(L662&gt;=300,L662&lt;500),"Alta",IF(L662&gt;=500,"Muito Alta","Avaliar")))))</f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71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71</v>
      </c>
      <c r="J663" s="11">
        <v>10226</v>
      </c>
      <c r="K663" s="58" t="s">
        <v>1121</v>
      </c>
      <c r="L663" s="8">
        <f>I663/J663*100000</f>
        <v>694.30862507334245</v>
      </c>
      <c r="M663" s="7" t="str">
        <f>IF(L663=0,"Silencioso",IF(AND(L663&gt;0,L663&lt;100),"Baixa",IF(AND(L663&gt;=100,L663&lt;300),"Média",IF(AND(L663&gt;=300,L663&lt;500),"Alta",IF(L663&gt;=500,"Muito Alta","Avaliar")))))</f>
        <v>Muito 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63</v>
      </c>
      <c r="G664" s="12">
        <f>VLOOKUP($A664,Chik!$1:$1048576,10,FALSE)</f>
        <v>0</v>
      </c>
      <c r="H664" s="12">
        <f>VLOOKUP($A664,zika!$1:$1048576,10,FALSE)</f>
        <v>1</v>
      </c>
      <c r="I664" s="12">
        <f>H664+F664+G664</f>
        <v>64</v>
      </c>
      <c r="J664" s="11">
        <v>135421</v>
      </c>
      <c r="K664" s="58" t="s">
        <v>1124</v>
      </c>
      <c r="L664" s="8">
        <f>I664/J664*100000</f>
        <v>47.26002614070196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2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2</v>
      </c>
      <c r="J665" s="11">
        <v>15525</v>
      </c>
      <c r="K665" s="58" t="s">
        <v>1121</v>
      </c>
      <c r="L665" s="8">
        <f>I665/J665*100000</f>
        <v>12.882447665056359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10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10</v>
      </c>
      <c r="J666" s="11">
        <v>25989</v>
      </c>
      <c r="K666" s="58" t="s">
        <v>1122</v>
      </c>
      <c r="L666" s="8">
        <f>I666/J666*100000</f>
        <v>38.477817538189235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40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40</v>
      </c>
      <c r="J667" s="11">
        <v>41349</v>
      </c>
      <c r="K667" s="58" t="s">
        <v>1122</v>
      </c>
      <c r="L667" s="8">
        <f>I667/J667*100000</f>
        <v>96.737526905124668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30807</v>
      </c>
      <c r="K669" s="58" t="s">
        <v>1122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1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1</v>
      </c>
      <c r="J673" s="11">
        <v>8541</v>
      </c>
      <c r="K673" s="58" t="s">
        <v>1121</v>
      </c>
      <c r="L673" s="8">
        <f>I673/J673*100000</f>
        <v>11.708230886313078</v>
      </c>
      <c r="M673" s="7" t="str">
        <f>IF(L673=0,"Silencioso",IF(AND(L673&gt;0,L673&lt;100),"Baixa",IF(AND(L673&gt;=100,L673&lt;300),"Média",IF(AND(L673&gt;=300,L673&lt;500),"Alta",IF(L673&gt;=500,"Muito Alta","Avaliar")))))</f>
        <v>Baixa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1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1</v>
      </c>
      <c r="J674" s="11">
        <v>4177</v>
      </c>
      <c r="K674" s="58" t="s">
        <v>1121</v>
      </c>
      <c r="L674" s="8">
        <f>I674/J674*100000</f>
        <v>23.940627244433802</v>
      </c>
      <c r="M674" s="7" t="str">
        <f>IF(L674=0,"Silencioso",IF(AND(L674&gt;0,L674&lt;100),"Baixa",IF(AND(L674&gt;=100,L674&lt;300),"Média",IF(AND(L674&gt;=300,L674&lt;500),"Alta",IF(L674&gt;=500,"Muito Alta","Avaliar")))))</f>
        <v>Baixa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2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2</v>
      </c>
      <c r="J678" s="11">
        <v>6345</v>
      </c>
      <c r="K678" s="58" t="s">
        <v>1121</v>
      </c>
      <c r="L678" s="8">
        <f>I678/J678*100000</f>
        <v>31.520882584712375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4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4</v>
      </c>
      <c r="J679" s="11">
        <v>13743</v>
      </c>
      <c r="K679" s="58" t="s">
        <v>1121</v>
      </c>
      <c r="L679" s="8">
        <f>I679/J679*100000</f>
        <v>29.105726551699046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26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26</v>
      </c>
      <c r="J680" s="11">
        <v>218147</v>
      </c>
      <c r="K680" s="58" t="s">
        <v>1124</v>
      </c>
      <c r="L680" s="8">
        <f>I680/J680*100000</f>
        <v>11.91856867158384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16111</v>
      </c>
      <c r="K681" s="58" t="s">
        <v>1121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10836</v>
      </c>
      <c r="K682" s="58" t="s">
        <v>1121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1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1</v>
      </c>
      <c r="J690" s="11">
        <v>42751</v>
      </c>
      <c r="K690" s="58" t="s">
        <v>1122</v>
      </c>
      <c r="L690" s="8">
        <f>I690/J690*100000</f>
        <v>2.3391265701387103</v>
      </c>
      <c r="M690" s="7" t="str">
        <f>IF(L690=0,"Silencioso",IF(AND(L690&gt;0,L690&lt;100),"Baixa",IF(AND(L690&gt;=100,L690&lt;300),"Média",IF(AND(L690&gt;=300,L690&lt;500),"Alta",IF(L690&gt;=500,"Muito Alta","Avaliar")))))</f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9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9</v>
      </c>
      <c r="J692" s="11">
        <v>19608</v>
      </c>
      <c r="K692" s="58" t="s">
        <v>1121</v>
      </c>
      <c r="L692" s="8">
        <f>I692/J692*100000</f>
        <v>45.899632802937575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7128</v>
      </c>
      <c r="K693" s="58" t="s">
        <v>1121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2</v>
      </c>
      <c r="J695" s="11">
        <v>7696</v>
      </c>
      <c r="K695" s="58" t="s">
        <v>1121</v>
      </c>
      <c r="L695" s="8">
        <f>I695/J695*100000</f>
        <v>25.987525987525988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6</v>
      </c>
      <c r="G696" s="12">
        <f>VLOOKUP($A696,Chik!$1:$1048576,10,FALSE)</f>
        <v>4</v>
      </c>
      <c r="H696" s="12">
        <f>VLOOKUP($A696,zika!$1:$1048576,10,FALSE)</f>
        <v>0</v>
      </c>
      <c r="I696" s="12">
        <f>H696+F696+G696</f>
        <v>10</v>
      </c>
      <c r="J696" s="11">
        <v>3971</v>
      </c>
      <c r="K696" s="58" t="s">
        <v>1121</v>
      </c>
      <c r="L696" s="8">
        <f>I696/J696*100000</f>
        <v>251.82573659027955</v>
      </c>
      <c r="M696" s="7" t="str">
        <f>IF(L696=0,"Silencioso",IF(AND(L696&gt;0,L696&lt;100),"Baixa",IF(AND(L696&gt;=100,L696&lt;300),"Média",IF(AND(L696&gt;=300,L696&lt;500),"Alta",IF(L696&gt;=500,"Muito Alta","Avaliar")))))</f>
        <v>Média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3</v>
      </c>
      <c r="G698" s="12">
        <f>VLOOKUP($A698,Chik!$1:$1048576,10,FALSE)</f>
        <v>1</v>
      </c>
      <c r="H698" s="12">
        <f>VLOOKUP($A698,zika!$1:$1048576,10,FALSE)</f>
        <v>0</v>
      </c>
      <c r="I698" s="12">
        <f>H698+F698+G698</f>
        <v>4</v>
      </c>
      <c r="J698" s="11">
        <v>4807</v>
      </c>
      <c r="K698" s="58" t="s">
        <v>1121</v>
      </c>
      <c r="L698" s="8">
        <f>I698/J698*100000</f>
        <v>83.211982525483663</v>
      </c>
      <c r="M698" s="7" t="str">
        <f>IF(L698=0,"Silencioso",IF(AND(L698&gt;0,L698&lt;100),"Baixa",IF(AND(L698&gt;=100,L698&lt;300),"Média",IF(AND(L698&gt;=300,L698&lt;500),"Alta",IF(L698&gt;=500,"Muito Alta","Avaliar")))))</f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8681</v>
      </c>
      <c r="K699" s="58" t="s">
        <v>1121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16</v>
      </c>
      <c r="G700" s="12">
        <f>VLOOKUP($A700,Chik!$1:$1048576,10,FALSE)</f>
        <v>4</v>
      </c>
      <c r="H700" s="12">
        <f>VLOOKUP($A700,zika!$1:$1048576,10,FALSE)</f>
        <v>0</v>
      </c>
      <c r="I700" s="12">
        <f>H700+F700+G700</f>
        <v>20</v>
      </c>
      <c r="J700" s="11">
        <v>33934</v>
      </c>
      <c r="K700" s="58" t="s">
        <v>1122</v>
      </c>
      <c r="L700" s="8">
        <f>I700/J700*100000</f>
        <v>58.93793835091649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1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1</v>
      </c>
      <c r="J701" s="11">
        <v>4274</v>
      </c>
      <c r="K701" s="58" t="s">
        <v>1121</v>
      </c>
      <c r="L701" s="8">
        <f>I701/J701*100000</f>
        <v>23.39728591483388</v>
      </c>
      <c r="M701" s="7" t="str">
        <f>IF(L701=0,"Silencioso",IF(AND(L701&gt;0,L701&lt;100),"Baixa",IF(AND(L701&gt;=100,L701&lt;300),"Média",IF(AND(L701&gt;=300,L701&lt;500),"Alta",IF(L701&gt;=500,"Muito Alta","Avaliar")))))</f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12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12</v>
      </c>
      <c r="J703" s="11">
        <v>18434</v>
      </c>
      <c r="K703" s="58" t="s">
        <v>1121</v>
      </c>
      <c r="L703" s="8">
        <f>I703/J703*100000</f>
        <v>65.09710317890854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32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32</v>
      </c>
      <c r="J705" s="11">
        <v>3937</v>
      </c>
      <c r="K705" s="58" t="s">
        <v>1121</v>
      </c>
      <c r="L705" s="8">
        <f>I705/J705*100000</f>
        <v>812.80162560325107</v>
      </c>
      <c r="M705" s="7" t="str">
        <f>IF(L705=0,"Silencioso",IF(AND(L705&gt;0,L705&lt;100),"Baixa",IF(AND(L705&gt;=100,L705&lt;300),"Média",IF(AND(L705&gt;=300,L705&lt;500),"Alta",IF(L705&gt;=500,"Muito Alta","Avaliar")))))</f>
        <v>Muito 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1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1</v>
      </c>
      <c r="J706" s="11">
        <v>3877</v>
      </c>
      <c r="K706" s="58" t="s">
        <v>1121</v>
      </c>
      <c r="L706" s="8">
        <f>I706/J706*100000</f>
        <v>25.793139025019347</v>
      </c>
      <c r="M706" s="7" t="str">
        <f>IF(L706=0,"Silencioso",IF(AND(L706&gt;0,L706&lt;100),"Baixa",IF(AND(L706&gt;=100,L706&lt;300),"Média",IF(AND(L706&gt;=300,L706&lt;500),"Alta",IF(L706&gt;=500,"Muito Alta","Avaliar")))))</f>
        <v>Baixa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74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74</v>
      </c>
      <c r="J708" s="11">
        <v>28054</v>
      </c>
      <c r="K708" s="58" t="s">
        <v>1122</v>
      </c>
      <c r="L708" s="8">
        <f>I708/J708*100000</f>
        <v>263.77700149711268</v>
      </c>
      <c r="M708" s="7" t="str">
        <f>IF(L708=0,"Silencioso",IF(AND(L708&gt;0,L708&lt;100),"Baixa",IF(AND(L708&gt;=100,L708&lt;300),"Média",IF(AND(L708&gt;=300,L708&lt;500),"Alta",IF(L708&gt;=500,"Muito Alta","Avaliar")))))</f>
        <v>Média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1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1</v>
      </c>
      <c r="J714" s="11">
        <v>3721</v>
      </c>
      <c r="K714" s="58" t="s">
        <v>1121</v>
      </c>
      <c r="L714" s="8">
        <f>I714/J714*100000</f>
        <v>26.874496103198062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1</v>
      </c>
      <c r="J715" s="11">
        <v>5630</v>
      </c>
      <c r="K715" s="58" t="s">
        <v>1121</v>
      </c>
      <c r="L715" s="8">
        <f>I715/J715*100000</f>
        <v>17.761989342806395</v>
      </c>
      <c r="M715" s="7" t="str">
        <f>IF(L715=0,"Silencioso",IF(AND(L715&gt;0,L715&lt;100),"Baixa",IF(AND(L715&gt;=100,L715&lt;300),"Média",IF(AND(L715&gt;=300,L715&lt;500),"Alta",IF(L715&gt;=500,"Muito Alta","Avaliar")))))</f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3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3</v>
      </c>
      <c r="J716" s="11">
        <v>17393</v>
      </c>
      <c r="K716" s="58" t="s">
        <v>1121</v>
      </c>
      <c r="L716" s="8">
        <f>I716/J716*100000</f>
        <v>17.248318288966825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1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1</v>
      </c>
      <c r="J717" s="11">
        <v>3377</v>
      </c>
      <c r="K717" s="58" t="s">
        <v>1121</v>
      </c>
      <c r="L717" s="8">
        <f>I717/J717*100000</f>
        <v>29.612081729345572</v>
      </c>
      <c r="M717" s="7" t="str">
        <f>IF(L717=0,"Silencioso",IF(AND(L717&gt;0,L717&lt;100),"Baixa",IF(AND(L717&gt;=100,L717&lt;300),"Média",IF(AND(L717&gt;=300,L717&lt;500),"Alta",IF(L717&gt;=500,"Muito Alta","Avaliar")))))</f>
        <v>Baixa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5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5</v>
      </c>
      <c r="J718" s="11">
        <v>56163</v>
      </c>
      <c r="K718" s="58" t="s">
        <v>1122</v>
      </c>
      <c r="L718" s="8">
        <f>I718/J718*100000</f>
        <v>8.9026583337784668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5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5</v>
      </c>
      <c r="J720" s="11">
        <v>6200</v>
      </c>
      <c r="K720" s="58" t="s">
        <v>1121</v>
      </c>
      <c r="L720" s="8">
        <f>I720/J720*100000</f>
        <v>80.645161290322577</v>
      </c>
      <c r="M720" s="7" t="str">
        <f>IF(L720=0,"Silencioso",IF(AND(L720&gt;0,L720&lt;100),"Baixa",IF(AND(L720&gt;=100,L720&lt;300),"Média",IF(AND(L720&gt;=300,L720&lt;500),"Alta",IF(L720&gt;=500,"Muito Alta","Avaliar")))))</f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3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3</v>
      </c>
      <c r="J722" s="11">
        <v>12164</v>
      </c>
      <c r="K722" s="58" t="s">
        <v>1121</v>
      </c>
      <c r="L722" s="8">
        <f>I722/J722*100000</f>
        <v>24.662939822426836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6923</v>
      </c>
      <c r="K725" s="58" t="s">
        <v>1121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1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1</v>
      </c>
      <c r="J726" s="11">
        <v>12218</v>
      </c>
      <c r="K726" s="58" t="s">
        <v>1121</v>
      </c>
      <c r="L726" s="8">
        <f>I726/J726*100000</f>
        <v>8.1846456048453096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3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3</v>
      </c>
      <c r="J727" s="11">
        <v>10818</v>
      </c>
      <c r="K727" s="58" t="s">
        <v>1121</v>
      </c>
      <c r="L727" s="8">
        <f>I727/J727*100000</f>
        <v>27.731558513588467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2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2</v>
      </c>
      <c r="J728" s="11">
        <v>3161</v>
      </c>
      <c r="K728" s="58" t="s">
        <v>1121</v>
      </c>
      <c r="L728" s="8">
        <f>I728/J728*100000</f>
        <v>63.271116735210377</v>
      </c>
      <c r="M728" s="7" t="str">
        <f>IF(L728=0,"Silencioso",IF(AND(L728&gt;0,L728&lt;100),"Baixa",IF(AND(L728&gt;=100,L728&lt;300),"Média",IF(AND(L728&gt;=300,L728&lt;500),"Alta",IF(L728&gt;=500,"Muito Alta","Avaliar")))))</f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2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2</v>
      </c>
      <c r="J729" s="11">
        <v>25332</v>
      </c>
      <c r="K729" s="58" t="s">
        <v>1122</v>
      </c>
      <c r="L729" s="8">
        <f>I729/J729*100000</f>
        <v>7.8951523764408655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8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8</v>
      </c>
      <c r="J730" s="11">
        <v>35145</v>
      </c>
      <c r="K730" s="58" t="s">
        <v>1122</v>
      </c>
      <c r="L730" s="8">
        <f>I730/J730*100000</f>
        <v>22.762839664248116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2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2</v>
      </c>
      <c r="J731" s="11">
        <v>7407</v>
      </c>
      <c r="K731" s="58" t="s">
        <v>1121</v>
      </c>
      <c r="L731" s="8">
        <f>I731/J731*100000</f>
        <v>27.00148508167949</v>
      </c>
      <c r="M731" s="7" t="str">
        <f>IF(L731=0,"Silencioso",IF(AND(L731&gt;0,L731&lt;100),"Baixa",IF(AND(L731&gt;=100,L731&lt;300),"Média",IF(AND(L731&gt;=300,L731&lt;500),"Alta",IF(L731&gt;=500,"Muito Alta","Avaliar")))))</f>
        <v>Baixa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5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5</v>
      </c>
      <c r="J734" s="11">
        <v>25235</v>
      </c>
      <c r="K734" s="58" t="s">
        <v>1122</v>
      </c>
      <c r="L734" s="8">
        <f>I734/J734*100000</f>
        <v>19.813750743015653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9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10</v>
      </c>
      <c r="J736" s="11">
        <v>89653</v>
      </c>
      <c r="K736" s="58" t="s">
        <v>1123</v>
      </c>
      <c r="L736" s="8">
        <f>I736/J736*100000</f>
        <v>11.154116426667262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5798</v>
      </c>
      <c r="K738" s="58" t="s">
        <v>1121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7553</v>
      </c>
      <c r="K739" s="58" t="s">
        <v>1121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1121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1</v>
      </c>
      <c r="J741" s="11">
        <v>23524</v>
      </c>
      <c r="K741" s="58" t="s">
        <v>1121</v>
      </c>
      <c r="L741" s="8">
        <f>I741/J741*100000</f>
        <v>4.2509777248767211</v>
      </c>
      <c r="M741" s="7" t="str">
        <f>IF(L741=0,"Silencioso",IF(AND(L741&gt;0,L741&lt;100),"Baixa",IF(AND(L741&gt;=100,L741&lt;300),"Média",IF(AND(L741&gt;=300,L741&lt;500),"Alta",IF(L741&gt;=500,"Muito Alta","Avaliar")))))</f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1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1</v>
      </c>
      <c r="J742" s="11">
        <v>15781</v>
      </c>
      <c r="K742" s="58" t="s">
        <v>1121</v>
      </c>
      <c r="L742" s="8">
        <f>I742/J742*100000</f>
        <v>6.3367340472720359</v>
      </c>
      <c r="M742" s="7" t="str">
        <f>IF(L742=0,"Silencioso",IF(AND(L742&gt;0,L742&lt;100),"Baixa",IF(AND(L742&gt;=100,L742&lt;300),"Média",IF(AND(L742&gt;=300,L742&lt;500),"Alta",IF(L742&gt;=500,"Muito Alta","Avaliar")))))</f>
        <v>Baixa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1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1</v>
      </c>
      <c r="J743" s="11">
        <v>26272</v>
      </c>
      <c r="K743" s="58" t="s">
        <v>1122</v>
      </c>
      <c r="L743" s="8">
        <f>I743/J743*100000</f>
        <v>3.8063337393422652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23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23</v>
      </c>
      <c r="J744" s="11">
        <v>30989</v>
      </c>
      <c r="K744" s="58" t="s">
        <v>1122</v>
      </c>
      <c r="L744" s="8">
        <f>I744/J744*100000</f>
        <v>74.21988447513634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1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1</v>
      </c>
      <c r="J745" s="11">
        <v>7371</v>
      </c>
      <c r="K745" s="58" t="s">
        <v>1121</v>
      </c>
      <c r="L745" s="8">
        <f>I745/J745*100000</f>
        <v>13.566680233346901</v>
      </c>
      <c r="M745" s="7" t="str">
        <f>IF(L745=0,"Silencioso",IF(AND(L745&gt;0,L745&lt;100),"Baixa",IF(AND(L745&gt;=100,L745&lt;300),"Média",IF(AND(L745&gt;=300,L745&lt;500),"Alta",IF(L745&gt;=500,"Muito Alta","Avaliar")))))</f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29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29</v>
      </c>
      <c r="J746" s="11">
        <v>23385</v>
      </c>
      <c r="K746" s="58" t="s">
        <v>1121</v>
      </c>
      <c r="L746" s="8">
        <f>I746/J746*100000</f>
        <v>124.01111823818687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26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26</v>
      </c>
      <c r="J747" s="11">
        <v>4255</v>
      </c>
      <c r="K747" s="58" t="s">
        <v>1121</v>
      </c>
      <c r="L747" s="8">
        <f>I747/J747*100000</f>
        <v>611.04582843713274</v>
      </c>
      <c r="M747" s="7" t="str">
        <f>IF(L747=0,"Silencioso",IF(AND(L747&gt;0,L747&lt;100),"Baixa",IF(AND(L747&gt;=100,L747&lt;300),"Média",IF(AND(L747&gt;=300,L747&lt;500),"Alta",IF(L747&gt;=500,"Muito Alta","Avaliar")))))</f>
        <v>Muito Alta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98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98</v>
      </c>
      <c r="J748" s="11">
        <v>4927</v>
      </c>
      <c r="K748" s="58" t="s">
        <v>1121</v>
      </c>
      <c r="L748" s="8">
        <f>I748/J748*100000</f>
        <v>1989.0399837629388</v>
      </c>
      <c r="M748" s="7" t="str">
        <f>IF(L748=0,"Silencioso",IF(AND(L748&gt;0,L748&lt;100),"Baixa",IF(AND(L748&gt;=100,L748&lt;300),"Média",IF(AND(L748&gt;=300,L748&lt;500),"Alta",IF(L748&gt;=500,"Muito Alta","Avaliar")))))</f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3865</v>
      </c>
      <c r="K750" s="58" t="s">
        <v>1121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33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33</v>
      </c>
      <c r="J751" s="11">
        <v>5454</v>
      </c>
      <c r="K751" s="58" t="s">
        <v>1121</v>
      </c>
      <c r="L751" s="8">
        <f>I751/J751*100000</f>
        <v>605.060506050605</v>
      </c>
      <c r="M751" s="7" t="str">
        <f>IF(L751=0,"Silencioso",IF(AND(L751&gt;0,L751&lt;100),"Baixa",IF(AND(L751&gt;=100,L751&lt;300),"Média",IF(AND(L751&gt;=300,L751&lt;500),"Alta",IF(L751&gt;=500,"Muito Alta","Avaliar")))))</f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2775</v>
      </c>
      <c r="K753" s="58" t="s">
        <v>1121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21</v>
      </c>
      <c r="G754" s="12">
        <f>VLOOKUP($A754,Chik!$1:$1048576,10,FALSE)</f>
        <v>0</v>
      </c>
      <c r="H754" s="12">
        <f>VLOOKUP($A754,zika!$1:$1048576,10,FALSE)</f>
        <v>2</v>
      </c>
      <c r="I754" s="12">
        <f>H754+F754+G754</f>
        <v>23</v>
      </c>
      <c r="J754" s="11">
        <v>45488</v>
      </c>
      <c r="K754" s="58" t="s">
        <v>1122</v>
      </c>
      <c r="L754" s="8">
        <f>I754/J754*100000</f>
        <v>50.562785789658811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4709</v>
      </c>
      <c r="K756" s="58" t="s">
        <v>1121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97</v>
      </c>
      <c r="G758" s="12">
        <f>VLOOKUP($A758,Chik!$1:$1048576,10,FALSE)</f>
        <v>2</v>
      </c>
      <c r="H758" s="12">
        <f>VLOOKUP($A758,zika!$1:$1048576,10,FALSE)</f>
        <v>0</v>
      </c>
      <c r="I758" s="12">
        <f>H758+F758+G758</f>
        <v>99</v>
      </c>
      <c r="J758" s="11">
        <v>7858</v>
      </c>
      <c r="K758" s="58" t="s">
        <v>1121</v>
      </c>
      <c r="L758" s="8">
        <f>I758/J758*100000</f>
        <v>1259.8625604479512</v>
      </c>
      <c r="M758" s="7" t="str">
        <f>IF(L758=0,"Silencioso",IF(AND(L758&gt;0,L758&lt;100),"Baixa",IF(AND(L758&gt;=100,L758&lt;300),"Média",IF(AND(L758&gt;=300,L758&lt;500),"Alta",IF(L758&gt;=500,"Muito Alta","Avaliar")))))</f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1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1</v>
      </c>
      <c r="J759" s="11">
        <v>12139</v>
      </c>
      <c r="K759" s="58" t="s">
        <v>1121</v>
      </c>
      <c r="L759" s="8">
        <f>I759/J759*100000</f>
        <v>8.237910865804432</v>
      </c>
      <c r="M759" s="7" t="str">
        <f>IF(L759=0,"Silencioso",IF(AND(L759&gt;0,L759&lt;100),"Baixa",IF(AND(L759&gt;=100,L759&lt;300),"Média",IF(AND(L759&gt;=300,L759&lt;500),"Alta",IF(L759&gt;=500,"Muito Alta","Avaliar")))))</f>
        <v>Baixa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1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1</v>
      </c>
      <c r="J764" s="11">
        <v>10129</v>
      </c>
      <c r="K764" s="58" t="s">
        <v>1121</v>
      </c>
      <c r="L764" s="8">
        <f>I764/J764*100000</f>
        <v>9.8726429065060728</v>
      </c>
      <c r="M764" s="7" t="str">
        <f>IF(L764=0,"Silencioso",IF(AND(L764&gt;0,L764&lt;100),"Baixa",IF(AND(L764&gt;=100,L764&lt;300),"Média",IF(AND(L764&gt;=300,L764&lt;500),"Alta",IF(L764&gt;=500,"Muito Alta","Avaliar")))))</f>
        <v>Baixa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4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4</v>
      </c>
      <c r="J765" s="11">
        <v>6684</v>
      </c>
      <c r="K765" s="58" t="s">
        <v>1121</v>
      </c>
      <c r="L765" s="8">
        <f>I765/J765*100000</f>
        <v>59.844404548174744</v>
      </c>
      <c r="M765" s="7" t="str">
        <f>IF(L765=0,"Silencioso",IF(AND(L765&gt;0,L765&lt;100),"Baixa",IF(AND(L765&gt;=100,L765&lt;300),"Média",IF(AND(L765&gt;=300,L765&lt;500),"Alta",IF(L765&gt;=500,"Muito Alta","Avaliar")))))</f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22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22</v>
      </c>
      <c r="J766" s="11">
        <v>70450</v>
      </c>
      <c r="K766" s="58" t="s">
        <v>1123</v>
      </c>
      <c r="L766" s="8">
        <f>I766/J766*100000</f>
        <v>31.227821149751598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8</v>
      </c>
      <c r="G769" s="12">
        <f>VLOOKUP($A769,Chik!$1:$1048576,10,FALSE)</f>
        <v>5</v>
      </c>
      <c r="H769" s="12">
        <f>VLOOKUP($A769,zika!$1:$1048576,10,FALSE)</f>
        <v>0</v>
      </c>
      <c r="I769" s="12">
        <f>H769+F769+G769</f>
        <v>13</v>
      </c>
      <c r="J769" s="11">
        <v>10922</v>
      </c>
      <c r="K769" s="58" t="s">
        <v>1121</v>
      </c>
      <c r="L769" s="8">
        <f>I769/J769*100000</f>
        <v>119.02581944698773</v>
      </c>
      <c r="M769" s="7" t="str">
        <f>IF(L769=0,"Silencioso",IF(AND(L769&gt;0,L769&lt;100),"Baixa",IF(AND(L769&gt;=100,L769&lt;300),"Média",IF(AND(L769&gt;=300,L769&lt;500),"Alta",IF(L769&gt;=500,"Muito Alta","Avaliar")))))</f>
        <v>Média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1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1</v>
      </c>
      <c r="J770" s="11">
        <v>7042</v>
      </c>
      <c r="K770" s="58" t="s">
        <v>1121</v>
      </c>
      <c r="L770" s="8">
        <f>I770/J770*100000</f>
        <v>14.200511218403863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6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6</v>
      </c>
      <c r="J775" s="11">
        <v>32069</v>
      </c>
      <c r="K775" s="58" t="s">
        <v>1122</v>
      </c>
      <c r="L775" s="8">
        <f>I775/J775*100000</f>
        <v>18.709657301443762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2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2</v>
      </c>
      <c r="J779" s="11">
        <v>7764</v>
      </c>
      <c r="K779" s="58" t="s">
        <v>1121</v>
      </c>
      <c r="L779" s="8">
        <f>I779/J779*100000</f>
        <v>25.759917568263784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11493</v>
      </c>
      <c r="K789" s="58" t="s">
        <v>1121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3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3</v>
      </c>
      <c r="J790" s="11">
        <v>8685</v>
      </c>
      <c r="K790" s="58" t="s">
        <v>1121</v>
      </c>
      <c r="L790" s="8">
        <f>I790/J790*100000</f>
        <v>34.542314335060446</v>
      </c>
      <c r="M790" s="7" t="str">
        <f>IF(L790=0,"Silencioso",IF(AND(L790&gt;0,L790&lt;100),"Baixa",IF(AND(L790&gt;=100,L790&lt;300),"Média",IF(AND(L790&gt;=300,L790&lt;500),"Alta",IF(L790&gt;=500,"Muito Alta","Avaliar")))))</f>
        <v>Baixa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7670</v>
      </c>
      <c r="K791" s="58" t="s">
        <v>1121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20993</v>
      </c>
      <c r="K794" s="58" t="s">
        <v>1121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61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61</v>
      </c>
      <c r="J795" s="11">
        <v>237286</v>
      </c>
      <c r="K795" s="58" t="s">
        <v>1124</v>
      </c>
      <c r="L795" s="8">
        <f>I795/J795*100000</f>
        <v>25.707374223510868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5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5</v>
      </c>
      <c r="J796" s="11">
        <v>12134</v>
      </c>
      <c r="K796" s="58" t="s">
        <v>1121</v>
      </c>
      <c r="L796" s="8">
        <f>I796/J796*100000</f>
        <v>41.206527113894843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3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3</v>
      </c>
      <c r="J797" s="11">
        <v>2258</v>
      </c>
      <c r="K797" s="58" t="s">
        <v>1121</v>
      </c>
      <c r="L797" s="8">
        <f>I797/J797*100000</f>
        <v>132.86093888396812</v>
      </c>
      <c r="M797" s="7" t="str">
        <f>IF(L797=0,"Silencioso",IF(AND(L797&gt;0,L797&lt;100),"Baixa",IF(AND(L797&gt;=100,L797&lt;300),"Média",IF(AND(L797&gt;=300,L797&lt;500),"Alta",IF(L797&gt;=500,"Muito Alta","Avaliar")))))</f>
        <v>Média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19528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1121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1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1</v>
      </c>
      <c r="J802" s="11">
        <v>6112</v>
      </c>
      <c r="K802" s="58" t="s">
        <v>1121</v>
      </c>
      <c r="L802" s="8">
        <f>I802/J802*100000</f>
        <v>16.36125654450262</v>
      </c>
      <c r="M802" s="7" t="str">
        <f>IF(L802=0,"Silencioso",IF(AND(L802&gt;0,L802&lt;100),"Baixa",IF(AND(L802&gt;=100,L802&lt;300),"Média",IF(AND(L802&gt;=300,L802&lt;500),"Alta",IF(L802&gt;=500,"Muito Alta","Avaliar")))))</f>
        <v>Baixa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1</v>
      </c>
      <c r="J803" s="11">
        <v>3792</v>
      </c>
      <c r="K803" s="58" t="s">
        <v>1121</v>
      </c>
      <c r="L803" s="8">
        <f>I803/J803*100000</f>
        <v>26.371308016877634</v>
      </c>
      <c r="M803" s="7" t="str">
        <f>IF(L803=0,"Silencioso",IF(AND(L803&gt;0,L803&lt;100),"Baixa",IF(AND(L803&gt;=100,L803&lt;300),"Média",IF(AND(L803&gt;=300,L803&lt;500),"Alta",IF(L803&gt;=500,"Muito Alta","Avaliar")))))</f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6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6</v>
      </c>
      <c r="J804" s="11">
        <v>33858</v>
      </c>
      <c r="K804" s="58" t="s">
        <v>1122</v>
      </c>
      <c r="L804" s="8">
        <f>I804/J804*100000</f>
        <v>17.721070352649299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32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32</v>
      </c>
      <c r="J805" s="11">
        <v>3119</v>
      </c>
      <c r="K805" s="58" t="s">
        <v>1121</v>
      </c>
      <c r="L805" s="8">
        <f>I805/J805*100000</f>
        <v>1025.9698621352998</v>
      </c>
      <c r="M805" s="7" t="str">
        <f>IF(L805=0,"Silencioso",IF(AND(L805&gt;0,L805&lt;100),"Baixa",IF(AND(L805&gt;=100,L805&lt;300),"Média",IF(AND(L805&gt;=300,L805&lt;500),"Alta",IF(L805&gt;=500,"Muito Alta","Avaliar")))))</f>
        <v>Muito 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1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1</v>
      </c>
      <c r="J809" s="11">
        <v>14350</v>
      </c>
      <c r="K809" s="58" t="s">
        <v>1121</v>
      </c>
      <c r="L809" s="8">
        <f>I809/J809*100000</f>
        <v>6.968641114982578</v>
      </c>
      <c r="M809" s="7" t="str">
        <f>IF(L809=0,"Silencioso",IF(AND(L809&gt;0,L809&lt;100),"Baixa",IF(AND(L809&gt;=100,L809&lt;300),"Média",IF(AND(L809&gt;=300,L809&lt;500),"Alta",IF(L809&gt;=500,"Muito Alta","Avaliar")))))</f>
        <v>Baixa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51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51</v>
      </c>
      <c r="J811" s="11">
        <v>140235</v>
      </c>
      <c r="K811" s="58" t="s">
        <v>1124</v>
      </c>
      <c r="L811" s="8">
        <f>I811/J811*100000</f>
        <v>36.367525938603059</v>
      </c>
      <c r="M811" s="7" t="str">
        <f>IF(L811=0,"Silencioso",IF(AND(L811&gt;0,L811&lt;100),"Baixa",IF(AND(L811&gt;=100,L811&lt;300),"Média",IF(AND(L811&gt;=300,L811&lt;500),"Alta",IF(L811&gt;=500,"Muito Alta","Avaliar")))))</f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47</v>
      </c>
      <c r="G812" s="12">
        <f>VLOOKUP($A812,Chik!$1:$1048576,10,FALSE)</f>
        <v>2</v>
      </c>
      <c r="H812" s="12">
        <f>VLOOKUP($A812,zika!$1:$1048576,10,FALSE)</f>
        <v>2</v>
      </c>
      <c r="I812" s="12">
        <f>H812+F812+G812</f>
        <v>51</v>
      </c>
      <c r="J812" s="11">
        <v>89090</v>
      </c>
      <c r="K812" s="58" t="s">
        <v>1123</v>
      </c>
      <c r="L812" s="8">
        <f>I812/J812*100000</f>
        <v>57.245482096756085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2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2</v>
      </c>
      <c r="J813" s="11">
        <v>7886</v>
      </c>
      <c r="K813" s="58" t="s">
        <v>1121</v>
      </c>
      <c r="L813" s="8">
        <f>I813/J813*100000</f>
        <v>25.3613999492772</v>
      </c>
      <c r="M813" s="7" t="str">
        <f>IF(L813=0,"Silencioso",IF(AND(L813&gt;0,L813&lt;100),"Baixa",IF(AND(L813&gt;=100,L813&lt;300),"Média",IF(AND(L813&gt;=300,L813&lt;500),"Alta",IF(L813&gt;=500,"Muito Alta","Avaliar")))))</f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5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5</v>
      </c>
      <c r="J814" s="11">
        <v>6539</v>
      </c>
      <c r="K814" s="58" t="s">
        <v>1121</v>
      </c>
      <c r="L814" s="8">
        <f>I814/J814*100000</f>
        <v>76.464291176020794</v>
      </c>
      <c r="M814" s="7" t="str">
        <f>IF(L814=0,"Silencioso",IF(AND(L814&gt;0,L814&lt;100),"Baixa",IF(AND(L814&gt;=100,L814&lt;300),"Média",IF(AND(L814&gt;=300,L814&lt;500),"Alta",IF(L814&gt;=500,"Muito Alta","Avaliar")))))</f>
        <v>Baixa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615</v>
      </c>
      <c r="G815" s="12">
        <f>VLOOKUP($A815,Chik!$1:$1048576,10,FALSE)</f>
        <v>1</v>
      </c>
      <c r="H815" s="12">
        <f>VLOOKUP($A815,zika!$1:$1048576,10,FALSE)</f>
        <v>1</v>
      </c>
      <c r="I815" s="12">
        <f>H815+F815+G815</f>
        <v>617</v>
      </c>
      <c r="J815" s="11">
        <v>16602</v>
      </c>
      <c r="K815" s="58" t="s">
        <v>1121</v>
      </c>
      <c r="L815" s="8">
        <f>I815/J815*100000</f>
        <v>3716.4197084688594</v>
      </c>
      <c r="M815" s="7" t="str">
        <f>IF(L815=0,"Silencioso",IF(AND(L815&gt;0,L815&lt;100),"Baixa",IF(AND(L815&gt;=100,L815&lt;300),"Média",IF(AND(L815&gt;=300,L815&lt;500),"Alta",IF(L815&gt;=500,"Muito Alta","Avaliar")))))</f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78913</v>
      </c>
      <c r="K819" s="58" t="s">
        <v>1123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7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7</v>
      </c>
      <c r="J820" s="11">
        <v>31984</v>
      </c>
      <c r="K820" s="58" t="s">
        <v>1122</v>
      </c>
      <c r="L820" s="8">
        <f>I820/J820*100000</f>
        <v>21.885942971485743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7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7</v>
      </c>
      <c r="J821" s="11">
        <v>56546</v>
      </c>
      <c r="K821" s="58" t="s">
        <v>1122</v>
      </c>
      <c r="L821" s="8">
        <f>I821/J821*100000</f>
        <v>12.379301807378065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15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15</v>
      </c>
      <c r="J822" s="11">
        <v>6698</v>
      </c>
      <c r="K822" s="58" t="s">
        <v>1121</v>
      </c>
      <c r="L822" s="8">
        <f>I822/J822*100000</f>
        <v>223.94744699910422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3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3</v>
      </c>
      <c r="J823" s="11">
        <v>25253</v>
      </c>
      <c r="K823" s="58" t="s">
        <v>1122</v>
      </c>
      <c r="L823" s="8">
        <f>I823/J823*100000</f>
        <v>11.879776660198788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11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11</v>
      </c>
      <c r="J824" s="11">
        <v>19797</v>
      </c>
      <c r="K824" s="58" t="s">
        <v>1121</v>
      </c>
      <c r="L824" s="8">
        <f>I824/J824*100000</f>
        <v>55.563974339546391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249</v>
      </c>
      <c r="G826" s="12">
        <f>VLOOKUP($A826,Chik!$1:$1048576,10,FALSE)</f>
        <v>7</v>
      </c>
      <c r="H826" s="12">
        <f>VLOOKUP($A826,zika!$1:$1048576,10,FALSE)</f>
        <v>9</v>
      </c>
      <c r="I826" s="12">
        <f>H826+F826+G826</f>
        <v>265</v>
      </c>
      <c r="J826" s="11">
        <v>114265</v>
      </c>
      <c r="K826" s="58" t="s">
        <v>1124</v>
      </c>
      <c r="L826" s="8">
        <f>I826/J826*100000</f>
        <v>231.91703496258697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2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2</v>
      </c>
      <c r="J827" s="11">
        <v>12466</v>
      </c>
      <c r="K827" s="58" t="s">
        <v>1121</v>
      </c>
      <c r="L827" s="8">
        <f>I827/J827*100000</f>
        <v>16.043638697256537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1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1</v>
      </c>
      <c r="J828" s="11">
        <v>12449</v>
      </c>
      <c r="K828" s="58" t="s">
        <v>1121</v>
      </c>
      <c r="L828" s="8">
        <f>I828/J828*100000</f>
        <v>8.0327737167643996</v>
      </c>
      <c r="M828" s="7" t="str">
        <f>IF(L828=0,"Silencioso",IF(AND(L828&gt;0,L828&lt;100),"Baixa",IF(AND(L828&gt;=100,L828&lt;300),"Média",IF(AND(L828&gt;=300,L828&lt;500),"Alta",IF(L828&gt;=500,"Muito Alta","Avaliar")))))</f>
        <v>Baixa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247</v>
      </c>
      <c r="G829" s="12">
        <f>VLOOKUP($A829,Chik!$1:$1048576,10,FALSE)</f>
        <v>2</v>
      </c>
      <c r="H829" s="12">
        <f>VLOOKUP($A829,zika!$1:$1048576,10,FALSE)</f>
        <v>2</v>
      </c>
      <c r="I829" s="12">
        <f>H829+F829+G829</f>
        <v>251</v>
      </c>
      <c r="J829" s="11">
        <v>330361</v>
      </c>
      <c r="K829" s="58" t="s">
        <v>1124</v>
      </c>
      <c r="L829" s="8">
        <f>I829/J829*100000</f>
        <v>75.977491289831434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297</v>
      </c>
      <c r="G830" s="12">
        <f>VLOOKUP($A830,Chik!$1:$1048576,10,FALSE)</f>
        <v>1</v>
      </c>
      <c r="H830" s="12">
        <f>VLOOKUP($A830,zika!$1:$1048576,10,FALSE)</f>
        <v>0</v>
      </c>
      <c r="I830" s="12">
        <f>H830+F830+G830</f>
        <v>298</v>
      </c>
      <c r="J830" s="11">
        <v>683247</v>
      </c>
      <c r="K830" s="58" t="s">
        <v>1125</v>
      </c>
      <c r="L830" s="8">
        <f>I830/J830*100000</f>
        <v>43.615266514159593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305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305</v>
      </c>
      <c r="J832" s="11">
        <v>83808</v>
      </c>
      <c r="K832" s="58" t="s">
        <v>1123</v>
      </c>
      <c r="L832" s="8">
        <f>I832/J832*100000</f>
        <v>363.92707140129818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2</v>
      </c>
      <c r="J833" s="11">
        <v>4325</v>
      </c>
      <c r="K833" s="58" t="s">
        <v>1121</v>
      </c>
      <c r="L833" s="8">
        <f>I833/J833*100000</f>
        <v>46.24277456647399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1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1</v>
      </c>
      <c r="J836" s="11">
        <v>16547</v>
      </c>
      <c r="K836" s="58" t="s">
        <v>1121</v>
      </c>
      <c r="L836" s="8">
        <f>I836/J836*100000</f>
        <v>6.0433915513386109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5</v>
      </c>
      <c r="G837" s="12">
        <f>VLOOKUP($A837,Chik!$1:$1048576,10,FALSE)</f>
        <v>1</v>
      </c>
      <c r="H837" s="12">
        <f>VLOOKUP($A837,zika!$1:$1048576,10,FALSE)</f>
        <v>0</v>
      </c>
      <c r="I837" s="12">
        <f>H837+F837+G837</f>
        <v>6</v>
      </c>
      <c r="J837" s="11">
        <v>6491</v>
      </c>
      <c r="K837" s="58" t="s">
        <v>1121</v>
      </c>
      <c r="L837" s="8">
        <f>I837/J837*100000</f>
        <v>92.435680172546611</v>
      </c>
      <c r="M837" s="7" t="str">
        <f>IF(L837=0,"Silencioso",IF(AND(L837&gt;0,L837&lt;100),"Baixa",IF(AND(L837&gt;=100,L837&lt;300),"Média",IF(AND(L837&gt;=300,L837&lt;500),"Alta",IF(L837&gt;=500,"Muito Alta","Avaliar")))))</f>
        <v>Baixa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7</v>
      </c>
      <c r="G840" s="12">
        <f>VLOOKUP($A840,Chik!$1:$1048576,10,FALSE)</f>
        <v>0</v>
      </c>
      <c r="H840" s="12">
        <f>VLOOKUP($A840,zika!$1:$1048576,10,FALSE)</f>
        <v>1</v>
      </c>
      <c r="I840" s="12">
        <f>H840+F840+G840</f>
        <v>8</v>
      </c>
      <c r="J840" s="11">
        <v>134477</v>
      </c>
      <c r="K840" s="58" t="s">
        <v>1124</v>
      </c>
      <c r="L840" s="8">
        <f>I840/J840*100000</f>
        <v>5.9489726867791521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1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1</v>
      </c>
      <c r="J841" s="11">
        <v>7071</v>
      </c>
      <c r="K841" s="58" t="s">
        <v>1121</v>
      </c>
      <c r="L841" s="8">
        <f>I841/J841*100000</f>
        <v>14.142271248762549</v>
      </c>
      <c r="M841" s="7" t="str">
        <f>IF(L841=0,"Silencioso",IF(AND(L841&gt;0,L841&lt;100),"Baixa",IF(AND(L841&gt;=100,L841&lt;300),"Média",IF(AND(L841&gt;=300,L841&lt;500),"Alta",IF(L841&gt;=500,"Muito Alta","Avaliar")))))</f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21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21</v>
      </c>
      <c r="J842" s="11">
        <v>39173</v>
      </c>
      <c r="K842" s="58" t="s">
        <v>1122</v>
      </c>
      <c r="L842" s="8">
        <f>I842/J842*100000</f>
        <v>53.608352691905139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3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3</v>
      </c>
      <c r="J843" s="11">
        <v>19335</v>
      </c>
      <c r="K843" s="58" t="s">
        <v>1121</v>
      </c>
      <c r="L843" s="8">
        <f>I843/J843*100000</f>
        <v>15.51590380139643</v>
      </c>
      <c r="M843" s="7" t="str">
        <f>IF(L843=0,"Silencioso",IF(AND(L843&gt;0,L843&lt;100),"Baixa",IF(AND(L843&gt;=100,L843&lt;300),"Média",IF(AND(L843&gt;=300,L843&lt;500),"Alta",IF(L843&gt;=500,"Muito Alta","Avaliar")))))</f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11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11</v>
      </c>
      <c r="J844" s="11">
        <v>20537</v>
      </c>
      <c r="K844" s="58" t="s">
        <v>1121</v>
      </c>
      <c r="L844" s="8">
        <f>I844/J844*100000</f>
        <v>53.561863952865558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9265</v>
      </c>
      <c r="K845" s="58" t="s">
        <v>1121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1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1</v>
      </c>
      <c r="J846" s="11">
        <v>5712</v>
      </c>
      <c r="K846" s="58" t="s">
        <v>1121</v>
      </c>
      <c r="L846" s="8">
        <f>I846/J846*100000</f>
        <v>17.50700280112045</v>
      </c>
      <c r="M846" s="7" t="str">
        <f>IF(L846=0,"Silencioso",IF(AND(L846&gt;0,L846&lt;100),"Baixa",IF(AND(L846&gt;=100,L846&lt;300),"Média",IF(AND(L846&gt;=300,L846&lt;500),"Alta",IF(L846&gt;=500,"Muito Alta","Avaliar")))))</f>
        <v>Baixa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5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5</v>
      </c>
      <c r="J847" s="11">
        <v>3951</v>
      </c>
      <c r="K847" s="58" t="s">
        <v>1121</v>
      </c>
      <c r="L847" s="8">
        <f>I847/J847*100000</f>
        <v>126.55024044545685</v>
      </c>
      <c r="M847" s="7" t="str">
        <f>IF(L847=0,"Silencioso",IF(AND(L847&gt;0,L847&lt;100),"Baixa",IF(AND(L847&gt;=100,L847&lt;300),"Média",IF(AND(L847&gt;=300,L847&lt;500),"Alta",IF(L847&gt;=500,"Muito Alta","Avaliar")))))</f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11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11</v>
      </c>
      <c r="J849" s="11">
        <v>125376</v>
      </c>
      <c r="K849" s="58" t="s">
        <v>1124</v>
      </c>
      <c r="L849" s="8">
        <f>I849/J849*100000</f>
        <v>8.7736089841755991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2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2</v>
      </c>
      <c r="J850" s="11">
        <v>78286</v>
      </c>
      <c r="K850" s="58" t="s">
        <v>1123</v>
      </c>
      <c r="L850" s="8">
        <f>I850/J850*100000</f>
        <v>2.554735201696344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2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2</v>
      </c>
      <c r="J852" s="11">
        <v>13764</v>
      </c>
      <c r="K852" s="58" t="s">
        <v>1121</v>
      </c>
      <c r="L852" s="8">
        <f>I852/J852*100000</f>
        <v>14.530659691950015</v>
      </c>
      <c r="M852" s="7" t="str">
        <f>IF(L852=0,"Silencioso",IF(AND(L852&gt;0,L852&lt;100),"Baixa",IF(AND(L852&gt;=100,L852&lt;300),"Média",IF(AND(L852&gt;=300,L852&lt;500),"Alta",IF(L852&gt;=500,"Muito Alta","Avaliar")))))</f>
        <v>Baixa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1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1</v>
      </c>
      <c r="J854" s="11">
        <v>10537</v>
      </c>
      <c r="K854" s="58" t="s">
        <v>1121</v>
      </c>
      <c r="L854" s="8">
        <f>I854/J854*100000</f>
        <v>9.4903672772136289</v>
      </c>
      <c r="M854" s="7" t="str">
        <f>IF(L854=0,"Silencioso",IF(AND(L854&gt;0,L854&lt;100),"Baixa",IF(AND(L854&gt;=100,L854&lt;300),"Média",IF(AND(L854&gt;=300,L854&lt;500),"Alta",IF(L854&gt;=500,"Muito Alta","Avaliar")))))</f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5420</v>
      </c>
      <c r="K855" s="58" t="s">
        <v>1121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102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102</v>
      </c>
      <c r="J856" s="11">
        <v>42149</v>
      </c>
      <c r="K856" s="58" t="s">
        <v>1122</v>
      </c>
      <c r="L856" s="8">
        <f>I856/J856*100000</f>
        <v>241.99862392939335</v>
      </c>
      <c r="M856" s="7" t="str">
        <f>IF(L856=0,"Silencioso",IF(AND(L856&gt;0,L856&lt;100),"Baixa",IF(AND(L856&gt;=100,L856&lt;300),"Média",IF(AND(L856&gt;=300,L856&lt;500),"Alta",IF(L856&gt;=500,"Muito Alta","Avaliar")))))</f>
        <v>Média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1</v>
      </c>
      <c r="G857" s="12">
        <f>VLOOKUP($A857,Chik!$1:$1048576,10,FALSE)</f>
        <v>2</v>
      </c>
      <c r="H857" s="12">
        <f>VLOOKUP($A857,zika!$1:$1048576,10,FALSE)</f>
        <v>0</v>
      </c>
      <c r="I857" s="12">
        <f>H857+F857+G857</f>
        <v>3</v>
      </c>
      <c r="J857" s="11">
        <v>5243</v>
      </c>
      <c r="K857" s="58" t="s">
        <v>1121</v>
      </c>
      <c r="L857" s="8">
        <f>I857/J857*100000</f>
        <v>57.219149341979787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showGridLines="0" workbookViewId="0">
      <selection activeCell="N12" sqref="N12"/>
    </sheetView>
  </sheetViews>
  <sheetFormatPr defaultRowHeight="11.25" x14ac:dyDescent="0.2"/>
  <cols>
    <col min="1" max="1" width="17.7109375" style="98" customWidth="1"/>
    <col min="2" max="2" width="18.85546875" style="99" customWidth="1"/>
    <col min="3" max="3" width="7.5703125" style="100" customWidth="1"/>
    <col min="4" max="4" width="5.42578125" style="100" customWidth="1"/>
    <col min="5" max="5" width="4.85546875" style="100" customWidth="1"/>
    <col min="6" max="6" width="5.85546875" style="100" customWidth="1"/>
    <col min="7" max="7" width="7" style="100" customWidth="1"/>
    <col min="8" max="8" width="8.85546875" style="101" bestFit="1" customWidth="1"/>
    <col min="9" max="9" width="10.28515625" style="100" bestFit="1" customWidth="1"/>
    <col min="10" max="16384" width="9.140625" style="96"/>
  </cols>
  <sheetData>
    <row r="1" spans="1:9" ht="24" customHeight="1" x14ac:dyDescent="0.2">
      <c r="A1" s="79" t="s">
        <v>2</v>
      </c>
      <c r="B1" s="80" t="s">
        <v>872</v>
      </c>
      <c r="C1" s="81" t="s">
        <v>867</v>
      </c>
      <c r="D1" s="81" t="s">
        <v>868</v>
      </c>
      <c r="E1" s="81" t="s">
        <v>1126</v>
      </c>
      <c r="F1" s="81" t="s">
        <v>3</v>
      </c>
      <c r="G1" s="81" t="s">
        <v>1105</v>
      </c>
      <c r="H1" s="82" t="s">
        <v>4</v>
      </c>
      <c r="I1" s="83" t="s">
        <v>5</v>
      </c>
    </row>
    <row r="2" spans="1:9" x14ac:dyDescent="0.2">
      <c r="A2" s="102" t="s">
        <v>62</v>
      </c>
      <c r="B2" s="103" t="s">
        <v>817</v>
      </c>
      <c r="C2" s="104">
        <v>615</v>
      </c>
      <c r="D2" s="104">
        <v>1</v>
      </c>
      <c r="E2" s="104">
        <v>1</v>
      </c>
      <c r="F2" s="104">
        <v>617</v>
      </c>
      <c r="G2" s="104">
        <v>16602</v>
      </c>
      <c r="H2" s="105">
        <v>3716.4197084688594</v>
      </c>
      <c r="I2" s="110" t="s">
        <v>1127</v>
      </c>
    </row>
    <row r="3" spans="1:9" x14ac:dyDescent="0.2">
      <c r="A3" s="114" t="s">
        <v>11</v>
      </c>
      <c r="B3" s="115" t="s">
        <v>382</v>
      </c>
      <c r="C3" s="116">
        <v>135</v>
      </c>
      <c r="D3" s="116">
        <v>0</v>
      </c>
      <c r="E3" s="116">
        <v>0</v>
      </c>
      <c r="F3" s="116">
        <v>135</v>
      </c>
      <c r="G3" s="116">
        <v>6228</v>
      </c>
      <c r="H3" s="117">
        <v>2167.6300578034684</v>
      </c>
      <c r="I3" s="110" t="s">
        <v>1127</v>
      </c>
    </row>
    <row r="4" spans="1:9" x14ac:dyDescent="0.2">
      <c r="A4" s="102" t="s">
        <v>26</v>
      </c>
      <c r="B4" s="103" t="s">
        <v>753</v>
      </c>
      <c r="C4" s="104">
        <v>98</v>
      </c>
      <c r="D4" s="104">
        <v>0</v>
      </c>
      <c r="E4" s="104">
        <v>0</v>
      </c>
      <c r="F4" s="104">
        <v>98</v>
      </c>
      <c r="G4" s="104">
        <v>4927</v>
      </c>
      <c r="H4" s="105">
        <v>1989.0399837629388</v>
      </c>
      <c r="I4" s="110" t="s">
        <v>1127</v>
      </c>
    </row>
    <row r="5" spans="1:9" x14ac:dyDescent="0.2">
      <c r="A5" s="114" t="s">
        <v>28</v>
      </c>
      <c r="B5" s="115" t="s">
        <v>549</v>
      </c>
      <c r="C5" s="116">
        <v>160</v>
      </c>
      <c r="D5" s="116">
        <v>0</v>
      </c>
      <c r="E5" s="116">
        <v>0</v>
      </c>
      <c r="F5" s="116">
        <v>160</v>
      </c>
      <c r="G5" s="116">
        <v>10731</v>
      </c>
      <c r="H5" s="117">
        <v>1491.0073618488491</v>
      </c>
      <c r="I5" s="110" t="s">
        <v>1127</v>
      </c>
    </row>
    <row r="6" spans="1:9" x14ac:dyDescent="0.2">
      <c r="A6" s="102" t="s">
        <v>20</v>
      </c>
      <c r="B6" s="103" t="s">
        <v>276</v>
      </c>
      <c r="C6" s="104">
        <v>106</v>
      </c>
      <c r="D6" s="104">
        <v>0</v>
      </c>
      <c r="E6" s="104">
        <v>0</v>
      </c>
      <c r="F6" s="104">
        <v>106</v>
      </c>
      <c r="G6" s="104">
        <v>7852</v>
      </c>
      <c r="H6" s="105">
        <v>1349.9745287824758</v>
      </c>
      <c r="I6" s="110" t="s">
        <v>1127</v>
      </c>
    </row>
    <row r="7" spans="1:9" x14ac:dyDescent="0.2">
      <c r="A7" s="114" t="s">
        <v>17</v>
      </c>
      <c r="B7" s="115" t="s">
        <v>763</v>
      </c>
      <c r="C7" s="116">
        <v>97</v>
      </c>
      <c r="D7" s="116">
        <v>2</v>
      </c>
      <c r="E7" s="116">
        <v>0</v>
      </c>
      <c r="F7" s="116">
        <v>99</v>
      </c>
      <c r="G7" s="116">
        <v>7858</v>
      </c>
      <c r="H7" s="117">
        <v>1259.8625604479512</v>
      </c>
      <c r="I7" s="110" t="s">
        <v>1127</v>
      </c>
    </row>
    <row r="8" spans="1:9" x14ac:dyDescent="0.2">
      <c r="A8" s="102" t="s">
        <v>30</v>
      </c>
      <c r="B8" s="103" t="s">
        <v>88</v>
      </c>
      <c r="C8" s="104">
        <v>56</v>
      </c>
      <c r="D8" s="104">
        <v>0</v>
      </c>
      <c r="E8" s="104">
        <v>0</v>
      </c>
      <c r="F8" s="104">
        <v>56</v>
      </c>
      <c r="G8" s="104">
        <v>4825</v>
      </c>
      <c r="H8" s="105">
        <v>1160.6217616580311</v>
      </c>
      <c r="I8" s="110" t="s">
        <v>1127</v>
      </c>
    </row>
    <row r="9" spans="1:9" x14ac:dyDescent="0.2">
      <c r="A9" s="114" t="s">
        <v>14</v>
      </c>
      <c r="B9" s="115" t="s">
        <v>808</v>
      </c>
      <c r="C9" s="116">
        <v>32</v>
      </c>
      <c r="D9" s="116">
        <v>0</v>
      </c>
      <c r="E9" s="116">
        <v>0</v>
      </c>
      <c r="F9" s="116">
        <v>32</v>
      </c>
      <c r="G9" s="116">
        <v>3119</v>
      </c>
      <c r="H9" s="117">
        <v>1025.9698621352998</v>
      </c>
      <c r="I9" s="110" t="s">
        <v>1127</v>
      </c>
    </row>
    <row r="10" spans="1:9" x14ac:dyDescent="0.2">
      <c r="A10" s="102" t="s">
        <v>62</v>
      </c>
      <c r="B10" s="103" t="s">
        <v>665</v>
      </c>
      <c r="C10" s="104">
        <v>78</v>
      </c>
      <c r="D10" s="104">
        <v>0</v>
      </c>
      <c r="E10" s="104">
        <v>0</v>
      </c>
      <c r="F10" s="104">
        <v>78</v>
      </c>
      <c r="G10" s="104">
        <v>7991</v>
      </c>
      <c r="H10" s="105">
        <v>976.09811037417103</v>
      </c>
      <c r="I10" s="110" t="s">
        <v>1127</v>
      </c>
    </row>
    <row r="11" spans="1:9" x14ac:dyDescent="0.2">
      <c r="A11" s="114" t="s">
        <v>28</v>
      </c>
      <c r="B11" s="115" t="s">
        <v>398</v>
      </c>
      <c r="C11" s="116">
        <v>226</v>
      </c>
      <c r="D11" s="116">
        <v>0</v>
      </c>
      <c r="E11" s="116">
        <v>0</v>
      </c>
      <c r="F11" s="116">
        <v>226</v>
      </c>
      <c r="G11" s="116">
        <v>23212</v>
      </c>
      <c r="H11" s="117">
        <v>973.63432707220397</v>
      </c>
      <c r="I11" s="110" t="s">
        <v>1127</v>
      </c>
    </row>
    <row r="12" spans="1:9" x14ac:dyDescent="0.2">
      <c r="A12" s="102" t="s">
        <v>53</v>
      </c>
      <c r="B12" s="103" t="s">
        <v>440</v>
      </c>
      <c r="C12" s="104">
        <v>38</v>
      </c>
      <c r="D12" s="104">
        <v>0</v>
      </c>
      <c r="E12" s="104">
        <v>0</v>
      </c>
      <c r="F12" s="104">
        <v>38</v>
      </c>
      <c r="G12" s="104">
        <v>4516</v>
      </c>
      <c r="H12" s="105">
        <v>841.45261293179806</v>
      </c>
      <c r="I12" s="110" t="s">
        <v>1127</v>
      </c>
    </row>
    <row r="13" spans="1:9" x14ac:dyDescent="0.2">
      <c r="A13" s="114" t="s">
        <v>30</v>
      </c>
      <c r="B13" s="115" t="s">
        <v>570</v>
      </c>
      <c r="C13" s="116">
        <v>47</v>
      </c>
      <c r="D13" s="116">
        <v>0</v>
      </c>
      <c r="E13" s="116">
        <v>0</v>
      </c>
      <c r="F13" s="116">
        <v>47</v>
      </c>
      <c r="G13" s="116">
        <v>5671</v>
      </c>
      <c r="H13" s="117">
        <v>828.77799329924176</v>
      </c>
      <c r="I13" s="110" t="s">
        <v>1127</v>
      </c>
    </row>
    <row r="14" spans="1:9" x14ac:dyDescent="0.2">
      <c r="A14" s="102" t="s">
        <v>17</v>
      </c>
      <c r="B14" s="103" t="s">
        <v>710</v>
      </c>
      <c r="C14" s="104">
        <v>32</v>
      </c>
      <c r="D14" s="104">
        <v>0</v>
      </c>
      <c r="E14" s="104">
        <v>0</v>
      </c>
      <c r="F14" s="104">
        <v>32</v>
      </c>
      <c r="G14" s="104">
        <v>3937</v>
      </c>
      <c r="H14" s="105">
        <v>812.80162560325107</v>
      </c>
      <c r="I14" s="110" t="s">
        <v>1127</v>
      </c>
    </row>
    <row r="15" spans="1:9" x14ac:dyDescent="0.2">
      <c r="A15" s="114" t="s">
        <v>14</v>
      </c>
      <c r="B15" s="115" t="s">
        <v>385</v>
      </c>
      <c r="C15" s="116">
        <v>141</v>
      </c>
      <c r="D15" s="116">
        <v>1</v>
      </c>
      <c r="E15" s="116">
        <v>0</v>
      </c>
      <c r="F15" s="116">
        <v>142</v>
      </c>
      <c r="G15" s="116">
        <v>19717</v>
      </c>
      <c r="H15" s="117">
        <v>720.1906983821068</v>
      </c>
      <c r="I15" s="110" t="s">
        <v>1127</v>
      </c>
    </row>
    <row r="16" spans="1:9" x14ac:dyDescent="0.2">
      <c r="A16" s="102" t="s">
        <v>30</v>
      </c>
      <c r="B16" s="103" t="s">
        <v>501</v>
      </c>
      <c r="C16" s="104">
        <v>146</v>
      </c>
      <c r="D16" s="104">
        <v>0</v>
      </c>
      <c r="E16" s="104">
        <v>1</v>
      </c>
      <c r="F16" s="104">
        <v>147</v>
      </c>
      <c r="G16" s="104">
        <v>20882</v>
      </c>
      <c r="H16" s="105">
        <v>703.95555981227847</v>
      </c>
      <c r="I16" s="110" t="s">
        <v>1127</v>
      </c>
    </row>
    <row r="17" spans="1:16" x14ac:dyDescent="0.2">
      <c r="A17" s="114" t="s">
        <v>28</v>
      </c>
      <c r="B17" s="115" t="s">
        <v>330</v>
      </c>
      <c r="C17" s="116">
        <v>41</v>
      </c>
      <c r="D17" s="116">
        <v>0</v>
      </c>
      <c r="E17" s="116">
        <v>0</v>
      </c>
      <c r="F17" s="116">
        <v>41</v>
      </c>
      <c r="G17" s="116">
        <v>5891</v>
      </c>
      <c r="H17" s="117">
        <v>695.97691393651337</v>
      </c>
      <c r="I17" s="110" t="s">
        <v>1127</v>
      </c>
    </row>
    <row r="18" spans="1:16" x14ac:dyDescent="0.2">
      <c r="A18" s="102" t="s">
        <v>20</v>
      </c>
      <c r="B18" s="103" t="s">
        <v>861</v>
      </c>
      <c r="C18" s="104">
        <v>34</v>
      </c>
      <c r="D18" s="104">
        <v>0</v>
      </c>
      <c r="E18" s="104">
        <v>0</v>
      </c>
      <c r="F18" s="104">
        <v>34</v>
      </c>
      <c r="G18" s="104">
        <v>4894</v>
      </c>
      <c r="H18" s="105">
        <v>694.72823865958321</v>
      </c>
      <c r="I18" s="110" t="s">
        <v>1127</v>
      </c>
    </row>
    <row r="19" spans="1:16" x14ac:dyDescent="0.2">
      <c r="A19" s="114" t="s">
        <v>30</v>
      </c>
      <c r="B19" s="115" t="s">
        <v>669</v>
      </c>
      <c r="C19" s="116">
        <v>71</v>
      </c>
      <c r="D19" s="116">
        <v>0</v>
      </c>
      <c r="E19" s="116">
        <v>0</v>
      </c>
      <c r="F19" s="116">
        <v>71</v>
      </c>
      <c r="G19" s="116">
        <v>10226</v>
      </c>
      <c r="H19" s="117">
        <v>694.30862507334245</v>
      </c>
      <c r="I19" s="110" t="s">
        <v>1127</v>
      </c>
    </row>
    <row r="20" spans="1:16" x14ac:dyDescent="0.2">
      <c r="A20" s="102" t="s">
        <v>14</v>
      </c>
      <c r="B20" s="103" t="s">
        <v>529</v>
      </c>
      <c r="C20" s="104">
        <v>182</v>
      </c>
      <c r="D20" s="104">
        <v>0</v>
      </c>
      <c r="E20" s="104">
        <v>2</v>
      </c>
      <c r="F20" s="104">
        <v>184</v>
      </c>
      <c r="G20" s="104">
        <v>26997</v>
      </c>
      <c r="H20" s="105">
        <v>681.55721006037709</v>
      </c>
      <c r="I20" s="110" t="s">
        <v>1127</v>
      </c>
      <c r="P20" s="97"/>
    </row>
    <row r="21" spans="1:16" x14ac:dyDescent="0.2">
      <c r="A21" s="114" t="s">
        <v>26</v>
      </c>
      <c r="B21" s="115" t="s">
        <v>572</v>
      </c>
      <c r="C21" s="116">
        <v>600</v>
      </c>
      <c r="D21" s="116">
        <v>0</v>
      </c>
      <c r="E21" s="116">
        <v>3</v>
      </c>
      <c r="F21" s="116">
        <v>603</v>
      </c>
      <c r="G21" s="116">
        <v>93101</v>
      </c>
      <c r="H21" s="117">
        <v>647.6836983491047</v>
      </c>
      <c r="I21" s="110" t="s">
        <v>1127</v>
      </c>
    </row>
    <row r="22" spans="1:16" x14ac:dyDescent="0.2">
      <c r="A22" s="102" t="s">
        <v>53</v>
      </c>
      <c r="B22" s="103" t="s">
        <v>256</v>
      </c>
      <c r="C22" s="104">
        <v>28</v>
      </c>
      <c r="D22" s="104">
        <v>0</v>
      </c>
      <c r="E22" s="104">
        <v>0</v>
      </c>
      <c r="F22" s="104">
        <v>28</v>
      </c>
      <c r="G22" s="104">
        <v>4396</v>
      </c>
      <c r="H22" s="105">
        <v>636.9426751592357</v>
      </c>
      <c r="I22" s="110" t="s">
        <v>1127</v>
      </c>
    </row>
    <row r="23" spans="1:16" x14ac:dyDescent="0.2">
      <c r="A23" s="114" t="s">
        <v>22</v>
      </c>
      <c r="B23" s="115" t="s">
        <v>752</v>
      </c>
      <c r="C23" s="116">
        <v>26</v>
      </c>
      <c r="D23" s="116">
        <v>0</v>
      </c>
      <c r="E23" s="116">
        <v>0</v>
      </c>
      <c r="F23" s="116">
        <v>26</v>
      </c>
      <c r="G23" s="116">
        <v>4255</v>
      </c>
      <c r="H23" s="117">
        <v>611.04582843713274</v>
      </c>
      <c r="I23" s="110" t="s">
        <v>1127</v>
      </c>
    </row>
    <row r="24" spans="1:16" x14ac:dyDescent="0.2">
      <c r="A24" s="118" t="s">
        <v>17</v>
      </c>
      <c r="B24" s="119" t="s">
        <v>756</v>
      </c>
      <c r="C24" s="104">
        <v>33</v>
      </c>
      <c r="D24" s="104">
        <v>0</v>
      </c>
      <c r="E24" s="104">
        <v>0</v>
      </c>
      <c r="F24" s="104">
        <v>33</v>
      </c>
      <c r="G24" s="104">
        <v>5454</v>
      </c>
      <c r="H24" s="105">
        <v>605.060506050605</v>
      </c>
      <c r="I24" s="110" t="s">
        <v>1127</v>
      </c>
    </row>
    <row r="25" spans="1:16" x14ac:dyDescent="0.2">
      <c r="A25" s="114" t="s">
        <v>14</v>
      </c>
      <c r="B25" s="115" t="s">
        <v>49</v>
      </c>
      <c r="C25" s="116">
        <v>50</v>
      </c>
      <c r="D25" s="116">
        <v>0</v>
      </c>
      <c r="E25" s="116">
        <v>0</v>
      </c>
      <c r="F25" s="116">
        <v>50</v>
      </c>
      <c r="G25" s="116">
        <v>8333</v>
      </c>
      <c r="H25" s="117">
        <v>600.02400096003839</v>
      </c>
      <c r="I25" s="110" t="s">
        <v>1127</v>
      </c>
    </row>
    <row r="26" spans="1:16" x14ac:dyDescent="0.2">
      <c r="A26" s="102" t="s">
        <v>38</v>
      </c>
      <c r="B26" s="103" t="s">
        <v>82</v>
      </c>
      <c r="C26" s="104">
        <v>81</v>
      </c>
      <c r="D26" s="104">
        <v>1</v>
      </c>
      <c r="E26" s="104">
        <v>0</v>
      </c>
      <c r="F26" s="104">
        <v>82</v>
      </c>
      <c r="G26" s="104">
        <v>14085</v>
      </c>
      <c r="H26" s="105">
        <v>582.17962371317003</v>
      </c>
      <c r="I26" s="110" t="s">
        <v>1127</v>
      </c>
    </row>
    <row r="27" spans="1:16" x14ac:dyDescent="0.2">
      <c r="A27" s="114" t="s">
        <v>33</v>
      </c>
      <c r="B27" s="115" t="s">
        <v>649</v>
      </c>
      <c r="C27" s="116">
        <v>21</v>
      </c>
      <c r="D27" s="116">
        <v>0</v>
      </c>
      <c r="E27" s="116">
        <v>0</v>
      </c>
      <c r="F27" s="116">
        <v>21</v>
      </c>
      <c r="G27" s="116">
        <v>4019</v>
      </c>
      <c r="H27" s="117">
        <v>522.51803931326208</v>
      </c>
      <c r="I27" s="110" t="s">
        <v>1127</v>
      </c>
    </row>
    <row r="28" spans="1:16" x14ac:dyDescent="0.2">
      <c r="A28" s="102" t="s">
        <v>28</v>
      </c>
      <c r="B28" s="103" t="s">
        <v>153</v>
      </c>
      <c r="C28" s="104">
        <v>19</v>
      </c>
      <c r="D28" s="104">
        <v>0</v>
      </c>
      <c r="E28" s="104">
        <v>0</v>
      </c>
      <c r="F28" s="104">
        <v>19</v>
      </c>
      <c r="G28" s="104">
        <v>3711</v>
      </c>
      <c r="H28" s="105">
        <v>511.99137698733495</v>
      </c>
      <c r="I28" s="110" t="s">
        <v>1127</v>
      </c>
    </row>
    <row r="29" spans="1:16" x14ac:dyDescent="0.2">
      <c r="A29" s="114" t="s">
        <v>53</v>
      </c>
      <c r="B29" s="115" t="s">
        <v>462</v>
      </c>
      <c r="C29" s="116">
        <v>25</v>
      </c>
      <c r="D29" s="116">
        <v>0</v>
      </c>
      <c r="E29" s="116">
        <v>0</v>
      </c>
      <c r="F29" s="116">
        <v>25</v>
      </c>
      <c r="G29" s="116">
        <v>4915</v>
      </c>
      <c r="H29" s="117">
        <v>508.64699898270601</v>
      </c>
      <c r="I29" s="110" t="s">
        <v>1127</v>
      </c>
    </row>
    <row r="30" spans="1:16" x14ac:dyDescent="0.2">
      <c r="A30" s="102" t="s">
        <v>20</v>
      </c>
      <c r="B30" s="103" t="s">
        <v>99</v>
      </c>
      <c r="C30" s="104">
        <v>113</v>
      </c>
      <c r="D30" s="104">
        <v>18</v>
      </c>
      <c r="E30" s="104">
        <v>0</v>
      </c>
      <c r="F30" s="104">
        <v>131</v>
      </c>
      <c r="G30" s="104">
        <v>26396</v>
      </c>
      <c r="H30" s="105">
        <v>496.28731626003935</v>
      </c>
      <c r="I30" s="113" t="s">
        <v>10</v>
      </c>
    </row>
    <row r="31" spans="1:16" x14ac:dyDescent="0.2">
      <c r="A31" s="114" t="s">
        <v>26</v>
      </c>
      <c r="B31" s="115" t="s">
        <v>322</v>
      </c>
      <c r="C31" s="116">
        <v>329</v>
      </c>
      <c r="D31" s="116">
        <v>1</v>
      </c>
      <c r="E31" s="116">
        <v>0</v>
      </c>
      <c r="F31" s="116">
        <v>330</v>
      </c>
      <c r="G31" s="116">
        <v>67540</v>
      </c>
      <c r="H31" s="117">
        <v>488.59934853420191</v>
      </c>
      <c r="I31" s="113" t="s">
        <v>10</v>
      </c>
    </row>
    <row r="32" spans="1:16" x14ac:dyDescent="0.2">
      <c r="A32" s="102" t="s">
        <v>24</v>
      </c>
      <c r="B32" s="103" t="s">
        <v>194</v>
      </c>
      <c r="C32" s="104">
        <v>48</v>
      </c>
      <c r="D32" s="104">
        <v>0</v>
      </c>
      <c r="E32" s="104">
        <v>0</v>
      </c>
      <c r="F32" s="104">
        <v>48</v>
      </c>
      <c r="G32" s="104">
        <v>9986</v>
      </c>
      <c r="H32" s="105">
        <v>480.67294211896655</v>
      </c>
      <c r="I32" s="113" t="s">
        <v>10</v>
      </c>
    </row>
    <row r="33" spans="1:9" x14ac:dyDescent="0.2">
      <c r="A33" s="114" t="s">
        <v>30</v>
      </c>
      <c r="B33" s="115" t="s">
        <v>434</v>
      </c>
      <c r="C33" s="116">
        <v>72</v>
      </c>
      <c r="D33" s="116">
        <v>0</v>
      </c>
      <c r="E33" s="116">
        <v>0</v>
      </c>
      <c r="F33" s="116">
        <v>72</v>
      </c>
      <c r="G33" s="116">
        <v>15410</v>
      </c>
      <c r="H33" s="117">
        <v>467.22907203114858</v>
      </c>
      <c r="I33" s="113" t="s">
        <v>10</v>
      </c>
    </row>
    <row r="34" spans="1:9" x14ac:dyDescent="0.2">
      <c r="A34" s="102" t="s">
        <v>22</v>
      </c>
      <c r="B34" s="103" t="s">
        <v>403</v>
      </c>
      <c r="C34" s="104">
        <v>55</v>
      </c>
      <c r="D34" s="104">
        <v>2</v>
      </c>
      <c r="E34" s="104">
        <v>0</v>
      </c>
      <c r="F34" s="104">
        <v>57</v>
      </c>
      <c r="G34" s="104">
        <v>12212</v>
      </c>
      <c r="H34" s="105">
        <v>466.75401244677369</v>
      </c>
      <c r="I34" s="113" t="s">
        <v>10</v>
      </c>
    </row>
    <row r="35" spans="1:9" x14ac:dyDescent="0.2">
      <c r="A35" s="114" t="s">
        <v>24</v>
      </c>
      <c r="B35" s="115" t="s">
        <v>618</v>
      </c>
      <c r="C35" s="116">
        <v>51</v>
      </c>
      <c r="D35" s="116">
        <v>0</v>
      </c>
      <c r="E35" s="116">
        <v>0</v>
      </c>
      <c r="F35" s="116">
        <v>51</v>
      </c>
      <c r="G35" s="116">
        <v>11968</v>
      </c>
      <c r="H35" s="117">
        <v>426.13636363636363</v>
      </c>
      <c r="I35" s="113" t="s">
        <v>10</v>
      </c>
    </row>
    <row r="36" spans="1:9" x14ac:dyDescent="0.2">
      <c r="A36" s="102" t="s">
        <v>11</v>
      </c>
      <c r="B36" s="103" t="s">
        <v>172</v>
      </c>
      <c r="C36" s="104">
        <v>41</v>
      </c>
      <c r="D36" s="104">
        <v>0</v>
      </c>
      <c r="E36" s="104">
        <v>0</v>
      </c>
      <c r="F36" s="104">
        <v>41</v>
      </c>
      <c r="G36" s="104">
        <v>9679</v>
      </c>
      <c r="H36" s="105">
        <v>423.59747907841717</v>
      </c>
      <c r="I36" s="113" t="s">
        <v>10</v>
      </c>
    </row>
    <row r="37" spans="1:9" x14ac:dyDescent="0.2">
      <c r="A37" s="114" t="s">
        <v>142</v>
      </c>
      <c r="B37" s="115" t="s">
        <v>359</v>
      </c>
      <c r="C37" s="116">
        <v>24</v>
      </c>
      <c r="D37" s="116">
        <v>0</v>
      </c>
      <c r="E37" s="116">
        <v>0</v>
      </c>
      <c r="F37" s="116">
        <v>24</v>
      </c>
      <c r="G37" s="116">
        <v>5704</v>
      </c>
      <c r="H37" s="117">
        <v>420.75736325385691</v>
      </c>
      <c r="I37" s="113" t="s">
        <v>10</v>
      </c>
    </row>
    <row r="38" spans="1:9" x14ac:dyDescent="0.2">
      <c r="A38" s="102" t="s">
        <v>24</v>
      </c>
      <c r="B38" s="103" t="s">
        <v>237</v>
      </c>
      <c r="C38" s="104">
        <v>28</v>
      </c>
      <c r="D38" s="104">
        <v>0</v>
      </c>
      <c r="E38" s="104">
        <v>0</v>
      </c>
      <c r="F38" s="104">
        <v>28</v>
      </c>
      <c r="G38" s="104">
        <v>6908</v>
      </c>
      <c r="H38" s="105">
        <v>405.32715691951358</v>
      </c>
      <c r="I38" s="113" t="s">
        <v>10</v>
      </c>
    </row>
    <row r="39" spans="1:9" x14ac:dyDescent="0.2">
      <c r="A39" s="114" t="s">
        <v>26</v>
      </c>
      <c r="B39" s="115" t="s">
        <v>158</v>
      </c>
      <c r="C39" s="116">
        <v>212</v>
      </c>
      <c r="D39" s="116">
        <v>1</v>
      </c>
      <c r="E39" s="116">
        <v>0</v>
      </c>
      <c r="F39" s="116">
        <v>213</v>
      </c>
      <c r="G39" s="116">
        <v>53866</v>
      </c>
      <c r="H39" s="117">
        <v>395.42568596145986</v>
      </c>
      <c r="I39" s="113" t="s">
        <v>10</v>
      </c>
    </row>
    <row r="40" spans="1:9" x14ac:dyDescent="0.2">
      <c r="A40" s="102" t="s">
        <v>102</v>
      </c>
      <c r="B40" s="103" t="s">
        <v>442</v>
      </c>
      <c r="C40" s="104">
        <v>19</v>
      </c>
      <c r="D40" s="104">
        <v>0</v>
      </c>
      <c r="E40" s="104">
        <v>0</v>
      </c>
      <c r="F40" s="104">
        <v>19</v>
      </c>
      <c r="G40" s="104">
        <v>4844</v>
      </c>
      <c r="H40" s="105">
        <v>392.23781998348471</v>
      </c>
      <c r="I40" s="113" t="s">
        <v>10</v>
      </c>
    </row>
    <row r="41" spans="1:9" x14ac:dyDescent="0.2">
      <c r="A41" s="114" t="s">
        <v>20</v>
      </c>
      <c r="B41" s="115" t="s">
        <v>601</v>
      </c>
      <c r="C41" s="116">
        <v>21</v>
      </c>
      <c r="D41" s="116">
        <v>5</v>
      </c>
      <c r="E41" s="116">
        <v>0</v>
      </c>
      <c r="F41" s="116">
        <v>26</v>
      </c>
      <c r="G41" s="116">
        <v>6847</v>
      </c>
      <c r="H41" s="117">
        <v>379.72834818168542</v>
      </c>
      <c r="I41" s="113" t="s">
        <v>10</v>
      </c>
    </row>
    <row r="42" spans="1:9" x14ac:dyDescent="0.2">
      <c r="A42" s="102" t="s">
        <v>11</v>
      </c>
      <c r="B42" s="103" t="s">
        <v>325</v>
      </c>
      <c r="C42" s="104">
        <v>11</v>
      </c>
      <c r="D42" s="104">
        <v>0</v>
      </c>
      <c r="E42" s="104">
        <v>0</v>
      </c>
      <c r="F42" s="104">
        <v>11</v>
      </c>
      <c r="G42" s="104">
        <v>2927</v>
      </c>
      <c r="H42" s="105">
        <v>375.81141100102496</v>
      </c>
      <c r="I42" s="113" t="s">
        <v>10</v>
      </c>
    </row>
    <row r="43" spans="1:9" x14ac:dyDescent="0.2">
      <c r="A43" s="114" t="s">
        <v>24</v>
      </c>
      <c r="B43" s="115" t="s">
        <v>465</v>
      </c>
      <c r="C43" s="116">
        <v>28</v>
      </c>
      <c r="D43" s="116">
        <v>0</v>
      </c>
      <c r="E43" s="116">
        <v>0</v>
      </c>
      <c r="F43" s="116">
        <v>28</v>
      </c>
      <c r="G43" s="116">
        <v>7481</v>
      </c>
      <c r="H43" s="117">
        <v>374.28151316668897</v>
      </c>
      <c r="I43" s="113" t="s">
        <v>10</v>
      </c>
    </row>
    <row r="44" spans="1:9" x14ac:dyDescent="0.2">
      <c r="A44" s="102" t="s">
        <v>38</v>
      </c>
      <c r="B44" s="103" t="s">
        <v>615</v>
      </c>
      <c r="C44" s="104">
        <v>2</v>
      </c>
      <c r="D44" s="104">
        <v>38</v>
      </c>
      <c r="E44" s="104">
        <v>0</v>
      </c>
      <c r="F44" s="104">
        <v>40</v>
      </c>
      <c r="G44" s="104">
        <v>10731</v>
      </c>
      <c r="H44" s="105">
        <v>372.75184046221227</v>
      </c>
      <c r="I44" s="113" t="s">
        <v>10</v>
      </c>
    </row>
    <row r="45" spans="1:9" x14ac:dyDescent="0.2">
      <c r="A45" s="114" t="s">
        <v>80</v>
      </c>
      <c r="B45" s="115" t="s">
        <v>80</v>
      </c>
      <c r="C45" s="116">
        <v>305</v>
      </c>
      <c r="D45" s="116">
        <v>0</v>
      </c>
      <c r="E45" s="116">
        <v>0</v>
      </c>
      <c r="F45" s="116">
        <v>305</v>
      </c>
      <c r="G45" s="116">
        <v>83808</v>
      </c>
      <c r="H45" s="117">
        <v>363.92707140129818</v>
      </c>
      <c r="I45" s="113" t="s">
        <v>10</v>
      </c>
    </row>
    <row r="46" spans="1:9" x14ac:dyDescent="0.2">
      <c r="A46" s="102" t="s">
        <v>40</v>
      </c>
      <c r="B46" s="103" t="s">
        <v>75</v>
      </c>
      <c r="C46" s="104">
        <v>38</v>
      </c>
      <c r="D46" s="104">
        <v>0</v>
      </c>
      <c r="E46" s="104">
        <v>0</v>
      </c>
      <c r="F46" s="104">
        <v>38</v>
      </c>
      <c r="G46" s="104">
        <v>10657</v>
      </c>
      <c r="H46" s="105">
        <v>356.5731444121235</v>
      </c>
      <c r="I46" s="113" t="s">
        <v>10</v>
      </c>
    </row>
    <row r="47" spans="1:9" x14ac:dyDescent="0.2">
      <c r="A47" s="114" t="s">
        <v>22</v>
      </c>
      <c r="B47" s="115" t="s">
        <v>423</v>
      </c>
      <c r="C47" s="116">
        <v>13</v>
      </c>
      <c r="D47" s="116">
        <v>0</v>
      </c>
      <c r="E47" s="116">
        <v>5</v>
      </c>
      <c r="F47" s="116">
        <v>18</v>
      </c>
      <c r="G47" s="116">
        <v>5378</v>
      </c>
      <c r="H47" s="117">
        <v>334.69691335068802</v>
      </c>
      <c r="I47" s="113" t="s">
        <v>10</v>
      </c>
    </row>
    <row r="48" spans="1:9" x14ac:dyDescent="0.2">
      <c r="A48" s="102" t="s">
        <v>11</v>
      </c>
      <c r="B48" s="103" t="s">
        <v>139</v>
      </c>
      <c r="C48" s="104">
        <v>12</v>
      </c>
      <c r="D48" s="104">
        <v>0</v>
      </c>
      <c r="E48" s="104">
        <v>0</v>
      </c>
      <c r="F48" s="104">
        <v>12</v>
      </c>
      <c r="G48" s="104">
        <v>3616</v>
      </c>
      <c r="H48" s="105">
        <v>331.85840707964599</v>
      </c>
      <c r="I48" s="113" t="s">
        <v>10</v>
      </c>
    </row>
    <row r="49" spans="1:9" x14ac:dyDescent="0.2">
      <c r="A49" s="114" t="s">
        <v>8</v>
      </c>
      <c r="B49" s="115" t="s">
        <v>516</v>
      </c>
      <c r="C49" s="116">
        <v>68</v>
      </c>
      <c r="D49" s="116">
        <v>0</v>
      </c>
      <c r="E49" s="116">
        <v>0</v>
      </c>
      <c r="F49" s="116">
        <v>68</v>
      </c>
      <c r="G49" s="116">
        <v>20999</v>
      </c>
      <c r="H49" s="117">
        <v>323.82494404495452</v>
      </c>
      <c r="I49" s="113" t="s">
        <v>10</v>
      </c>
    </row>
    <row r="50" spans="1:9" x14ac:dyDescent="0.2">
      <c r="A50" s="102" t="s">
        <v>24</v>
      </c>
      <c r="B50" s="103" t="s">
        <v>415</v>
      </c>
      <c r="C50" s="104">
        <v>119</v>
      </c>
      <c r="D50" s="104">
        <v>2</v>
      </c>
      <c r="E50" s="104">
        <v>1</v>
      </c>
      <c r="F50" s="104">
        <v>122</v>
      </c>
      <c r="G50" s="104">
        <v>38822</v>
      </c>
      <c r="H50" s="105">
        <v>314.25480397712636</v>
      </c>
      <c r="I50" s="113" t="s">
        <v>10</v>
      </c>
    </row>
    <row r="51" spans="1:9" x14ac:dyDescent="0.2">
      <c r="A51" s="114" t="s">
        <v>22</v>
      </c>
      <c r="B51" s="115" t="s">
        <v>208</v>
      </c>
      <c r="C51" s="116">
        <v>22</v>
      </c>
      <c r="D51" s="116">
        <v>0</v>
      </c>
      <c r="E51" s="116">
        <v>0</v>
      </c>
      <c r="F51" s="116">
        <v>22</v>
      </c>
      <c r="G51" s="116">
        <v>7017</v>
      </c>
      <c r="H51" s="117">
        <v>313.52429813310533</v>
      </c>
      <c r="I51" s="113" t="s">
        <v>10</v>
      </c>
    </row>
    <row r="52" spans="1:9" x14ac:dyDescent="0.2">
      <c r="A52" s="102" t="s">
        <v>26</v>
      </c>
      <c r="B52" s="103" t="s">
        <v>112</v>
      </c>
      <c r="C52" s="104">
        <v>155</v>
      </c>
      <c r="D52" s="104">
        <v>0</v>
      </c>
      <c r="E52" s="104">
        <v>0</v>
      </c>
      <c r="F52" s="104">
        <v>155</v>
      </c>
      <c r="G52" s="104">
        <v>50166</v>
      </c>
      <c r="H52" s="105">
        <v>308.97420563728423</v>
      </c>
      <c r="I52" s="113" t="s">
        <v>10</v>
      </c>
    </row>
    <row r="53" spans="1:9" x14ac:dyDescent="0.2">
      <c r="A53" s="114" t="s">
        <v>24</v>
      </c>
      <c r="B53" s="115" t="s">
        <v>611</v>
      </c>
      <c r="C53" s="116">
        <v>18</v>
      </c>
      <c r="D53" s="116">
        <v>0</v>
      </c>
      <c r="E53" s="116">
        <v>0</v>
      </c>
      <c r="F53" s="116">
        <v>18</v>
      </c>
      <c r="G53" s="116">
        <v>6044</v>
      </c>
      <c r="H53" s="117">
        <v>297.81601588352083</v>
      </c>
      <c r="I53" s="111" t="s">
        <v>13</v>
      </c>
    </row>
    <row r="54" spans="1:9" x14ac:dyDescent="0.2">
      <c r="A54" s="102" t="s">
        <v>30</v>
      </c>
      <c r="B54" s="103" t="s">
        <v>30</v>
      </c>
      <c r="C54" s="104">
        <v>71</v>
      </c>
      <c r="D54" s="104">
        <v>1</v>
      </c>
      <c r="E54" s="104">
        <v>0</v>
      </c>
      <c r="F54" s="104">
        <v>72</v>
      </c>
      <c r="G54" s="104">
        <v>24319</v>
      </c>
      <c r="H54" s="105">
        <v>296.06480529627038</v>
      </c>
      <c r="I54" s="111" t="s">
        <v>13</v>
      </c>
    </row>
    <row r="55" spans="1:9" x14ac:dyDescent="0.2">
      <c r="A55" s="114" t="s">
        <v>30</v>
      </c>
      <c r="B55" s="115" t="s">
        <v>404</v>
      </c>
      <c r="C55" s="116">
        <v>61</v>
      </c>
      <c r="D55" s="116">
        <v>1</v>
      </c>
      <c r="E55" s="116">
        <v>0</v>
      </c>
      <c r="F55" s="116">
        <v>62</v>
      </c>
      <c r="G55" s="116">
        <v>21096</v>
      </c>
      <c r="H55" s="117">
        <v>293.89457717102772</v>
      </c>
      <c r="I55" s="111" t="s">
        <v>13</v>
      </c>
    </row>
    <row r="56" spans="1:9" x14ac:dyDescent="0.2">
      <c r="A56" s="102" t="s">
        <v>53</v>
      </c>
      <c r="B56" s="103" t="s">
        <v>53</v>
      </c>
      <c r="C56" s="104">
        <v>136</v>
      </c>
      <c r="D56" s="104">
        <v>0</v>
      </c>
      <c r="E56" s="104">
        <v>0</v>
      </c>
      <c r="F56" s="104">
        <v>136</v>
      </c>
      <c r="G56" s="104">
        <v>47617</v>
      </c>
      <c r="H56" s="105">
        <v>285.61228132809714</v>
      </c>
      <c r="I56" s="111" t="s">
        <v>13</v>
      </c>
    </row>
    <row r="57" spans="1:9" x14ac:dyDescent="0.2">
      <c r="A57" s="114" t="s">
        <v>22</v>
      </c>
      <c r="B57" s="115" t="s">
        <v>859</v>
      </c>
      <c r="C57" s="116">
        <v>32</v>
      </c>
      <c r="D57" s="116">
        <v>0</v>
      </c>
      <c r="E57" s="116">
        <v>0</v>
      </c>
      <c r="F57" s="116">
        <v>32</v>
      </c>
      <c r="G57" s="116">
        <v>11446</v>
      </c>
      <c r="H57" s="117">
        <v>279.57365018347019</v>
      </c>
      <c r="I57" s="111" t="s">
        <v>13</v>
      </c>
    </row>
    <row r="58" spans="1:9" x14ac:dyDescent="0.2">
      <c r="A58" s="102" t="s">
        <v>142</v>
      </c>
      <c r="B58" s="103" t="s">
        <v>142</v>
      </c>
      <c r="C58" s="104">
        <v>282</v>
      </c>
      <c r="D58" s="104">
        <v>0</v>
      </c>
      <c r="E58" s="104">
        <v>7</v>
      </c>
      <c r="F58" s="104">
        <v>289</v>
      </c>
      <c r="G58" s="104">
        <v>104067</v>
      </c>
      <c r="H58" s="105">
        <v>277.70570882220107</v>
      </c>
      <c r="I58" s="111" t="s">
        <v>13</v>
      </c>
    </row>
    <row r="59" spans="1:9" x14ac:dyDescent="0.2">
      <c r="A59" s="114" t="s">
        <v>22</v>
      </c>
      <c r="B59" s="115" t="s">
        <v>174</v>
      </c>
      <c r="C59" s="116">
        <v>15</v>
      </c>
      <c r="D59" s="116">
        <v>0</v>
      </c>
      <c r="E59" s="116">
        <v>0</v>
      </c>
      <c r="F59" s="116">
        <v>15</v>
      </c>
      <c r="G59" s="116">
        <v>5420</v>
      </c>
      <c r="H59" s="117">
        <v>276.75276752767525</v>
      </c>
      <c r="I59" s="111" t="s">
        <v>13</v>
      </c>
    </row>
    <row r="60" spans="1:9" x14ac:dyDescent="0.2">
      <c r="A60" s="102" t="s">
        <v>26</v>
      </c>
      <c r="B60" s="103" t="s">
        <v>713</v>
      </c>
      <c r="C60" s="104">
        <v>74</v>
      </c>
      <c r="D60" s="104">
        <v>0</v>
      </c>
      <c r="E60" s="104">
        <v>0</v>
      </c>
      <c r="F60" s="104">
        <v>74</v>
      </c>
      <c r="G60" s="104">
        <v>28054</v>
      </c>
      <c r="H60" s="105">
        <v>263.77700149711268</v>
      </c>
      <c r="I60" s="111" t="s">
        <v>13</v>
      </c>
    </row>
    <row r="61" spans="1:9" x14ac:dyDescent="0.2">
      <c r="A61" s="114" t="s">
        <v>33</v>
      </c>
      <c r="B61" s="115" t="s">
        <v>85</v>
      </c>
      <c r="C61" s="116">
        <v>49</v>
      </c>
      <c r="D61" s="116">
        <v>1</v>
      </c>
      <c r="E61" s="116">
        <v>0</v>
      </c>
      <c r="F61" s="116">
        <v>50</v>
      </c>
      <c r="G61" s="116">
        <v>19094</v>
      </c>
      <c r="H61" s="117">
        <v>261.86236514088199</v>
      </c>
      <c r="I61" s="111" t="s">
        <v>13</v>
      </c>
    </row>
    <row r="62" spans="1:9" x14ac:dyDescent="0.2">
      <c r="A62" s="102" t="s">
        <v>30</v>
      </c>
      <c r="B62" s="103" t="s">
        <v>412</v>
      </c>
      <c r="C62" s="104">
        <v>39</v>
      </c>
      <c r="D62" s="104">
        <v>0</v>
      </c>
      <c r="E62" s="104">
        <v>0</v>
      </c>
      <c r="F62" s="104">
        <v>39</v>
      </c>
      <c r="G62" s="104">
        <v>14956</v>
      </c>
      <c r="H62" s="105">
        <v>260.76491040385133</v>
      </c>
      <c r="I62" s="111" t="s">
        <v>13</v>
      </c>
    </row>
    <row r="63" spans="1:9" x14ac:dyDescent="0.2">
      <c r="A63" s="114" t="s">
        <v>26</v>
      </c>
      <c r="B63" s="115" t="s">
        <v>598</v>
      </c>
      <c r="C63" s="116">
        <v>27</v>
      </c>
      <c r="D63" s="116">
        <v>2</v>
      </c>
      <c r="E63" s="116">
        <v>0</v>
      </c>
      <c r="F63" s="116">
        <v>29</v>
      </c>
      <c r="G63" s="116">
        <v>11249</v>
      </c>
      <c r="H63" s="117">
        <v>257.80069339496845</v>
      </c>
      <c r="I63" s="111" t="s">
        <v>13</v>
      </c>
    </row>
    <row r="64" spans="1:9" x14ac:dyDescent="0.2">
      <c r="A64" s="102" t="s">
        <v>22</v>
      </c>
      <c r="B64" s="103" t="s">
        <v>239</v>
      </c>
      <c r="C64" s="104">
        <v>59</v>
      </c>
      <c r="D64" s="104">
        <v>0</v>
      </c>
      <c r="E64" s="104">
        <v>0</v>
      </c>
      <c r="F64" s="104">
        <v>59</v>
      </c>
      <c r="G64" s="104">
        <v>22892</v>
      </c>
      <c r="H64" s="105">
        <v>257.73195876288662</v>
      </c>
      <c r="I64" s="111" t="s">
        <v>13</v>
      </c>
    </row>
    <row r="65" spans="1:9" x14ac:dyDescent="0.2">
      <c r="A65" s="114" t="s">
        <v>40</v>
      </c>
      <c r="B65" s="115" t="s">
        <v>574</v>
      </c>
      <c r="C65" s="116">
        <v>55</v>
      </c>
      <c r="D65" s="116">
        <v>0</v>
      </c>
      <c r="E65" s="116">
        <v>0</v>
      </c>
      <c r="F65" s="116">
        <v>55</v>
      </c>
      <c r="G65" s="116">
        <v>21418</v>
      </c>
      <c r="H65" s="117">
        <v>256.79335138668409</v>
      </c>
      <c r="I65" s="111" t="s">
        <v>13</v>
      </c>
    </row>
    <row r="66" spans="1:9" x14ac:dyDescent="0.2">
      <c r="A66" s="102" t="s">
        <v>57</v>
      </c>
      <c r="B66" s="103" t="s">
        <v>701</v>
      </c>
      <c r="C66" s="104">
        <v>6</v>
      </c>
      <c r="D66" s="104">
        <v>4</v>
      </c>
      <c r="E66" s="104">
        <v>0</v>
      </c>
      <c r="F66" s="104">
        <v>10</v>
      </c>
      <c r="G66" s="104">
        <v>3971</v>
      </c>
      <c r="H66" s="105">
        <v>251.82573659027955</v>
      </c>
      <c r="I66" s="111" t="s">
        <v>13</v>
      </c>
    </row>
    <row r="67" spans="1:9" x14ac:dyDescent="0.2">
      <c r="A67" s="114" t="s">
        <v>30</v>
      </c>
      <c r="B67" s="115" t="s">
        <v>316</v>
      </c>
      <c r="C67" s="116">
        <v>18</v>
      </c>
      <c r="D67" s="116">
        <v>0</v>
      </c>
      <c r="E67" s="116">
        <v>0</v>
      </c>
      <c r="F67" s="116">
        <v>18</v>
      </c>
      <c r="G67" s="116">
        <v>7409</v>
      </c>
      <c r="H67" s="117">
        <v>242.9477662302605</v>
      </c>
      <c r="I67" s="111" t="s">
        <v>13</v>
      </c>
    </row>
    <row r="68" spans="1:9" x14ac:dyDescent="0.2">
      <c r="A68" s="102" t="s">
        <v>62</v>
      </c>
      <c r="B68" s="103" t="s">
        <v>853</v>
      </c>
      <c r="C68" s="104">
        <v>102</v>
      </c>
      <c r="D68" s="104">
        <v>0</v>
      </c>
      <c r="E68" s="104">
        <v>0</v>
      </c>
      <c r="F68" s="104">
        <v>102</v>
      </c>
      <c r="G68" s="104">
        <v>42149</v>
      </c>
      <c r="H68" s="105">
        <v>241.99862392939335</v>
      </c>
      <c r="I68" s="111" t="s">
        <v>13</v>
      </c>
    </row>
    <row r="69" spans="1:9" x14ac:dyDescent="0.2">
      <c r="A69" s="114" t="s">
        <v>121</v>
      </c>
      <c r="B69" s="115" t="s">
        <v>157</v>
      </c>
      <c r="C69" s="116">
        <v>9</v>
      </c>
      <c r="D69" s="116">
        <v>0</v>
      </c>
      <c r="E69" s="116">
        <v>0</v>
      </c>
      <c r="F69" s="116">
        <v>9</v>
      </c>
      <c r="G69" s="116">
        <v>3810</v>
      </c>
      <c r="H69" s="117">
        <v>236.22047244094489</v>
      </c>
      <c r="I69" s="111" t="s">
        <v>13</v>
      </c>
    </row>
    <row r="70" spans="1:9" x14ac:dyDescent="0.2">
      <c r="A70" s="102" t="s">
        <v>62</v>
      </c>
      <c r="B70" s="103" t="s">
        <v>62</v>
      </c>
      <c r="C70" s="104">
        <v>249</v>
      </c>
      <c r="D70" s="104">
        <v>7</v>
      </c>
      <c r="E70" s="104">
        <v>9</v>
      </c>
      <c r="F70" s="104">
        <v>265</v>
      </c>
      <c r="G70" s="104">
        <v>114265</v>
      </c>
      <c r="H70" s="105">
        <v>231.91703496258697</v>
      </c>
      <c r="I70" s="111" t="s">
        <v>13</v>
      </c>
    </row>
    <row r="71" spans="1:9" x14ac:dyDescent="0.2">
      <c r="A71" s="114" t="s">
        <v>20</v>
      </c>
      <c r="B71" s="115" t="s">
        <v>21</v>
      </c>
      <c r="C71" s="116">
        <v>20</v>
      </c>
      <c r="D71" s="116">
        <v>1</v>
      </c>
      <c r="E71" s="116">
        <v>1</v>
      </c>
      <c r="F71" s="116">
        <v>22</v>
      </c>
      <c r="G71" s="116">
        <v>9575</v>
      </c>
      <c r="H71" s="117">
        <v>229.76501305483026</v>
      </c>
      <c r="I71" s="111" t="s">
        <v>13</v>
      </c>
    </row>
    <row r="72" spans="1:9" x14ac:dyDescent="0.2">
      <c r="A72" s="102" t="s">
        <v>22</v>
      </c>
      <c r="B72" s="103" t="s">
        <v>824</v>
      </c>
      <c r="C72" s="104">
        <v>15</v>
      </c>
      <c r="D72" s="104">
        <v>0</v>
      </c>
      <c r="E72" s="104">
        <v>0</v>
      </c>
      <c r="F72" s="104">
        <v>15</v>
      </c>
      <c r="G72" s="104">
        <v>6698</v>
      </c>
      <c r="H72" s="105">
        <v>223.94744699910422</v>
      </c>
      <c r="I72" s="111" t="s">
        <v>13</v>
      </c>
    </row>
    <row r="73" spans="1:9" x14ac:dyDescent="0.2">
      <c r="A73" s="114" t="s">
        <v>102</v>
      </c>
      <c r="B73" s="115" t="s">
        <v>563</v>
      </c>
      <c r="C73" s="116">
        <v>14</v>
      </c>
      <c r="D73" s="116">
        <v>0</v>
      </c>
      <c r="E73" s="116">
        <v>0</v>
      </c>
      <c r="F73" s="116">
        <v>14</v>
      </c>
      <c r="G73" s="116">
        <v>6332</v>
      </c>
      <c r="H73" s="117">
        <v>221.09917877447884</v>
      </c>
      <c r="I73" s="111" t="s">
        <v>13</v>
      </c>
    </row>
    <row r="74" spans="1:9" x14ac:dyDescent="0.2">
      <c r="A74" s="102" t="s">
        <v>17</v>
      </c>
      <c r="B74" s="103" t="s">
        <v>640</v>
      </c>
      <c r="C74" s="104">
        <v>48</v>
      </c>
      <c r="D74" s="104">
        <v>0</v>
      </c>
      <c r="E74" s="104">
        <v>0</v>
      </c>
      <c r="F74" s="104">
        <v>48</v>
      </c>
      <c r="G74" s="104">
        <v>23814</v>
      </c>
      <c r="H74" s="105">
        <v>201.5621063240111</v>
      </c>
      <c r="I74" s="111" t="s">
        <v>13</v>
      </c>
    </row>
    <row r="75" spans="1:9" x14ac:dyDescent="0.2">
      <c r="A75" s="114" t="s">
        <v>22</v>
      </c>
      <c r="B75" s="115" t="s">
        <v>478</v>
      </c>
      <c r="C75" s="116">
        <v>54</v>
      </c>
      <c r="D75" s="116">
        <v>0</v>
      </c>
      <c r="E75" s="116">
        <v>0</v>
      </c>
      <c r="F75" s="116">
        <v>54</v>
      </c>
      <c r="G75" s="116">
        <v>27640</v>
      </c>
      <c r="H75" s="117">
        <v>195.36903039073806</v>
      </c>
      <c r="I75" s="111" t="s">
        <v>13</v>
      </c>
    </row>
    <row r="76" spans="1:9" x14ac:dyDescent="0.2">
      <c r="A76" s="118" t="s">
        <v>62</v>
      </c>
      <c r="B76" s="119" t="s">
        <v>616</v>
      </c>
      <c r="C76" s="104">
        <v>21</v>
      </c>
      <c r="D76" s="104">
        <v>0</v>
      </c>
      <c r="E76" s="104">
        <v>0</v>
      </c>
      <c r="F76" s="104">
        <v>21</v>
      </c>
      <c r="G76" s="104">
        <v>10816</v>
      </c>
      <c r="H76" s="105">
        <v>194.1568047337278</v>
      </c>
      <c r="I76" s="111" t="s">
        <v>13</v>
      </c>
    </row>
    <row r="77" spans="1:9" x14ac:dyDescent="0.2">
      <c r="A77" s="114" t="s">
        <v>45</v>
      </c>
      <c r="B77" s="115" t="s">
        <v>114</v>
      </c>
      <c r="C77" s="116">
        <v>8</v>
      </c>
      <c r="D77" s="116">
        <v>0</v>
      </c>
      <c r="E77" s="116">
        <v>0</v>
      </c>
      <c r="F77" s="116">
        <v>8</v>
      </c>
      <c r="G77" s="116">
        <v>4190</v>
      </c>
      <c r="H77" s="117">
        <v>190.93078758949881</v>
      </c>
      <c r="I77" s="111" t="s">
        <v>13</v>
      </c>
    </row>
    <row r="78" spans="1:9" x14ac:dyDescent="0.2">
      <c r="A78" s="102" t="s">
        <v>24</v>
      </c>
      <c r="B78" s="103" t="s">
        <v>336</v>
      </c>
      <c r="C78" s="104">
        <v>102</v>
      </c>
      <c r="D78" s="104">
        <v>2</v>
      </c>
      <c r="E78" s="104">
        <v>7</v>
      </c>
      <c r="F78" s="104">
        <v>111</v>
      </c>
      <c r="G78" s="104">
        <v>58962</v>
      </c>
      <c r="H78" s="105">
        <v>188.25684339065839</v>
      </c>
      <c r="I78" s="111" t="s">
        <v>13</v>
      </c>
    </row>
    <row r="79" spans="1:9" x14ac:dyDescent="0.2">
      <c r="A79" s="114" t="s">
        <v>36</v>
      </c>
      <c r="B79" s="115" t="s">
        <v>395</v>
      </c>
      <c r="C79" s="116">
        <v>179</v>
      </c>
      <c r="D79" s="116">
        <v>0</v>
      </c>
      <c r="E79" s="116">
        <v>0</v>
      </c>
      <c r="F79" s="116">
        <v>179</v>
      </c>
      <c r="G79" s="116">
        <v>96389</v>
      </c>
      <c r="H79" s="117">
        <v>185.70583780306882</v>
      </c>
      <c r="I79" s="111" t="s">
        <v>13</v>
      </c>
    </row>
    <row r="80" spans="1:9" x14ac:dyDescent="0.2">
      <c r="A80" s="102" t="s">
        <v>135</v>
      </c>
      <c r="B80" s="103" t="s">
        <v>459</v>
      </c>
      <c r="C80" s="104">
        <v>5</v>
      </c>
      <c r="D80" s="104">
        <v>7</v>
      </c>
      <c r="E80" s="104">
        <v>0</v>
      </c>
      <c r="F80" s="104">
        <v>12</v>
      </c>
      <c r="G80" s="104">
        <v>6522</v>
      </c>
      <c r="H80" s="105">
        <v>183.99264029438822</v>
      </c>
      <c r="I80" s="111" t="s">
        <v>13</v>
      </c>
    </row>
    <row r="81" spans="1:9" x14ac:dyDescent="0.2">
      <c r="A81" s="114" t="s">
        <v>62</v>
      </c>
      <c r="B81" s="115" t="s">
        <v>660</v>
      </c>
      <c r="C81" s="116">
        <v>32</v>
      </c>
      <c r="D81" s="116">
        <v>0</v>
      </c>
      <c r="E81" s="116">
        <v>0</v>
      </c>
      <c r="F81" s="116">
        <v>32</v>
      </c>
      <c r="G81" s="116">
        <v>17858</v>
      </c>
      <c r="H81" s="117">
        <v>179.19139881285699</v>
      </c>
      <c r="I81" s="111" t="s">
        <v>13</v>
      </c>
    </row>
    <row r="82" spans="1:9" x14ac:dyDescent="0.2">
      <c r="A82" s="102" t="s">
        <v>26</v>
      </c>
      <c r="B82" s="103" t="s">
        <v>373</v>
      </c>
      <c r="C82" s="104">
        <v>14</v>
      </c>
      <c r="D82" s="104">
        <v>0</v>
      </c>
      <c r="E82" s="104">
        <v>0</v>
      </c>
      <c r="F82" s="104">
        <v>14</v>
      </c>
      <c r="G82" s="104">
        <v>7971</v>
      </c>
      <c r="H82" s="105">
        <v>175.63668297578724</v>
      </c>
      <c r="I82" s="111" t="s">
        <v>13</v>
      </c>
    </row>
    <row r="83" spans="1:9" x14ac:dyDescent="0.2">
      <c r="A83" s="114" t="s">
        <v>98</v>
      </c>
      <c r="B83" s="115" t="s">
        <v>547</v>
      </c>
      <c r="C83" s="116">
        <v>10</v>
      </c>
      <c r="D83" s="116">
        <v>0</v>
      </c>
      <c r="E83" s="116">
        <v>0</v>
      </c>
      <c r="F83" s="116">
        <v>10</v>
      </c>
      <c r="G83" s="116">
        <v>5718</v>
      </c>
      <c r="H83" s="117">
        <v>174.88632388947184</v>
      </c>
      <c r="I83" s="111" t="s">
        <v>13</v>
      </c>
    </row>
    <row r="84" spans="1:9" x14ac:dyDescent="0.2">
      <c r="A84" s="102" t="s">
        <v>22</v>
      </c>
      <c r="B84" s="103" t="s">
        <v>247</v>
      </c>
      <c r="C84" s="104">
        <v>15</v>
      </c>
      <c r="D84" s="104">
        <v>1</v>
      </c>
      <c r="E84" s="104">
        <v>0</v>
      </c>
      <c r="F84" s="104">
        <v>16</v>
      </c>
      <c r="G84" s="104">
        <v>10040</v>
      </c>
      <c r="H84" s="105">
        <v>159.36254980079681</v>
      </c>
      <c r="I84" s="111" t="s">
        <v>13</v>
      </c>
    </row>
    <row r="85" spans="1:9" x14ac:dyDescent="0.2">
      <c r="A85" s="114" t="s">
        <v>26</v>
      </c>
      <c r="B85" s="115" t="s">
        <v>556</v>
      </c>
      <c r="C85" s="116">
        <v>5</v>
      </c>
      <c r="D85" s="116">
        <v>0</v>
      </c>
      <c r="E85" s="116">
        <v>0</v>
      </c>
      <c r="F85" s="116">
        <v>5</v>
      </c>
      <c r="G85" s="116">
        <v>3144</v>
      </c>
      <c r="H85" s="117">
        <v>159.03307888040712</v>
      </c>
      <c r="I85" s="111" t="s">
        <v>13</v>
      </c>
    </row>
    <row r="86" spans="1:9" x14ac:dyDescent="0.2">
      <c r="A86" s="102" t="s">
        <v>11</v>
      </c>
      <c r="B86" s="103" t="s">
        <v>317</v>
      </c>
      <c r="C86" s="104">
        <v>21</v>
      </c>
      <c r="D86" s="104">
        <v>3</v>
      </c>
      <c r="E86" s="104">
        <v>0</v>
      </c>
      <c r="F86" s="104">
        <v>24</v>
      </c>
      <c r="G86" s="104">
        <v>15235</v>
      </c>
      <c r="H86" s="105">
        <v>157.53199868723334</v>
      </c>
      <c r="I86" s="111" t="s">
        <v>13</v>
      </c>
    </row>
    <row r="87" spans="1:9" x14ac:dyDescent="0.2">
      <c r="A87" s="114" t="s">
        <v>26</v>
      </c>
      <c r="B87" s="115" t="s">
        <v>461</v>
      </c>
      <c r="C87" s="116">
        <v>5</v>
      </c>
      <c r="D87" s="116">
        <v>0</v>
      </c>
      <c r="E87" s="116">
        <v>0</v>
      </c>
      <c r="F87" s="116">
        <v>5</v>
      </c>
      <c r="G87" s="116">
        <v>3233</v>
      </c>
      <c r="H87" s="117">
        <v>154.65511908444171</v>
      </c>
      <c r="I87" s="111" t="s">
        <v>13</v>
      </c>
    </row>
    <row r="88" spans="1:9" x14ac:dyDescent="0.2">
      <c r="A88" s="102" t="s">
        <v>98</v>
      </c>
      <c r="B88" s="103" t="s">
        <v>417</v>
      </c>
      <c r="C88" s="104">
        <v>30</v>
      </c>
      <c r="D88" s="104">
        <v>0</v>
      </c>
      <c r="E88" s="104">
        <v>0</v>
      </c>
      <c r="F88" s="104">
        <v>30</v>
      </c>
      <c r="G88" s="104">
        <v>19858</v>
      </c>
      <c r="H88" s="105">
        <v>151.07261557055091</v>
      </c>
      <c r="I88" s="111" t="s">
        <v>13</v>
      </c>
    </row>
    <row r="89" spans="1:9" x14ac:dyDescent="0.2">
      <c r="A89" s="114" t="s">
        <v>22</v>
      </c>
      <c r="B89" s="115" t="s">
        <v>338</v>
      </c>
      <c r="C89" s="116">
        <v>10</v>
      </c>
      <c r="D89" s="116">
        <v>0</v>
      </c>
      <c r="E89" s="116">
        <v>0</v>
      </c>
      <c r="F89" s="116">
        <v>10</v>
      </c>
      <c r="G89" s="116">
        <v>6844</v>
      </c>
      <c r="H89" s="117">
        <v>146.11338398597312</v>
      </c>
      <c r="I89" s="111" t="s">
        <v>13</v>
      </c>
    </row>
    <row r="90" spans="1:9" x14ac:dyDescent="0.2">
      <c r="A90" s="102" t="s">
        <v>24</v>
      </c>
      <c r="B90" s="103" t="s">
        <v>405</v>
      </c>
      <c r="C90" s="104">
        <v>21</v>
      </c>
      <c r="D90" s="104">
        <v>1</v>
      </c>
      <c r="E90" s="104">
        <v>0</v>
      </c>
      <c r="F90" s="104">
        <v>22</v>
      </c>
      <c r="G90" s="104">
        <v>15102</v>
      </c>
      <c r="H90" s="105">
        <v>145.67606939478213</v>
      </c>
      <c r="I90" s="111" t="s">
        <v>13</v>
      </c>
    </row>
    <row r="91" spans="1:9" x14ac:dyDescent="0.2">
      <c r="A91" s="114" t="s">
        <v>8</v>
      </c>
      <c r="B91" s="115" t="s">
        <v>389</v>
      </c>
      <c r="C91" s="116">
        <v>10</v>
      </c>
      <c r="D91" s="116">
        <v>0</v>
      </c>
      <c r="E91" s="116">
        <v>0</v>
      </c>
      <c r="F91" s="116">
        <v>10</v>
      </c>
      <c r="G91" s="116">
        <v>6944</v>
      </c>
      <c r="H91" s="117">
        <v>144.00921658986175</v>
      </c>
      <c r="I91" s="111" t="s">
        <v>13</v>
      </c>
    </row>
    <row r="92" spans="1:9" x14ac:dyDescent="0.2">
      <c r="A92" s="102" t="s">
        <v>8</v>
      </c>
      <c r="B92" s="103" t="s">
        <v>346</v>
      </c>
      <c r="C92" s="104">
        <v>2</v>
      </c>
      <c r="D92" s="104">
        <v>0</v>
      </c>
      <c r="E92" s="104">
        <v>0</v>
      </c>
      <c r="F92" s="104">
        <v>2</v>
      </c>
      <c r="G92" s="104">
        <v>1389</v>
      </c>
      <c r="H92" s="105">
        <v>143.98848092152627</v>
      </c>
      <c r="I92" s="111" t="s">
        <v>13</v>
      </c>
    </row>
    <row r="93" spans="1:9" x14ac:dyDescent="0.2">
      <c r="A93" s="114" t="s">
        <v>26</v>
      </c>
      <c r="B93" s="115" t="s">
        <v>73</v>
      </c>
      <c r="C93" s="116">
        <v>13</v>
      </c>
      <c r="D93" s="116">
        <v>0</v>
      </c>
      <c r="E93" s="116">
        <v>0</v>
      </c>
      <c r="F93" s="116">
        <v>13</v>
      </c>
      <c r="G93" s="116">
        <v>9142</v>
      </c>
      <c r="H93" s="117">
        <v>142.20083132793698</v>
      </c>
      <c r="I93" s="111" t="s">
        <v>13</v>
      </c>
    </row>
    <row r="94" spans="1:9" x14ac:dyDescent="0.2">
      <c r="A94" s="102" t="s">
        <v>11</v>
      </c>
      <c r="B94" s="103" t="s">
        <v>597</v>
      </c>
      <c r="C94" s="104">
        <v>6</v>
      </c>
      <c r="D94" s="104">
        <v>0</v>
      </c>
      <c r="E94" s="104">
        <v>0</v>
      </c>
      <c r="F94" s="104">
        <v>6</v>
      </c>
      <c r="G94" s="104">
        <v>4379</v>
      </c>
      <c r="H94" s="105">
        <v>137.01758392327014</v>
      </c>
      <c r="I94" s="111" t="s">
        <v>13</v>
      </c>
    </row>
    <row r="95" spans="1:9" x14ac:dyDescent="0.2">
      <c r="A95" s="114" t="s">
        <v>24</v>
      </c>
      <c r="B95" s="115" t="s">
        <v>271</v>
      </c>
      <c r="C95" s="116">
        <v>14</v>
      </c>
      <c r="D95" s="116">
        <v>0</v>
      </c>
      <c r="E95" s="116">
        <v>0</v>
      </c>
      <c r="F95" s="116">
        <v>14</v>
      </c>
      <c r="G95" s="116">
        <v>10291</v>
      </c>
      <c r="H95" s="117">
        <v>136.04120104946071</v>
      </c>
      <c r="I95" s="111" t="s">
        <v>13</v>
      </c>
    </row>
    <row r="96" spans="1:9" x14ac:dyDescent="0.2">
      <c r="A96" s="102" t="s">
        <v>98</v>
      </c>
      <c r="B96" s="103" t="s">
        <v>443</v>
      </c>
      <c r="C96" s="104">
        <v>36</v>
      </c>
      <c r="D96" s="104">
        <v>0</v>
      </c>
      <c r="E96" s="104">
        <v>0</v>
      </c>
      <c r="F96" s="104">
        <v>36</v>
      </c>
      <c r="G96" s="104">
        <v>26484</v>
      </c>
      <c r="H96" s="105">
        <v>135.93112822836432</v>
      </c>
      <c r="I96" s="111" t="s">
        <v>13</v>
      </c>
    </row>
    <row r="97" spans="1:14" x14ac:dyDescent="0.2">
      <c r="A97" s="114" t="s">
        <v>26</v>
      </c>
      <c r="B97" s="115" t="s">
        <v>27</v>
      </c>
      <c r="C97" s="116">
        <v>6</v>
      </c>
      <c r="D97" s="116">
        <v>0</v>
      </c>
      <c r="E97" s="116">
        <v>0</v>
      </c>
      <c r="F97" s="116">
        <v>6</v>
      </c>
      <c r="G97" s="116">
        <v>4448</v>
      </c>
      <c r="H97" s="117">
        <v>134.89208633093526</v>
      </c>
      <c r="I97" s="111" t="s">
        <v>13</v>
      </c>
    </row>
    <row r="98" spans="1:14" x14ac:dyDescent="0.2">
      <c r="A98" s="102" t="s">
        <v>80</v>
      </c>
      <c r="B98" s="103" t="s">
        <v>213</v>
      </c>
      <c r="C98" s="104">
        <v>18</v>
      </c>
      <c r="D98" s="104">
        <v>0</v>
      </c>
      <c r="E98" s="104">
        <v>0</v>
      </c>
      <c r="F98" s="104">
        <v>18</v>
      </c>
      <c r="G98" s="104">
        <v>13397</v>
      </c>
      <c r="H98" s="105">
        <v>134.35843845637083</v>
      </c>
      <c r="I98" s="111" t="s">
        <v>13</v>
      </c>
    </row>
    <row r="99" spans="1:14" x14ac:dyDescent="0.2">
      <c r="A99" s="114" t="s">
        <v>62</v>
      </c>
      <c r="B99" s="115" t="s">
        <v>800</v>
      </c>
      <c r="C99" s="116">
        <v>3</v>
      </c>
      <c r="D99" s="116">
        <v>0</v>
      </c>
      <c r="E99" s="116">
        <v>0</v>
      </c>
      <c r="F99" s="116">
        <v>3</v>
      </c>
      <c r="G99" s="116">
        <v>2258</v>
      </c>
      <c r="H99" s="117">
        <v>132.86093888396812</v>
      </c>
      <c r="I99" s="111" t="s">
        <v>13</v>
      </c>
    </row>
    <row r="100" spans="1:14" x14ac:dyDescent="0.2">
      <c r="A100" s="102" t="s">
        <v>102</v>
      </c>
      <c r="B100" s="103" t="s">
        <v>565</v>
      </c>
      <c r="C100" s="104">
        <v>8</v>
      </c>
      <c r="D100" s="104">
        <v>0</v>
      </c>
      <c r="E100" s="104">
        <v>0</v>
      </c>
      <c r="F100" s="104">
        <v>8</v>
      </c>
      <c r="G100" s="104">
        <v>6084</v>
      </c>
      <c r="H100" s="105">
        <v>131.49243918474687</v>
      </c>
      <c r="I100" s="111" t="s">
        <v>13</v>
      </c>
    </row>
    <row r="101" spans="1:14" x14ac:dyDescent="0.2">
      <c r="A101" s="114" t="s">
        <v>8</v>
      </c>
      <c r="B101" s="115" t="s">
        <v>248</v>
      </c>
      <c r="C101" s="116">
        <v>36</v>
      </c>
      <c r="D101" s="116">
        <v>0</v>
      </c>
      <c r="E101" s="116">
        <v>0</v>
      </c>
      <c r="F101" s="116">
        <v>36</v>
      </c>
      <c r="G101" s="116">
        <v>27982</v>
      </c>
      <c r="H101" s="117">
        <v>128.65413480094347</v>
      </c>
      <c r="I101" s="111" t="s">
        <v>13</v>
      </c>
      <c r="N101" s="122"/>
    </row>
    <row r="102" spans="1:14" x14ac:dyDescent="0.2">
      <c r="A102" s="118" t="s">
        <v>26</v>
      </c>
      <c r="B102" s="119" t="s">
        <v>166</v>
      </c>
      <c r="C102" s="120">
        <v>19</v>
      </c>
      <c r="D102" s="120">
        <v>0</v>
      </c>
      <c r="E102" s="120">
        <v>0</v>
      </c>
      <c r="F102" s="120">
        <v>19</v>
      </c>
      <c r="G102" s="120">
        <v>14883</v>
      </c>
      <c r="H102" s="121">
        <v>127.66243364912988</v>
      </c>
      <c r="I102" s="111" t="s">
        <v>13</v>
      </c>
    </row>
    <row r="103" spans="1:14" x14ac:dyDescent="0.2">
      <c r="A103" s="114" t="s">
        <v>26</v>
      </c>
      <c r="B103" s="115" t="s">
        <v>608</v>
      </c>
      <c r="C103" s="116">
        <v>11</v>
      </c>
      <c r="D103" s="116">
        <v>0</v>
      </c>
      <c r="E103" s="116">
        <v>0</v>
      </c>
      <c r="F103" s="116">
        <v>11</v>
      </c>
      <c r="G103" s="116">
        <v>8631</v>
      </c>
      <c r="H103" s="117">
        <v>127.44757270304716</v>
      </c>
      <c r="I103" s="111" t="s">
        <v>13</v>
      </c>
    </row>
    <row r="104" spans="1:14" x14ac:dyDescent="0.2">
      <c r="A104" s="102" t="s">
        <v>62</v>
      </c>
      <c r="B104" s="103" t="s">
        <v>356</v>
      </c>
      <c r="C104" s="104">
        <v>9</v>
      </c>
      <c r="D104" s="104">
        <v>0</v>
      </c>
      <c r="E104" s="104">
        <v>0</v>
      </c>
      <c r="F104" s="104">
        <v>9</v>
      </c>
      <c r="G104" s="104">
        <v>7105</v>
      </c>
      <c r="H104" s="105">
        <v>126.67135819845178</v>
      </c>
      <c r="I104" s="111" t="s">
        <v>13</v>
      </c>
    </row>
    <row r="105" spans="1:14" x14ac:dyDescent="0.2">
      <c r="A105" s="114" t="s">
        <v>24</v>
      </c>
      <c r="B105" s="115" t="s">
        <v>844</v>
      </c>
      <c r="C105" s="116">
        <v>5</v>
      </c>
      <c r="D105" s="116">
        <v>0</v>
      </c>
      <c r="E105" s="116">
        <v>0</v>
      </c>
      <c r="F105" s="116">
        <v>5</v>
      </c>
      <c r="G105" s="116">
        <v>3951</v>
      </c>
      <c r="H105" s="117">
        <v>126.55024044545685</v>
      </c>
      <c r="I105" s="111" t="s">
        <v>13</v>
      </c>
    </row>
    <row r="106" spans="1:14" x14ac:dyDescent="0.2">
      <c r="A106" s="102" t="s">
        <v>98</v>
      </c>
      <c r="B106" s="103" t="s">
        <v>751</v>
      </c>
      <c r="C106" s="104">
        <v>29</v>
      </c>
      <c r="D106" s="104">
        <v>0</v>
      </c>
      <c r="E106" s="104">
        <v>0</v>
      </c>
      <c r="F106" s="104">
        <v>29</v>
      </c>
      <c r="G106" s="104">
        <v>23385</v>
      </c>
      <c r="H106" s="105">
        <v>124.01111823818687</v>
      </c>
      <c r="I106" s="111" t="s">
        <v>13</v>
      </c>
    </row>
    <row r="107" spans="1:14" x14ac:dyDescent="0.2">
      <c r="A107" s="114" t="s">
        <v>94</v>
      </c>
      <c r="B107" s="115" t="s">
        <v>774</v>
      </c>
      <c r="C107" s="116">
        <v>8</v>
      </c>
      <c r="D107" s="116">
        <v>5</v>
      </c>
      <c r="E107" s="116">
        <v>0</v>
      </c>
      <c r="F107" s="116">
        <v>13</v>
      </c>
      <c r="G107" s="116">
        <v>10922</v>
      </c>
      <c r="H107" s="117">
        <v>119.02581944698773</v>
      </c>
      <c r="I107" s="111" t="s">
        <v>13</v>
      </c>
    </row>
    <row r="108" spans="1:14" x14ac:dyDescent="0.2">
      <c r="A108" s="102" t="s">
        <v>45</v>
      </c>
      <c r="B108" s="103" t="s">
        <v>521</v>
      </c>
      <c r="C108" s="104">
        <v>25</v>
      </c>
      <c r="D108" s="104">
        <v>0</v>
      </c>
      <c r="E108" s="104">
        <v>0</v>
      </c>
      <c r="F108" s="104">
        <v>25</v>
      </c>
      <c r="G108" s="104">
        <v>21534</v>
      </c>
      <c r="H108" s="105">
        <v>116.09547692021918</v>
      </c>
      <c r="I108" s="111" t="s">
        <v>13</v>
      </c>
    </row>
    <row r="109" spans="1:14" x14ac:dyDescent="0.2">
      <c r="A109" s="114" t="s">
        <v>26</v>
      </c>
      <c r="B109" s="115" t="s">
        <v>188</v>
      </c>
      <c r="C109" s="116">
        <v>12</v>
      </c>
      <c r="D109" s="116">
        <v>1</v>
      </c>
      <c r="E109" s="116">
        <v>0</v>
      </c>
      <c r="F109" s="116">
        <v>13</v>
      </c>
      <c r="G109" s="116">
        <v>11439</v>
      </c>
      <c r="H109" s="117">
        <v>113.64629775330012</v>
      </c>
      <c r="I109" s="111" t="s">
        <v>13</v>
      </c>
    </row>
    <row r="110" spans="1:14" x14ac:dyDescent="0.2">
      <c r="A110" s="102" t="s">
        <v>62</v>
      </c>
      <c r="B110" s="103" t="s">
        <v>352</v>
      </c>
      <c r="C110" s="104">
        <v>10</v>
      </c>
      <c r="D110" s="104">
        <v>0</v>
      </c>
      <c r="E110" s="104">
        <v>0</v>
      </c>
      <c r="F110" s="104">
        <v>10</v>
      </c>
      <c r="G110" s="104">
        <v>8903</v>
      </c>
      <c r="H110" s="105">
        <v>112.32168931820735</v>
      </c>
      <c r="I110" s="111" t="s">
        <v>13</v>
      </c>
    </row>
    <row r="111" spans="1:14" x14ac:dyDescent="0.2">
      <c r="A111" s="114" t="s">
        <v>26</v>
      </c>
      <c r="B111" s="115" t="s">
        <v>258</v>
      </c>
      <c r="C111" s="116">
        <v>14</v>
      </c>
      <c r="D111" s="116">
        <v>0</v>
      </c>
      <c r="E111" s="116">
        <v>0</v>
      </c>
      <c r="F111" s="116">
        <v>14</v>
      </c>
      <c r="G111" s="116">
        <v>12660</v>
      </c>
      <c r="H111" s="117">
        <v>110.58451816745657</v>
      </c>
      <c r="I111" s="111" t="s">
        <v>13</v>
      </c>
    </row>
    <row r="112" spans="1:14" x14ac:dyDescent="0.2">
      <c r="A112" s="102" t="s">
        <v>142</v>
      </c>
      <c r="B112" s="103" t="s">
        <v>209</v>
      </c>
      <c r="C112" s="104">
        <v>11</v>
      </c>
      <c r="D112" s="104">
        <v>0</v>
      </c>
      <c r="E112" s="104">
        <v>0</v>
      </c>
      <c r="F112" s="104">
        <v>11</v>
      </c>
      <c r="G112" s="104">
        <v>10425</v>
      </c>
      <c r="H112" s="105">
        <v>105.515587529976</v>
      </c>
      <c r="I112" s="111" t="s">
        <v>13</v>
      </c>
    </row>
    <row r="113" spans="1:9" x14ac:dyDescent="0.2">
      <c r="A113" s="114" t="s">
        <v>30</v>
      </c>
      <c r="B113" s="115" t="s">
        <v>281</v>
      </c>
      <c r="C113" s="116">
        <v>7</v>
      </c>
      <c r="D113" s="116">
        <v>0</v>
      </c>
      <c r="E113" s="116">
        <v>0</v>
      </c>
      <c r="F113" s="116">
        <v>7</v>
      </c>
      <c r="G113" s="116">
        <v>6702</v>
      </c>
      <c r="H113" s="117">
        <v>104.44643390032826</v>
      </c>
      <c r="I113" s="111" t="s">
        <v>13</v>
      </c>
    </row>
    <row r="114" spans="1:9" x14ac:dyDescent="0.2">
      <c r="A114" s="106" t="s">
        <v>22</v>
      </c>
      <c r="B114" s="107" t="s">
        <v>584</v>
      </c>
      <c r="C114" s="108">
        <v>5</v>
      </c>
      <c r="D114" s="108">
        <v>0</v>
      </c>
      <c r="E114" s="108">
        <v>0</v>
      </c>
      <c r="F114" s="108">
        <v>5</v>
      </c>
      <c r="G114" s="108">
        <v>4849</v>
      </c>
      <c r="H114" s="109">
        <v>103.11404413281089</v>
      </c>
      <c r="I114" s="112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opLeftCell="A79" workbookViewId="0">
      <selection activeCell="A2" sqref="A2:I114"/>
    </sheetView>
  </sheetViews>
  <sheetFormatPr defaultRowHeight="15" x14ac:dyDescent="0.25"/>
  <cols>
    <col min="1" max="1" width="20.85546875" bestFit="1" customWidth="1"/>
    <col min="2" max="2" width="27.855468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5.42578125" style="7" bestFit="1" customWidth="1"/>
    <col min="7" max="7" width="10.140625" style="7" bestFit="1" customWidth="1"/>
    <col min="8" max="8" width="9.7109375" style="95" customWidth="1"/>
    <col min="9" max="9" width="10.28515625" style="7" bestFit="1" customWidth="1"/>
  </cols>
  <sheetData>
    <row r="1" spans="1:9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1126</v>
      </c>
      <c r="F1" s="7" t="s">
        <v>3</v>
      </c>
      <c r="G1" s="7" t="s">
        <v>1105</v>
      </c>
      <c r="H1" s="95" t="s">
        <v>4</v>
      </c>
      <c r="I1" s="7" t="s">
        <v>5</v>
      </c>
    </row>
    <row r="2" spans="1:9" x14ac:dyDescent="0.25">
      <c r="A2" t="s">
        <v>62</v>
      </c>
      <c r="B2" t="s">
        <v>817</v>
      </c>
      <c r="C2" s="7">
        <v>615</v>
      </c>
      <c r="D2" s="7">
        <v>1</v>
      </c>
      <c r="E2" s="7">
        <v>1</v>
      </c>
      <c r="F2" s="7">
        <v>617</v>
      </c>
      <c r="G2" s="7">
        <v>16602</v>
      </c>
      <c r="H2" s="95">
        <v>3716.4197084688594</v>
      </c>
      <c r="I2" s="7" t="s">
        <v>1127</v>
      </c>
    </row>
    <row r="3" spans="1:9" x14ac:dyDescent="0.25">
      <c r="A3" t="s">
        <v>11</v>
      </c>
      <c r="B3" t="s">
        <v>382</v>
      </c>
      <c r="C3" s="7">
        <v>135</v>
      </c>
      <c r="D3" s="7">
        <v>0</v>
      </c>
      <c r="E3" s="7">
        <v>0</v>
      </c>
      <c r="F3" s="7">
        <v>135</v>
      </c>
      <c r="G3" s="7">
        <v>6228</v>
      </c>
      <c r="H3" s="95">
        <v>2167.6300578034684</v>
      </c>
      <c r="I3" s="7" t="s">
        <v>1127</v>
      </c>
    </row>
    <row r="4" spans="1:9" x14ac:dyDescent="0.25">
      <c r="A4" t="s">
        <v>26</v>
      </c>
      <c r="B4" t="s">
        <v>753</v>
      </c>
      <c r="C4" s="7">
        <v>98</v>
      </c>
      <c r="D4" s="7">
        <v>0</v>
      </c>
      <c r="E4" s="7">
        <v>0</v>
      </c>
      <c r="F4" s="7">
        <v>98</v>
      </c>
      <c r="G4" s="7">
        <v>4927</v>
      </c>
      <c r="H4" s="95">
        <v>1989.0399837629388</v>
      </c>
      <c r="I4" s="7" t="s">
        <v>1127</v>
      </c>
    </row>
    <row r="5" spans="1:9" x14ac:dyDescent="0.25">
      <c r="A5" t="s">
        <v>28</v>
      </c>
      <c r="B5" t="s">
        <v>549</v>
      </c>
      <c r="C5" s="7">
        <v>160</v>
      </c>
      <c r="D5" s="7">
        <v>0</v>
      </c>
      <c r="E5" s="7">
        <v>0</v>
      </c>
      <c r="F5" s="7">
        <v>160</v>
      </c>
      <c r="G5" s="7">
        <v>10731</v>
      </c>
      <c r="H5" s="95">
        <v>1491.0073618488491</v>
      </c>
      <c r="I5" s="7" t="s">
        <v>1127</v>
      </c>
    </row>
    <row r="6" spans="1:9" x14ac:dyDescent="0.25">
      <c r="A6" t="s">
        <v>20</v>
      </c>
      <c r="B6" t="s">
        <v>276</v>
      </c>
      <c r="C6" s="7">
        <v>106</v>
      </c>
      <c r="D6" s="7">
        <v>0</v>
      </c>
      <c r="E6" s="7">
        <v>0</v>
      </c>
      <c r="F6" s="7">
        <v>106</v>
      </c>
      <c r="G6" s="7">
        <v>7852</v>
      </c>
      <c r="H6" s="95">
        <v>1349.9745287824758</v>
      </c>
      <c r="I6" s="7" t="s">
        <v>1127</v>
      </c>
    </row>
    <row r="7" spans="1:9" x14ac:dyDescent="0.25">
      <c r="A7" t="s">
        <v>17</v>
      </c>
      <c r="B7" t="s">
        <v>763</v>
      </c>
      <c r="C7" s="7">
        <v>97</v>
      </c>
      <c r="D7" s="7">
        <v>2</v>
      </c>
      <c r="E7" s="7">
        <v>0</v>
      </c>
      <c r="F7" s="7">
        <v>99</v>
      </c>
      <c r="G7" s="7">
        <v>7858</v>
      </c>
      <c r="H7" s="95">
        <v>1259.8625604479512</v>
      </c>
      <c r="I7" s="7" t="s">
        <v>1127</v>
      </c>
    </row>
    <row r="8" spans="1:9" x14ac:dyDescent="0.25">
      <c r="A8" t="s">
        <v>30</v>
      </c>
      <c r="B8" t="s">
        <v>88</v>
      </c>
      <c r="C8" s="7">
        <v>56</v>
      </c>
      <c r="D8" s="7">
        <v>0</v>
      </c>
      <c r="E8" s="7">
        <v>0</v>
      </c>
      <c r="F8" s="7">
        <v>56</v>
      </c>
      <c r="G8" s="7">
        <v>4825</v>
      </c>
      <c r="H8" s="95">
        <v>1160.6217616580311</v>
      </c>
      <c r="I8" s="7" t="s">
        <v>1127</v>
      </c>
    </row>
    <row r="9" spans="1:9" x14ac:dyDescent="0.25">
      <c r="A9" t="s">
        <v>14</v>
      </c>
      <c r="B9" t="s">
        <v>808</v>
      </c>
      <c r="C9" s="7">
        <v>32</v>
      </c>
      <c r="D9" s="7">
        <v>0</v>
      </c>
      <c r="E9" s="7">
        <v>0</v>
      </c>
      <c r="F9" s="7">
        <v>32</v>
      </c>
      <c r="G9" s="7">
        <v>3119</v>
      </c>
      <c r="H9" s="95">
        <v>1025.9698621352998</v>
      </c>
      <c r="I9" s="7" t="s">
        <v>1127</v>
      </c>
    </row>
    <row r="10" spans="1:9" x14ac:dyDescent="0.25">
      <c r="A10" t="s">
        <v>62</v>
      </c>
      <c r="B10" t="s">
        <v>665</v>
      </c>
      <c r="C10" s="7">
        <v>78</v>
      </c>
      <c r="D10" s="7">
        <v>0</v>
      </c>
      <c r="E10" s="7">
        <v>0</v>
      </c>
      <c r="F10" s="7">
        <v>78</v>
      </c>
      <c r="G10" s="7">
        <v>7991</v>
      </c>
      <c r="H10" s="95">
        <v>976.09811037417103</v>
      </c>
      <c r="I10" s="7" t="s">
        <v>1127</v>
      </c>
    </row>
    <row r="11" spans="1:9" x14ac:dyDescent="0.25">
      <c r="A11" t="s">
        <v>28</v>
      </c>
      <c r="B11" t="s">
        <v>398</v>
      </c>
      <c r="C11" s="7">
        <v>226</v>
      </c>
      <c r="D11" s="7">
        <v>0</v>
      </c>
      <c r="E11" s="7">
        <v>0</v>
      </c>
      <c r="F11" s="7">
        <v>226</v>
      </c>
      <c r="G11" s="7">
        <v>23212</v>
      </c>
      <c r="H11" s="95">
        <v>973.63432707220397</v>
      </c>
      <c r="I11" s="7" t="s">
        <v>1127</v>
      </c>
    </row>
    <row r="12" spans="1:9" x14ac:dyDescent="0.25">
      <c r="A12" t="s">
        <v>53</v>
      </c>
      <c r="B12" t="s">
        <v>440</v>
      </c>
      <c r="C12" s="7">
        <v>38</v>
      </c>
      <c r="D12" s="7">
        <v>0</v>
      </c>
      <c r="E12" s="7">
        <v>0</v>
      </c>
      <c r="F12" s="7">
        <v>38</v>
      </c>
      <c r="G12" s="7">
        <v>4516</v>
      </c>
      <c r="H12" s="95">
        <v>841.45261293179806</v>
      </c>
      <c r="I12" s="7" t="s">
        <v>1127</v>
      </c>
    </row>
    <row r="13" spans="1:9" x14ac:dyDescent="0.25">
      <c r="A13" t="s">
        <v>30</v>
      </c>
      <c r="B13" t="s">
        <v>570</v>
      </c>
      <c r="C13" s="7">
        <v>47</v>
      </c>
      <c r="D13" s="7">
        <v>0</v>
      </c>
      <c r="E13" s="7">
        <v>0</v>
      </c>
      <c r="F13" s="7">
        <v>47</v>
      </c>
      <c r="G13" s="7">
        <v>5671</v>
      </c>
      <c r="H13" s="95">
        <v>828.77799329924176</v>
      </c>
      <c r="I13" s="7" t="s">
        <v>1127</v>
      </c>
    </row>
    <row r="14" spans="1:9" x14ac:dyDescent="0.25">
      <c r="A14" t="s">
        <v>17</v>
      </c>
      <c r="B14" t="s">
        <v>710</v>
      </c>
      <c r="C14" s="7">
        <v>32</v>
      </c>
      <c r="D14" s="7">
        <v>0</v>
      </c>
      <c r="E14" s="7">
        <v>0</v>
      </c>
      <c r="F14" s="7">
        <v>32</v>
      </c>
      <c r="G14" s="7">
        <v>3937</v>
      </c>
      <c r="H14" s="95">
        <v>812.80162560325107</v>
      </c>
      <c r="I14" s="7" t="s">
        <v>1127</v>
      </c>
    </row>
    <row r="15" spans="1:9" x14ac:dyDescent="0.25">
      <c r="A15" t="s">
        <v>14</v>
      </c>
      <c r="B15" t="s">
        <v>385</v>
      </c>
      <c r="C15" s="7">
        <v>141</v>
      </c>
      <c r="D15" s="7">
        <v>1</v>
      </c>
      <c r="E15" s="7">
        <v>0</v>
      </c>
      <c r="F15" s="7">
        <v>142</v>
      </c>
      <c r="G15" s="7">
        <v>19717</v>
      </c>
      <c r="H15" s="95">
        <v>720.1906983821068</v>
      </c>
      <c r="I15" s="7" t="s">
        <v>1127</v>
      </c>
    </row>
    <row r="16" spans="1:9" x14ac:dyDescent="0.25">
      <c r="A16" t="s">
        <v>30</v>
      </c>
      <c r="B16" t="s">
        <v>501</v>
      </c>
      <c r="C16" s="7">
        <v>146</v>
      </c>
      <c r="D16" s="7">
        <v>0</v>
      </c>
      <c r="E16" s="7">
        <v>1</v>
      </c>
      <c r="F16" s="7">
        <v>147</v>
      </c>
      <c r="G16" s="7">
        <v>20882</v>
      </c>
      <c r="H16" s="95">
        <v>703.95555981227847</v>
      </c>
      <c r="I16" s="7" t="s">
        <v>1127</v>
      </c>
    </row>
    <row r="17" spans="1:9" x14ac:dyDescent="0.25">
      <c r="A17" t="s">
        <v>28</v>
      </c>
      <c r="B17" t="s">
        <v>330</v>
      </c>
      <c r="C17" s="7">
        <v>41</v>
      </c>
      <c r="D17" s="7">
        <v>0</v>
      </c>
      <c r="E17" s="7">
        <v>0</v>
      </c>
      <c r="F17" s="7">
        <v>41</v>
      </c>
      <c r="G17" s="7">
        <v>5891</v>
      </c>
      <c r="H17" s="95">
        <v>695.97691393651337</v>
      </c>
      <c r="I17" s="7" t="s">
        <v>1127</v>
      </c>
    </row>
    <row r="18" spans="1:9" x14ac:dyDescent="0.25">
      <c r="A18" t="s">
        <v>20</v>
      </c>
      <c r="B18" t="s">
        <v>861</v>
      </c>
      <c r="C18" s="7">
        <v>34</v>
      </c>
      <c r="D18" s="7">
        <v>0</v>
      </c>
      <c r="E18" s="7">
        <v>0</v>
      </c>
      <c r="F18" s="7">
        <v>34</v>
      </c>
      <c r="G18" s="7">
        <v>4894</v>
      </c>
      <c r="H18" s="95">
        <v>694.72823865958321</v>
      </c>
      <c r="I18" s="7" t="s">
        <v>1127</v>
      </c>
    </row>
    <row r="19" spans="1:9" x14ac:dyDescent="0.25">
      <c r="A19" t="s">
        <v>30</v>
      </c>
      <c r="B19" t="s">
        <v>669</v>
      </c>
      <c r="C19" s="7">
        <v>71</v>
      </c>
      <c r="D19" s="7">
        <v>0</v>
      </c>
      <c r="E19" s="7">
        <v>0</v>
      </c>
      <c r="F19" s="7">
        <v>71</v>
      </c>
      <c r="G19" s="7">
        <v>10226</v>
      </c>
      <c r="H19" s="95">
        <v>694.30862507334245</v>
      </c>
      <c r="I19" s="7" t="s">
        <v>1127</v>
      </c>
    </row>
    <row r="20" spans="1:9" x14ac:dyDescent="0.25">
      <c r="A20" t="s">
        <v>14</v>
      </c>
      <c r="B20" t="s">
        <v>529</v>
      </c>
      <c r="C20" s="7">
        <v>182</v>
      </c>
      <c r="D20" s="7">
        <v>0</v>
      </c>
      <c r="E20" s="7">
        <v>2</v>
      </c>
      <c r="F20" s="7">
        <v>184</v>
      </c>
      <c r="G20" s="7">
        <v>26997</v>
      </c>
      <c r="H20" s="95">
        <v>681.55721006037709</v>
      </c>
      <c r="I20" s="7" t="s">
        <v>1127</v>
      </c>
    </row>
    <row r="21" spans="1:9" x14ac:dyDescent="0.25">
      <c r="A21" t="s">
        <v>26</v>
      </c>
      <c r="B21" t="s">
        <v>572</v>
      </c>
      <c r="C21" s="7">
        <v>600</v>
      </c>
      <c r="D21" s="7">
        <v>0</v>
      </c>
      <c r="E21" s="7">
        <v>3</v>
      </c>
      <c r="F21" s="7">
        <v>603</v>
      </c>
      <c r="G21" s="7">
        <v>93101</v>
      </c>
      <c r="H21" s="95">
        <v>647.6836983491047</v>
      </c>
      <c r="I21" s="7" t="s">
        <v>1127</v>
      </c>
    </row>
    <row r="22" spans="1:9" x14ac:dyDescent="0.25">
      <c r="A22" t="s">
        <v>53</v>
      </c>
      <c r="B22" t="s">
        <v>256</v>
      </c>
      <c r="C22" s="7">
        <v>28</v>
      </c>
      <c r="D22" s="7">
        <v>0</v>
      </c>
      <c r="E22" s="7">
        <v>0</v>
      </c>
      <c r="F22" s="7">
        <v>28</v>
      </c>
      <c r="G22" s="7">
        <v>4396</v>
      </c>
      <c r="H22" s="95">
        <v>636.9426751592357</v>
      </c>
      <c r="I22" s="7" t="s">
        <v>1127</v>
      </c>
    </row>
    <row r="23" spans="1:9" x14ac:dyDescent="0.25">
      <c r="A23" t="s">
        <v>22</v>
      </c>
      <c r="B23" t="s">
        <v>752</v>
      </c>
      <c r="C23" s="7">
        <v>26</v>
      </c>
      <c r="D23" s="7">
        <v>0</v>
      </c>
      <c r="E23" s="7">
        <v>0</v>
      </c>
      <c r="F23" s="7">
        <v>26</v>
      </c>
      <c r="G23" s="7">
        <v>4255</v>
      </c>
      <c r="H23" s="95">
        <v>611.04582843713274</v>
      </c>
      <c r="I23" s="7" t="s">
        <v>1127</v>
      </c>
    </row>
    <row r="24" spans="1:9" x14ac:dyDescent="0.25">
      <c r="A24" t="s">
        <v>17</v>
      </c>
      <c r="B24" t="s">
        <v>756</v>
      </c>
      <c r="C24" s="7">
        <v>33</v>
      </c>
      <c r="D24" s="7">
        <v>0</v>
      </c>
      <c r="E24" s="7">
        <v>0</v>
      </c>
      <c r="F24" s="7">
        <v>33</v>
      </c>
      <c r="G24" s="7">
        <v>5454</v>
      </c>
      <c r="H24" s="95">
        <v>605.060506050605</v>
      </c>
      <c r="I24" s="7" t="s">
        <v>1127</v>
      </c>
    </row>
    <row r="25" spans="1:9" x14ac:dyDescent="0.25">
      <c r="A25" t="s">
        <v>14</v>
      </c>
      <c r="B25" t="s">
        <v>49</v>
      </c>
      <c r="C25" s="7">
        <v>50</v>
      </c>
      <c r="D25" s="7">
        <v>0</v>
      </c>
      <c r="E25" s="7">
        <v>0</v>
      </c>
      <c r="F25" s="7">
        <v>50</v>
      </c>
      <c r="G25" s="7">
        <v>8333</v>
      </c>
      <c r="H25" s="95">
        <v>600.02400096003839</v>
      </c>
      <c r="I25" s="7" t="s">
        <v>1127</v>
      </c>
    </row>
    <row r="26" spans="1:9" x14ac:dyDescent="0.25">
      <c r="A26" t="s">
        <v>38</v>
      </c>
      <c r="B26" t="s">
        <v>82</v>
      </c>
      <c r="C26" s="7">
        <v>81</v>
      </c>
      <c r="D26" s="7">
        <v>1</v>
      </c>
      <c r="E26" s="7">
        <v>0</v>
      </c>
      <c r="F26" s="7">
        <v>82</v>
      </c>
      <c r="G26" s="7">
        <v>14085</v>
      </c>
      <c r="H26" s="95">
        <v>582.17962371317003</v>
      </c>
      <c r="I26" s="7" t="s">
        <v>1127</v>
      </c>
    </row>
    <row r="27" spans="1:9" x14ac:dyDescent="0.25">
      <c r="A27" t="s">
        <v>33</v>
      </c>
      <c r="B27" t="s">
        <v>649</v>
      </c>
      <c r="C27" s="7">
        <v>21</v>
      </c>
      <c r="D27" s="7">
        <v>0</v>
      </c>
      <c r="E27" s="7">
        <v>0</v>
      </c>
      <c r="F27" s="7">
        <v>21</v>
      </c>
      <c r="G27" s="7">
        <v>4019</v>
      </c>
      <c r="H27" s="95">
        <v>522.51803931326208</v>
      </c>
      <c r="I27" s="7" t="s">
        <v>1127</v>
      </c>
    </row>
    <row r="28" spans="1:9" x14ac:dyDescent="0.25">
      <c r="A28" t="s">
        <v>28</v>
      </c>
      <c r="B28" t="s">
        <v>153</v>
      </c>
      <c r="C28" s="7">
        <v>19</v>
      </c>
      <c r="D28" s="7">
        <v>0</v>
      </c>
      <c r="E28" s="7">
        <v>0</v>
      </c>
      <c r="F28" s="7">
        <v>19</v>
      </c>
      <c r="G28" s="7">
        <v>3711</v>
      </c>
      <c r="H28" s="95">
        <v>511.99137698733495</v>
      </c>
      <c r="I28" s="7" t="s">
        <v>1127</v>
      </c>
    </row>
    <row r="29" spans="1:9" x14ac:dyDescent="0.25">
      <c r="A29" t="s">
        <v>53</v>
      </c>
      <c r="B29" t="s">
        <v>462</v>
      </c>
      <c r="C29" s="7">
        <v>25</v>
      </c>
      <c r="D29" s="7">
        <v>0</v>
      </c>
      <c r="E29" s="7">
        <v>0</v>
      </c>
      <c r="F29" s="7">
        <v>25</v>
      </c>
      <c r="G29" s="7">
        <v>4915</v>
      </c>
      <c r="H29" s="95">
        <v>508.64699898270601</v>
      </c>
      <c r="I29" s="7" t="s">
        <v>1127</v>
      </c>
    </row>
    <row r="30" spans="1:9" x14ac:dyDescent="0.25">
      <c r="A30" t="s">
        <v>20</v>
      </c>
      <c r="B30" t="s">
        <v>99</v>
      </c>
      <c r="C30" s="7">
        <v>113</v>
      </c>
      <c r="D30" s="7">
        <v>18</v>
      </c>
      <c r="E30" s="7">
        <v>0</v>
      </c>
      <c r="F30" s="7">
        <v>131</v>
      </c>
      <c r="G30" s="7">
        <v>26396</v>
      </c>
      <c r="H30" s="95">
        <v>496.28731626003935</v>
      </c>
      <c r="I30" s="7" t="s">
        <v>10</v>
      </c>
    </row>
    <row r="31" spans="1:9" x14ac:dyDescent="0.25">
      <c r="A31" t="s">
        <v>26</v>
      </c>
      <c r="B31" t="s">
        <v>322</v>
      </c>
      <c r="C31" s="7">
        <v>329</v>
      </c>
      <c r="D31" s="7">
        <v>1</v>
      </c>
      <c r="E31" s="7">
        <v>0</v>
      </c>
      <c r="F31" s="7">
        <v>330</v>
      </c>
      <c r="G31" s="7">
        <v>67540</v>
      </c>
      <c r="H31" s="95">
        <v>488.59934853420191</v>
      </c>
      <c r="I31" s="7" t="s">
        <v>10</v>
      </c>
    </row>
    <row r="32" spans="1:9" x14ac:dyDescent="0.25">
      <c r="A32" t="s">
        <v>24</v>
      </c>
      <c r="B32" t="s">
        <v>194</v>
      </c>
      <c r="C32" s="7">
        <v>48</v>
      </c>
      <c r="D32" s="7">
        <v>0</v>
      </c>
      <c r="E32" s="7">
        <v>0</v>
      </c>
      <c r="F32" s="7">
        <v>48</v>
      </c>
      <c r="G32" s="7">
        <v>9986</v>
      </c>
      <c r="H32" s="95">
        <v>480.67294211896655</v>
      </c>
      <c r="I32" s="7" t="s">
        <v>10</v>
      </c>
    </row>
    <row r="33" spans="1:9" x14ac:dyDescent="0.25">
      <c r="A33" t="s">
        <v>30</v>
      </c>
      <c r="B33" t="s">
        <v>434</v>
      </c>
      <c r="C33" s="7">
        <v>72</v>
      </c>
      <c r="D33" s="7">
        <v>0</v>
      </c>
      <c r="E33" s="7">
        <v>0</v>
      </c>
      <c r="F33" s="7">
        <v>72</v>
      </c>
      <c r="G33" s="7">
        <v>15410</v>
      </c>
      <c r="H33" s="95">
        <v>467.22907203114858</v>
      </c>
      <c r="I33" s="7" t="s">
        <v>10</v>
      </c>
    </row>
    <row r="34" spans="1:9" x14ac:dyDescent="0.25">
      <c r="A34" t="s">
        <v>22</v>
      </c>
      <c r="B34" t="s">
        <v>403</v>
      </c>
      <c r="C34" s="7">
        <v>55</v>
      </c>
      <c r="D34" s="7">
        <v>2</v>
      </c>
      <c r="E34" s="7">
        <v>0</v>
      </c>
      <c r="F34" s="7">
        <v>57</v>
      </c>
      <c r="G34" s="7">
        <v>12212</v>
      </c>
      <c r="H34" s="95">
        <v>466.75401244677369</v>
      </c>
      <c r="I34" s="7" t="s">
        <v>10</v>
      </c>
    </row>
    <row r="35" spans="1:9" x14ac:dyDescent="0.25">
      <c r="A35" t="s">
        <v>24</v>
      </c>
      <c r="B35" t="s">
        <v>618</v>
      </c>
      <c r="C35" s="7">
        <v>51</v>
      </c>
      <c r="D35" s="7">
        <v>0</v>
      </c>
      <c r="E35" s="7">
        <v>0</v>
      </c>
      <c r="F35" s="7">
        <v>51</v>
      </c>
      <c r="G35" s="7">
        <v>11968</v>
      </c>
      <c r="H35" s="95">
        <v>426.13636363636363</v>
      </c>
      <c r="I35" s="7" t="s">
        <v>10</v>
      </c>
    </row>
    <row r="36" spans="1:9" x14ac:dyDescent="0.25">
      <c r="A36" t="s">
        <v>11</v>
      </c>
      <c r="B36" t="s">
        <v>172</v>
      </c>
      <c r="C36" s="7">
        <v>41</v>
      </c>
      <c r="D36" s="7">
        <v>0</v>
      </c>
      <c r="E36" s="7">
        <v>0</v>
      </c>
      <c r="F36" s="7">
        <v>41</v>
      </c>
      <c r="G36" s="7">
        <v>9679</v>
      </c>
      <c r="H36" s="95">
        <v>423.59747907841717</v>
      </c>
      <c r="I36" s="7" t="s">
        <v>10</v>
      </c>
    </row>
    <row r="37" spans="1:9" x14ac:dyDescent="0.25">
      <c r="A37" t="s">
        <v>142</v>
      </c>
      <c r="B37" t="s">
        <v>359</v>
      </c>
      <c r="C37" s="7">
        <v>24</v>
      </c>
      <c r="D37" s="7">
        <v>0</v>
      </c>
      <c r="E37" s="7">
        <v>0</v>
      </c>
      <c r="F37" s="7">
        <v>24</v>
      </c>
      <c r="G37" s="7">
        <v>5704</v>
      </c>
      <c r="H37" s="95">
        <v>420.75736325385691</v>
      </c>
      <c r="I37" s="7" t="s">
        <v>10</v>
      </c>
    </row>
    <row r="38" spans="1:9" x14ac:dyDescent="0.25">
      <c r="A38" t="s">
        <v>24</v>
      </c>
      <c r="B38" t="s">
        <v>237</v>
      </c>
      <c r="C38" s="7">
        <v>28</v>
      </c>
      <c r="D38" s="7">
        <v>0</v>
      </c>
      <c r="E38" s="7">
        <v>0</v>
      </c>
      <c r="F38" s="7">
        <v>28</v>
      </c>
      <c r="G38" s="7">
        <v>6908</v>
      </c>
      <c r="H38" s="95">
        <v>405.32715691951358</v>
      </c>
      <c r="I38" s="7" t="s">
        <v>10</v>
      </c>
    </row>
    <row r="39" spans="1:9" x14ac:dyDescent="0.25">
      <c r="A39" t="s">
        <v>26</v>
      </c>
      <c r="B39" t="s">
        <v>158</v>
      </c>
      <c r="C39" s="7">
        <v>212</v>
      </c>
      <c r="D39" s="7">
        <v>1</v>
      </c>
      <c r="E39" s="7">
        <v>0</v>
      </c>
      <c r="F39" s="7">
        <v>213</v>
      </c>
      <c r="G39" s="7">
        <v>53866</v>
      </c>
      <c r="H39" s="95">
        <v>395.42568596145986</v>
      </c>
      <c r="I39" s="7" t="s">
        <v>10</v>
      </c>
    </row>
    <row r="40" spans="1:9" x14ac:dyDescent="0.25">
      <c r="A40" t="s">
        <v>102</v>
      </c>
      <c r="B40" t="s">
        <v>442</v>
      </c>
      <c r="C40" s="7">
        <v>19</v>
      </c>
      <c r="D40" s="7">
        <v>0</v>
      </c>
      <c r="E40" s="7">
        <v>0</v>
      </c>
      <c r="F40" s="7">
        <v>19</v>
      </c>
      <c r="G40" s="7">
        <v>4844</v>
      </c>
      <c r="H40" s="95">
        <v>392.23781998348471</v>
      </c>
      <c r="I40" s="7" t="s">
        <v>10</v>
      </c>
    </row>
    <row r="41" spans="1:9" x14ac:dyDescent="0.25">
      <c r="A41" t="s">
        <v>20</v>
      </c>
      <c r="B41" t="s">
        <v>601</v>
      </c>
      <c r="C41" s="7">
        <v>21</v>
      </c>
      <c r="D41" s="7">
        <v>5</v>
      </c>
      <c r="E41" s="7">
        <v>0</v>
      </c>
      <c r="F41" s="7">
        <v>26</v>
      </c>
      <c r="G41" s="7">
        <v>6847</v>
      </c>
      <c r="H41" s="95">
        <v>379.72834818168542</v>
      </c>
      <c r="I41" s="7" t="s">
        <v>10</v>
      </c>
    </row>
    <row r="42" spans="1:9" x14ac:dyDescent="0.25">
      <c r="A42" t="s">
        <v>11</v>
      </c>
      <c r="B42" t="s">
        <v>325</v>
      </c>
      <c r="C42" s="7">
        <v>11</v>
      </c>
      <c r="D42" s="7">
        <v>0</v>
      </c>
      <c r="E42" s="7">
        <v>0</v>
      </c>
      <c r="F42" s="7">
        <v>11</v>
      </c>
      <c r="G42" s="7">
        <v>2927</v>
      </c>
      <c r="H42" s="95">
        <v>375.81141100102496</v>
      </c>
      <c r="I42" s="7" t="s">
        <v>10</v>
      </c>
    </row>
    <row r="43" spans="1:9" x14ac:dyDescent="0.25">
      <c r="A43" t="s">
        <v>24</v>
      </c>
      <c r="B43" t="s">
        <v>465</v>
      </c>
      <c r="C43" s="7">
        <v>28</v>
      </c>
      <c r="D43" s="7">
        <v>0</v>
      </c>
      <c r="E43" s="7">
        <v>0</v>
      </c>
      <c r="F43" s="7">
        <v>28</v>
      </c>
      <c r="G43" s="7">
        <v>7481</v>
      </c>
      <c r="H43" s="95">
        <v>374.28151316668897</v>
      </c>
      <c r="I43" s="7" t="s">
        <v>10</v>
      </c>
    </row>
    <row r="44" spans="1:9" x14ac:dyDescent="0.25">
      <c r="A44" t="s">
        <v>38</v>
      </c>
      <c r="B44" t="s">
        <v>615</v>
      </c>
      <c r="C44" s="7">
        <v>2</v>
      </c>
      <c r="D44" s="7">
        <v>38</v>
      </c>
      <c r="E44" s="7">
        <v>0</v>
      </c>
      <c r="F44" s="7">
        <v>40</v>
      </c>
      <c r="G44" s="7">
        <v>10731</v>
      </c>
      <c r="H44" s="95">
        <v>372.75184046221227</v>
      </c>
      <c r="I44" s="7" t="s">
        <v>10</v>
      </c>
    </row>
    <row r="45" spans="1:9" x14ac:dyDescent="0.25">
      <c r="A45" t="s">
        <v>80</v>
      </c>
      <c r="B45" t="s">
        <v>80</v>
      </c>
      <c r="C45" s="7">
        <v>305</v>
      </c>
      <c r="D45" s="7">
        <v>0</v>
      </c>
      <c r="E45" s="7">
        <v>0</v>
      </c>
      <c r="F45" s="7">
        <v>305</v>
      </c>
      <c r="G45" s="7">
        <v>83808</v>
      </c>
      <c r="H45" s="95">
        <v>363.92707140129818</v>
      </c>
      <c r="I45" s="7" t="s">
        <v>10</v>
      </c>
    </row>
    <row r="46" spans="1:9" x14ac:dyDescent="0.25">
      <c r="A46" t="s">
        <v>40</v>
      </c>
      <c r="B46" t="s">
        <v>75</v>
      </c>
      <c r="C46" s="7">
        <v>38</v>
      </c>
      <c r="D46" s="7">
        <v>0</v>
      </c>
      <c r="E46" s="7">
        <v>0</v>
      </c>
      <c r="F46" s="7">
        <v>38</v>
      </c>
      <c r="G46" s="7">
        <v>10657</v>
      </c>
      <c r="H46" s="95">
        <v>356.5731444121235</v>
      </c>
      <c r="I46" s="7" t="s">
        <v>10</v>
      </c>
    </row>
    <row r="47" spans="1:9" x14ac:dyDescent="0.25">
      <c r="A47" t="s">
        <v>22</v>
      </c>
      <c r="B47" t="s">
        <v>423</v>
      </c>
      <c r="C47" s="7">
        <v>13</v>
      </c>
      <c r="D47" s="7">
        <v>0</v>
      </c>
      <c r="E47" s="7">
        <v>5</v>
      </c>
      <c r="F47" s="7">
        <v>18</v>
      </c>
      <c r="G47" s="7">
        <v>5378</v>
      </c>
      <c r="H47" s="95">
        <v>334.69691335068802</v>
      </c>
      <c r="I47" s="7" t="s">
        <v>10</v>
      </c>
    </row>
    <row r="48" spans="1:9" x14ac:dyDescent="0.25">
      <c r="A48" t="s">
        <v>11</v>
      </c>
      <c r="B48" t="s">
        <v>139</v>
      </c>
      <c r="C48" s="7">
        <v>12</v>
      </c>
      <c r="D48" s="7">
        <v>0</v>
      </c>
      <c r="E48" s="7">
        <v>0</v>
      </c>
      <c r="F48" s="7">
        <v>12</v>
      </c>
      <c r="G48" s="7">
        <v>3616</v>
      </c>
      <c r="H48" s="95">
        <v>331.85840707964599</v>
      </c>
      <c r="I48" s="7" t="s">
        <v>10</v>
      </c>
    </row>
    <row r="49" spans="1:9" x14ac:dyDescent="0.25">
      <c r="A49" t="s">
        <v>8</v>
      </c>
      <c r="B49" t="s">
        <v>516</v>
      </c>
      <c r="C49" s="7">
        <v>68</v>
      </c>
      <c r="D49" s="7">
        <v>0</v>
      </c>
      <c r="E49" s="7">
        <v>0</v>
      </c>
      <c r="F49" s="7">
        <v>68</v>
      </c>
      <c r="G49" s="7">
        <v>20999</v>
      </c>
      <c r="H49" s="95">
        <v>323.82494404495452</v>
      </c>
      <c r="I49" s="7" t="s">
        <v>10</v>
      </c>
    </row>
    <row r="50" spans="1:9" x14ac:dyDescent="0.25">
      <c r="A50" t="s">
        <v>24</v>
      </c>
      <c r="B50" t="s">
        <v>415</v>
      </c>
      <c r="C50" s="7">
        <v>119</v>
      </c>
      <c r="D50" s="7">
        <v>2</v>
      </c>
      <c r="E50" s="7">
        <v>1</v>
      </c>
      <c r="F50" s="7">
        <v>122</v>
      </c>
      <c r="G50" s="7">
        <v>38822</v>
      </c>
      <c r="H50" s="95">
        <v>314.25480397712636</v>
      </c>
      <c r="I50" s="7" t="s">
        <v>10</v>
      </c>
    </row>
    <row r="51" spans="1:9" x14ac:dyDescent="0.25">
      <c r="A51" t="s">
        <v>22</v>
      </c>
      <c r="B51" t="s">
        <v>208</v>
      </c>
      <c r="C51" s="7">
        <v>22</v>
      </c>
      <c r="D51" s="7">
        <v>0</v>
      </c>
      <c r="E51" s="7">
        <v>0</v>
      </c>
      <c r="F51" s="7">
        <v>22</v>
      </c>
      <c r="G51" s="7">
        <v>7017</v>
      </c>
      <c r="H51" s="95">
        <v>313.52429813310533</v>
      </c>
      <c r="I51" s="7" t="s">
        <v>10</v>
      </c>
    </row>
    <row r="52" spans="1:9" x14ac:dyDescent="0.25">
      <c r="A52" t="s">
        <v>26</v>
      </c>
      <c r="B52" t="s">
        <v>112</v>
      </c>
      <c r="C52" s="7">
        <v>155</v>
      </c>
      <c r="D52" s="7">
        <v>0</v>
      </c>
      <c r="E52" s="7">
        <v>0</v>
      </c>
      <c r="F52" s="7">
        <v>155</v>
      </c>
      <c r="G52" s="7">
        <v>50166</v>
      </c>
      <c r="H52" s="95">
        <v>308.97420563728423</v>
      </c>
      <c r="I52" s="7" t="s">
        <v>10</v>
      </c>
    </row>
    <row r="53" spans="1:9" x14ac:dyDescent="0.25">
      <c r="A53" t="s">
        <v>24</v>
      </c>
      <c r="B53" t="s">
        <v>611</v>
      </c>
      <c r="C53" s="7">
        <v>18</v>
      </c>
      <c r="D53" s="7">
        <v>0</v>
      </c>
      <c r="E53" s="7">
        <v>0</v>
      </c>
      <c r="F53" s="7">
        <v>18</v>
      </c>
      <c r="G53" s="7">
        <v>6044</v>
      </c>
      <c r="H53" s="95">
        <v>297.81601588352083</v>
      </c>
      <c r="I53" s="7" t="s">
        <v>13</v>
      </c>
    </row>
    <row r="54" spans="1:9" x14ac:dyDescent="0.25">
      <c r="A54" t="s">
        <v>30</v>
      </c>
      <c r="B54" t="s">
        <v>30</v>
      </c>
      <c r="C54" s="7">
        <v>71</v>
      </c>
      <c r="D54" s="7">
        <v>1</v>
      </c>
      <c r="E54" s="7">
        <v>0</v>
      </c>
      <c r="F54" s="7">
        <v>72</v>
      </c>
      <c r="G54" s="7">
        <v>24319</v>
      </c>
      <c r="H54" s="95">
        <v>296.06480529627038</v>
      </c>
      <c r="I54" s="7" t="s">
        <v>13</v>
      </c>
    </row>
    <row r="55" spans="1:9" x14ac:dyDescent="0.25">
      <c r="A55" t="s">
        <v>30</v>
      </c>
      <c r="B55" t="s">
        <v>404</v>
      </c>
      <c r="C55" s="7">
        <v>61</v>
      </c>
      <c r="D55" s="7">
        <v>1</v>
      </c>
      <c r="E55" s="7">
        <v>0</v>
      </c>
      <c r="F55" s="7">
        <v>62</v>
      </c>
      <c r="G55" s="7">
        <v>21096</v>
      </c>
      <c r="H55" s="95">
        <v>293.89457717102772</v>
      </c>
      <c r="I55" s="7" t="s">
        <v>13</v>
      </c>
    </row>
    <row r="56" spans="1:9" x14ac:dyDescent="0.25">
      <c r="A56" t="s">
        <v>53</v>
      </c>
      <c r="B56" t="s">
        <v>53</v>
      </c>
      <c r="C56" s="7">
        <v>136</v>
      </c>
      <c r="D56" s="7">
        <v>0</v>
      </c>
      <c r="E56" s="7">
        <v>0</v>
      </c>
      <c r="F56" s="7">
        <v>136</v>
      </c>
      <c r="G56" s="7">
        <v>47617</v>
      </c>
      <c r="H56" s="95">
        <v>285.61228132809714</v>
      </c>
      <c r="I56" s="7" t="s">
        <v>13</v>
      </c>
    </row>
    <row r="57" spans="1:9" x14ac:dyDescent="0.25">
      <c r="A57" t="s">
        <v>22</v>
      </c>
      <c r="B57" t="s">
        <v>859</v>
      </c>
      <c r="C57" s="7">
        <v>32</v>
      </c>
      <c r="D57" s="7">
        <v>0</v>
      </c>
      <c r="E57" s="7">
        <v>0</v>
      </c>
      <c r="F57" s="7">
        <v>32</v>
      </c>
      <c r="G57" s="7">
        <v>11446</v>
      </c>
      <c r="H57" s="95">
        <v>279.57365018347019</v>
      </c>
      <c r="I57" s="7" t="s">
        <v>13</v>
      </c>
    </row>
    <row r="58" spans="1:9" x14ac:dyDescent="0.25">
      <c r="A58" t="s">
        <v>142</v>
      </c>
      <c r="B58" t="s">
        <v>142</v>
      </c>
      <c r="C58" s="7">
        <v>282</v>
      </c>
      <c r="D58" s="7">
        <v>0</v>
      </c>
      <c r="E58" s="7">
        <v>7</v>
      </c>
      <c r="F58" s="7">
        <v>289</v>
      </c>
      <c r="G58" s="7">
        <v>104067</v>
      </c>
      <c r="H58" s="95">
        <v>277.70570882220107</v>
      </c>
      <c r="I58" s="7" t="s">
        <v>13</v>
      </c>
    </row>
    <row r="59" spans="1:9" x14ac:dyDescent="0.25">
      <c r="A59" t="s">
        <v>22</v>
      </c>
      <c r="B59" t="s">
        <v>174</v>
      </c>
      <c r="C59" s="7">
        <v>15</v>
      </c>
      <c r="D59" s="7">
        <v>0</v>
      </c>
      <c r="E59" s="7">
        <v>0</v>
      </c>
      <c r="F59" s="7">
        <v>15</v>
      </c>
      <c r="G59" s="7">
        <v>5420</v>
      </c>
      <c r="H59" s="95">
        <v>276.75276752767525</v>
      </c>
      <c r="I59" s="7" t="s">
        <v>13</v>
      </c>
    </row>
    <row r="60" spans="1:9" x14ac:dyDescent="0.25">
      <c r="A60" t="s">
        <v>26</v>
      </c>
      <c r="B60" t="s">
        <v>713</v>
      </c>
      <c r="C60" s="7">
        <v>74</v>
      </c>
      <c r="D60" s="7">
        <v>0</v>
      </c>
      <c r="E60" s="7">
        <v>0</v>
      </c>
      <c r="F60" s="7">
        <v>74</v>
      </c>
      <c r="G60" s="7">
        <v>28054</v>
      </c>
      <c r="H60" s="95">
        <v>263.77700149711268</v>
      </c>
      <c r="I60" s="7" t="s">
        <v>13</v>
      </c>
    </row>
    <row r="61" spans="1:9" x14ac:dyDescent="0.25">
      <c r="A61" t="s">
        <v>33</v>
      </c>
      <c r="B61" t="s">
        <v>85</v>
      </c>
      <c r="C61" s="7">
        <v>49</v>
      </c>
      <c r="D61" s="7">
        <v>1</v>
      </c>
      <c r="E61" s="7">
        <v>0</v>
      </c>
      <c r="F61" s="7">
        <v>50</v>
      </c>
      <c r="G61" s="7">
        <v>19094</v>
      </c>
      <c r="H61" s="95">
        <v>261.86236514088199</v>
      </c>
      <c r="I61" s="7" t="s">
        <v>13</v>
      </c>
    </row>
    <row r="62" spans="1:9" x14ac:dyDescent="0.25">
      <c r="A62" t="s">
        <v>30</v>
      </c>
      <c r="B62" t="s">
        <v>412</v>
      </c>
      <c r="C62" s="7">
        <v>39</v>
      </c>
      <c r="D62" s="7">
        <v>0</v>
      </c>
      <c r="E62" s="7">
        <v>0</v>
      </c>
      <c r="F62" s="7">
        <v>39</v>
      </c>
      <c r="G62" s="7">
        <v>14956</v>
      </c>
      <c r="H62" s="95">
        <v>260.76491040385133</v>
      </c>
      <c r="I62" s="7" t="s">
        <v>13</v>
      </c>
    </row>
    <row r="63" spans="1:9" x14ac:dyDescent="0.25">
      <c r="A63" t="s">
        <v>26</v>
      </c>
      <c r="B63" t="s">
        <v>598</v>
      </c>
      <c r="C63" s="7">
        <v>27</v>
      </c>
      <c r="D63" s="7">
        <v>2</v>
      </c>
      <c r="E63" s="7">
        <v>0</v>
      </c>
      <c r="F63" s="7">
        <v>29</v>
      </c>
      <c r="G63" s="7">
        <v>11249</v>
      </c>
      <c r="H63" s="95">
        <v>257.80069339496845</v>
      </c>
      <c r="I63" s="7" t="s">
        <v>13</v>
      </c>
    </row>
    <row r="64" spans="1:9" x14ac:dyDescent="0.25">
      <c r="A64" t="s">
        <v>22</v>
      </c>
      <c r="B64" t="s">
        <v>239</v>
      </c>
      <c r="C64" s="7">
        <v>59</v>
      </c>
      <c r="D64" s="7">
        <v>0</v>
      </c>
      <c r="E64" s="7">
        <v>0</v>
      </c>
      <c r="F64" s="7">
        <v>59</v>
      </c>
      <c r="G64" s="7">
        <v>22892</v>
      </c>
      <c r="H64" s="95">
        <v>257.73195876288662</v>
      </c>
      <c r="I64" s="7" t="s">
        <v>13</v>
      </c>
    </row>
    <row r="65" spans="1:9" x14ac:dyDescent="0.25">
      <c r="A65" t="s">
        <v>40</v>
      </c>
      <c r="B65" t="s">
        <v>574</v>
      </c>
      <c r="C65" s="7">
        <v>55</v>
      </c>
      <c r="D65" s="7">
        <v>0</v>
      </c>
      <c r="E65" s="7">
        <v>0</v>
      </c>
      <c r="F65" s="7">
        <v>55</v>
      </c>
      <c r="G65" s="7">
        <v>21418</v>
      </c>
      <c r="H65" s="95">
        <v>256.79335138668409</v>
      </c>
      <c r="I65" s="7" t="s">
        <v>13</v>
      </c>
    </row>
    <row r="66" spans="1:9" x14ac:dyDescent="0.25">
      <c r="A66" t="s">
        <v>57</v>
      </c>
      <c r="B66" t="s">
        <v>701</v>
      </c>
      <c r="C66" s="7">
        <v>6</v>
      </c>
      <c r="D66" s="7">
        <v>4</v>
      </c>
      <c r="E66" s="7">
        <v>0</v>
      </c>
      <c r="F66" s="7">
        <v>10</v>
      </c>
      <c r="G66" s="7">
        <v>3971</v>
      </c>
      <c r="H66" s="95">
        <v>251.82573659027955</v>
      </c>
      <c r="I66" s="7" t="s">
        <v>13</v>
      </c>
    </row>
    <row r="67" spans="1:9" x14ac:dyDescent="0.25">
      <c r="A67" t="s">
        <v>30</v>
      </c>
      <c r="B67" t="s">
        <v>316</v>
      </c>
      <c r="C67" s="7">
        <v>18</v>
      </c>
      <c r="D67" s="7">
        <v>0</v>
      </c>
      <c r="E67" s="7">
        <v>0</v>
      </c>
      <c r="F67" s="7">
        <v>18</v>
      </c>
      <c r="G67" s="7">
        <v>7409</v>
      </c>
      <c r="H67" s="95">
        <v>242.9477662302605</v>
      </c>
      <c r="I67" s="7" t="s">
        <v>13</v>
      </c>
    </row>
    <row r="68" spans="1:9" x14ac:dyDescent="0.25">
      <c r="A68" t="s">
        <v>62</v>
      </c>
      <c r="B68" t="s">
        <v>853</v>
      </c>
      <c r="C68" s="7">
        <v>102</v>
      </c>
      <c r="D68" s="7">
        <v>0</v>
      </c>
      <c r="E68" s="7">
        <v>0</v>
      </c>
      <c r="F68" s="7">
        <v>102</v>
      </c>
      <c r="G68" s="7">
        <v>42149</v>
      </c>
      <c r="H68" s="95">
        <v>241.99862392939335</v>
      </c>
      <c r="I68" s="7" t="s">
        <v>13</v>
      </c>
    </row>
    <row r="69" spans="1:9" x14ac:dyDescent="0.25">
      <c r="A69" t="s">
        <v>121</v>
      </c>
      <c r="B69" t="s">
        <v>157</v>
      </c>
      <c r="C69" s="7">
        <v>9</v>
      </c>
      <c r="D69" s="7">
        <v>0</v>
      </c>
      <c r="E69" s="7">
        <v>0</v>
      </c>
      <c r="F69" s="7">
        <v>9</v>
      </c>
      <c r="G69" s="7">
        <v>3810</v>
      </c>
      <c r="H69" s="95">
        <v>236.22047244094489</v>
      </c>
      <c r="I69" s="7" t="s">
        <v>13</v>
      </c>
    </row>
    <row r="70" spans="1:9" x14ac:dyDescent="0.25">
      <c r="A70" t="s">
        <v>62</v>
      </c>
      <c r="B70" t="s">
        <v>62</v>
      </c>
      <c r="C70" s="7">
        <v>249</v>
      </c>
      <c r="D70" s="7">
        <v>7</v>
      </c>
      <c r="E70" s="7">
        <v>9</v>
      </c>
      <c r="F70" s="7">
        <v>265</v>
      </c>
      <c r="G70" s="7">
        <v>114265</v>
      </c>
      <c r="H70" s="95">
        <v>231.91703496258697</v>
      </c>
      <c r="I70" s="7" t="s">
        <v>13</v>
      </c>
    </row>
    <row r="71" spans="1:9" x14ac:dyDescent="0.25">
      <c r="A71" t="s">
        <v>20</v>
      </c>
      <c r="B71" t="s">
        <v>21</v>
      </c>
      <c r="C71" s="7">
        <v>20</v>
      </c>
      <c r="D71" s="7">
        <v>1</v>
      </c>
      <c r="E71" s="7">
        <v>1</v>
      </c>
      <c r="F71" s="7">
        <v>22</v>
      </c>
      <c r="G71" s="7">
        <v>9575</v>
      </c>
      <c r="H71" s="95">
        <v>229.76501305483026</v>
      </c>
      <c r="I71" s="7" t="s">
        <v>13</v>
      </c>
    </row>
    <row r="72" spans="1:9" x14ac:dyDescent="0.25">
      <c r="A72" t="s">
        <v>22</v>
      </c>
      <c r="B72" t="s">
        <v>824</v>
      </c>
      <c r="C72" s="7">
        <v>15</v>
      </c>
      <c r="D72" s="7">
        <v>0</v>
      </c>
      <c r="E72" s="7">
        <v>0</v>
      </c>
      <c r="F72" s="7">
        <v>15</v>
      </c>
      <c r="G72" s="7">
        <v>6698</v>
      </c>
      <c r="H72" s="95">
        <v>223.94744699910422</v>
      </c>
      <c r="I72" s="7" t="s">
        <v>13</v>
      </c>
    </row>
    <row r="73" spans="1:9" x14ac:dyDescent="0.25">
      <c r="A73" t="s">
        <v>102</v>
      </c>
      <c r="B73" t="s">
        <v>563</v>
      </c>
      <c r="C73" s="7">
        <v>14</v>
      </c>
      <c r="D73" s="7">
        <v>0</v>
      </c>
      <c r="E73" s="7">
        <v>0</v>
      </c>
      <c r="F73" s="7">
        <v>14</v>
      </c>
      <c r="G73" s="7">
        <v>6332</v>
      </c>
      <c r="H73" s="95">
        <v>221.09917877447884</v>
      </c>
      <c r="I73" s="7" t="s">
        <v>13</v>
      </c>
    </row>
    <row r="74" spans="1:9" x14ac:dyDescent="0.25">
      <c r="A74" t="s">
        <v>17</v>
      </c>
      <c r="B74" t="s">
        <v>640</v>
      </c>
      <c r="C74" s="7">
        <v>48</v>
      </c>
      <c r="D74" s="7">
        <v>0</v>
      </c>
      <c r="E74" s="7">
        <v>0</v>
      </c>
      <c r="F74" s="7">
        <v>48</v>
      </c>
      <c r="G74" s="7">
        <v>23814</v>
      </c>
      <c r="H74" s="95">
        <v>201.5621063240111</v>
      </c>
      <c r="I74" s="7" t="s">
        <v>13</v>
      </c>
    </row>
    <row r="75" spans="1:9" x14ac:dyDescent="0.25">
      <c r="A75" t="s">
        <v>22</v>
      </c>
      <c r="B75" t="s">
        <v>478</v>
      </c>
      <c r="C75" s="7">
        <v>54</v>
      </c>
      <c r="D75" s="7">
        <v>0</v>
      </c>
      <c r="E75" s="7">
        <v>0</v>
      </c>
      <c r="F75" s="7">
        <v>54</v>
      </c>
      <c r="G75" s="7">
        <v>27640</v>
      </c>
      <c r="H75" s="95">
        <v>195.36903039073806</v>
      </c>
      <c r="I75" s="7" t="s">
        <v>13</v>
      </c>
    </row>
    <row r="76" spans="1:9" x14ac:dyDescent="0.25">
      <c r="A76" t="s">
        <v>62</v>
      </c>
      <c r="B76" t="s">
        <v>616</v>
      </c>
      <c r="C76" s="7">
        <v>21</v>
      </c>
      <c r="D76" s="7">
        <v>0</v>
      </c>
      <c r="E76" s="7">
        <v>0</v>
      </c>
      <c r="F76" s="7">
        <v>21</v>
      </c>
      <c r="G76" s="7">
        <v>10816</v>
      </c>
      <c r="H76" s="95">
        <v>194.1568047337278</v>
      </c>
      <c r="I76" s="7" t="s">
        <v>13</v>
      </c>
    </row>
    <row r="77" spans="1:9" x14ac:dyDescent="0.25">
      <c r="A77" t="s">
        <v>45</v>
      </c>
      <c r="B77" t="s">
        <v>114</v>
      </c>
      <c r="C77" s="7">
        <v>8</v>
      </c>
      <c r="D77" s="7">
        <v>0</v>
      </c>
      <c r="E77" s="7">
        <v>0</v>
      </c>
      <c r="F77" s="7">
        <v>8</v>
      </c>
      <c r="G77" s="7">
        <v>4190</v>
      </c>
      <c r="H77" s="95">
        <v>190.93078758949881</v>
      </c>
      <c r="I77" s="7" t="s">
        <v>13</v>
      </c>
    </row>
    <row r="78" spans="1:9" x14ac:dyDescent="0.25">
      <c r="A78" t="s">
        <v>24</v>
      </c>
      <c r="B78" t="s">
        <v>336</v>
      </c>
      <c r="C78" s="7">
        <v>102</v>
      </c>
      <c r="D78" s="7">
        <v>2</v>
      </c>
      <c r="E78" s="7">
        <v>7</v>
      </c>
      <c r="F78" s="7">
        <v>111</v>
      </c>
      <c r="G78" s="7">
        <v>58962</v>
      </c>
      <c r="H78" s="95">
        <v>188.25684339065839</v>
      </c>
      <c r="I78" s="7" t="s">
        <v>13</v>
      </c>
    </row>
    <row r="79" spans="1:9" x14ac:dyDescent="0.25">
      <c r="A79" t="s">
        <v>36</v>
      </c>
      <c r="B79" t="s">
        <v>395</v>
      </c>
      <c r="C79" s="7">
        <v>179</v>
      </c>
      <c r="D79" s="7">
        <v>0</v>
      </c>
      <c r="E79" s="7">
        <v>0</v>
      </c>
      <c r="F79" s="7">
        <v>179</v>
      </c>
      <c r="G79" s="7">
        <v>96389</v>
      </c>
      <c r="H79" s="95">
        <v>185.70583780306882</v>
      </c>
      <c r="I79" s="7" t="s">
        <v>13</v>
      </c>
    </row>
    <row r="80" spans="1:9" x14ac:dyDescent="0.25">
      <c r="A80" t="s">
        <v>135</v>
      </c>
      <c r="B80" t="s">
        <v>459</v>
      </c>
      <c r="C80" s="7">
        <v>5</v>
      </c>
      <c r="D80" s="7">
        <v>7</v>
      </c>
      <c r="E80" s="7">
        <v>0</v>
      </c>
      <c r="F80" s="7">
        <v>12</v>
      </c>
      <c r="G80" s="7">
        <v>6522</v>
      </c>
      <c r="H80" s="95">
        <v>183.99264029438822</v>
      </c>
      <c r="I80" s="7" t="s">
        <v>13</v>
      </c>
    </row>
    <row r="81" spans="1:9" x14ac:dyDescent="0.25">
      <c r="A81" t="s">
        <v>62</v>
      </c>
      <c r="B81" t="s">
        <v>660</v>
      </c>
      <c r="C81" s="7">
        <v>32</v>
      </c>
      <c r="D81" s="7">
        <v>0</v>
      </c>
      <c r="E81" s="7">
        <v>0</v>
      </c>
      <c r="F81" s="7">
        <v>32</v>
      </c>
      <c r="G81" s="7">
        <v>17858</v>
      </c>
      <c r="H81" s="95">
        <v>179.19139881285699</v>
      </c>
      <c r="I81" s="7" t="s">
        <v>13</v>
      </c>
    </row>
    <row r="82" spans="1:9" x14ac:dyDescent="0.25">
      <c r="A82" t="s">
        <v>26</v>
      </c>
      <c r="B82" t="s">
        <v>373</v>
      </c>
      <c r="C82" s="7">
        <v>14</v>
      </c>
      <c r="D82" s="7">
        <v>0</v>
      </c>
      <c r="E82" s="7">
        <v>0</v>
      </c>
      <c r="F82" s="7">
        <v>14</v>
      </c>
      <c r="G82" s="7">
        <v>7971</v>
      </c>
      <c r="H82" s="95">
        <v>175.63668297578724</v>
      </c>
      <c r="I82" s="7" t="s">
        <v>13</v>
      </c>
    </row>
    <row r="83" spans="1:9" x14ac:dyDescent="0.25">
      <c r="A83" t="s">
        <v>98</v>
      </c>
      <c r="B83" t="s">
        <v>547</v>
      </c>
      <c r="C83" s="7">
        <v>10</v>
      </c>
      <c r="D83" s="7">
        <v>0</v>
      </c>
      <c r="E83" s="7">
        <v>0</v>
      </c>
      <c r="F83" s="7">
        <v>10</v>
      </c>
      <c r="G83" s="7">
        <v>5718</v>
      </c>
      <c r="H83" s="95">
        <v>174.88632388947184</v>
      </c>
      <c r="I83" s="7" t="s">
        <v>13</v>
      </c>
    </row>
    <row r="84" spans="1:9" x14ac:dyDescent="0.25">
      <c r="A84" t="s">
        <v>22</v>
      </c>
      <c r="B84" t="s">
        <v>247</v>
      </c>
      <c r="C84" s="7">
        <v>15</v>
      </c>
      <c r="D84" s="7">
        <v>1</v>
      </c>
      <c r="E84" s="7">
        <v>0</v>
      </c>
      <c r="F84" s="7">
        <v>16</v>
      </c>
      <c r="G84" s="7">
        <v>10040</v>
      </c>
      <c r="H84" s="95">
        <v>159.36254980079681</v>
      </c>
      <c r="I84" s="7" t="s">
        <v>13</v>
      </c>
    </row>
    <row r="85" spans="1:9" x14ac:dyDescent="0.25">
      <c r="A85" t="s">
        <v>26</v>
      </c>
      <c r="B85" t="s">
        <v>556</v>
      </c>
      <c r="C85" s="7">
        <v>5</v>
      </c>
      <c r="D85" s="7">
        <v>0</v>
      </c>
      <c r="E85" s="7">
        <v>0</v>
      </c>
      <c r="F85" s="7">
        <v>5</v>
      </c>
      <c r="G85" s="7">
        <v>3144</v>
      </c>
      <c r="H85" s="95">
        <v>159.03307888040712</v>
      </c>
      <c r="I85" s="7" t="s">
        <v>13</v>
      </c>
    </row>
    <row r="86" spans="1:9" x14ac:dyDescent="0.25">
      <c r="A86" t="s">
        <v>11</v>
      </c>
      <c r="B86" t="s">
        <v>317</v>
      </c>
      <c r="C86" s="7">
        <v>21</v>
      </c>
      <c r="D86" s="7">
        <v>3</v>
      </c>
      <c r="E86" s="7">
        <v>0</v>
      </c>
      <c r="F86" s="7">
        <v>24</v>
      </c>
      <c r="G86" s="7">
        <v>15235</v>
      </c>
      <c r="H86" s="95">
        <v>157.53199868723334</v>
      </c>
      <c r="I86" s="7" t="s">
        <v>13</v>
      </c>
    </row>
    <row r="87" spans="1:9" x14ac:dyDescent="0.25">
      <c r="A87" t="s">
        <v>26</v>
      </c>
      <c r="B87" t="s">
        <v>461</v>
      </c>
      <c r="C87" s="7">
        <v>5</v>
      </c>
      <c r="D87" s="7">
        <v>0</v>
      </c>
      <c r="E87" s="7">
        <v>0</v>
      </c>
      <c r="F87" s="7">
        <v>5</v>
      </c>
      <c r="G87" s="7">
        <v>3233</v>
      </c>
      <c r="H87" s="95">
        <v>154.65511908444171</v>
      </c>
      <c r="I87" s="7" t="s">
        <v>13</v>
      </c>
    </row>
    <row r="88" spans="1:9" x14ac:dyDescent="0.25">
      <c r="A88" t="s">
        <v>98</v>
      </c>
      <c r="B88" t="s">
        <v>417</v>
      </c>
      <c r="C88" s="7">
        <v>30</v>
      </c>
      <c r="D88" s="7">
        <v>0</v>
      </c>
      <c r="E88" s="7">
        <v>0</v>
      </c>
      <c r="F88" s="7">
        <v>30</v>
      </c>
      <c r="G88" s="7">
        <v>19858</v>
      </c>
      <c r="H88" s="95">
        <v>151.07261557055091</v>
      </c>
      <c r="I88" s="7" t="s">
        <v>13</v>
      </c>
    </row>
    <row r="89" spans="1:9" x14ac:dyDescent="0.25">
      <c r="A89" t="s">
        <v>22</v>
      </c>
      <c r="B89" t="s">
        <v>338</v>
      </c>
      <c r="C89" s="7">
        <v>10</v>
      </c>
      <c r="D89" s="7">
        <v>0</v>
      </c>
      <c r="E89" s="7">
        <v>0</v>
      </c>
      <c r="F89" s="7">
        <v>10</v>
      </c>
      <c r="G89" s="7">
        <v>6844</v>
      </c>
      <c r="H89" s="95">
        <v>146.11338398597312</v>
      </c>
      <c r="I89" s="7" t="s">
        <v>13</v>
      </c>
    </row>
    <row r="90" spans="1:9" x14ac:dyDescent="0.25">
      <c r="A90" t="s">
        <v>24</v>
      </c>
      <c r="B90" t="s">
        <v>405</v>
      </c>
      <c r="C90" s="7">
        <v>21</v>
      </c>
      <c r="D90" s="7">
        <v>1</v>
      </c>
      <c r="E90" s="7">
        <v>0</v>
      </c>
      <c r="F90" s="7">
        <v>22</v>
      </c>
      <c r="G90" s="7">
        <v>15102</v>
      </c>
      <c r="H90" s="95">
        <v>145.67606939478213</v>
      </c>
      <c r="I90" s="7" t="s">
        <v>13</v>
      </c>
    </row>
    <row r="91" spans="1:9" x14ac:dyDescent="0.25">
      <c r="A91" t="s">
        <v>8</v>
      </c>
      <c r="B91" t="s">
        <v>389</v>
      </c>
      <c r="C91" s="7">
        <v>10</v>
      </c>
      <c r="D91" s="7">
        <v>0</v>
      </c>
      <c r="E91" s="7">
        <v>0</v>
      </c>
      <c r="F91" s="7">
        <v>10</v>
      </c>
      <c r="G91" s="7">
        <v>6944</v>
      </c>
      <c r="H91" s="95">
        <v>144.00921658986175</v>
      </c>
      <c r="I91" s="7" t="s">
        <v>13</v>
      </c>
    </row>
    <row r="92" spans="1:9" x14ac:dyDescent="0.25">
      <c r="A92" t="s">
        <v>8</v>
      </c>
      <c r="B92" t="s">
        <v>346</v>
      </c>
      <c r="C92" s="7">
        <v>2</v>
      </c>
      <c r="D92" s="7">
        <v>0</v>
      </c>
      <c r="E92" s="7">
        <v>0</v>
      </c>
      <c r="F92" s="7">
        <v>2</v>
      </c>
      <c r="G92" s="7">
        <v>1389</v>
      </c>
      <c r="H92" s="95">
        <v>143.98848092152627</v>
      </c>
      <c r="I92" s="7" t="s">
        <v>13</v>
      </c>
    </row>
    <row r="93" spans="1:9" x14ac:dyDescent="0.25">
      <c r="A93" t="s">
        <v>26</v>
      </c>
      <c r="B93" t="s">
        <v>73</v>
      </c>
      <c r="C93" s="7">
        <v>13</v>
      </c>
      <c r="D93" s="7">
        <v>0</v>
      </c>
      <c r="E93" s="7">
        <v>0</v>
      </c>
      <c r="F93" s="7">
        <v>13</v>
      </c>
      <c r="G93" s="7">
        <v>9142</v>
      </c>
      <c r="H93" s="95">
        <v>142.20083132793698</v>
      </c>
      <c r="I93" s="7" t="s">
        <v>13</v>
      </c>
    </row>
    <row r="94" spans="1:9" x14ac:dyDescent="0.25">
      <c r="A94" t="s">
        <v>11</v>
      </c>
      <c r="B94" t="s">
        <v>597</v>
      </c>
      <c r="C94" s="7">
        <v>6</v>
      </c>
      <c r="D94" s="7">
        <v>0</v>
      </c>
      <c r="E94" s="7">
        <v>0</v>
      </c>
      <c r="F94" s="7">
        <v>6</v>
      </c>
      <c r="G94" s="7">
        <v>4379</v>
      </c>
      <c r="H94" s="95">
        <v>137.01758392327014</v>
      </c>
      <c r="I94" s="7" t="s">
        <v>13</v>
      </c>
    </row>
    <row r="95" spans="1:9" x14ac:dyDescent="0.25">
      <c r="A95" t="s">
        <v>24</v>
      </c>
      <c r="B95" t="s">
        <v>271</v>
      </c>
      <c r="C95" s="7">
        <v>14</v>
      </c>
      <c r="D95" s="7">
        <v>0</v>
      </c>
      <c r="E95" s="7">
        <v>0</v>
      </c>
      <c r="F95" s="7">
        <v>14</v>
      </c>
      <c r="G95" s="7">
        <v>10291</v>
      </c>
      <c r="H95" s="95">
        <v>136.04120104946071</v>
      </c>
      <c r="I95" s="7" t="s">
        <v>13</v>
      </c>
    </row>
    <row r="96" spans="1:9" x14ac:dyDescent="0.25">
      <c r="A96" t="s">
        <v>98</v>
      </c>
      <c r="B96" t="s">
        <v>443</v>
      </c>
      <c r="C96" s="7">
        <v>36</v>
      </c>
      <c r="D96" s="7">
        <v>0</v>
      </c>
      <c r="E96" s="7">
        <v>0</v>
      </c>
      <c r="F96" s="7">
        <v>36</v>
      </c>
      <c r="G96" s="7">
        <v>26484</v>
      </c>
      <c r="H96" s="95">
        <v>135.93112822836432</v>
      </c>
      <c r="I96" s="7" t="s">
        <v>13</v>
      </c>
    </row>
    <row r="97" spans="1:9" x14ac:dyDescent="0.25">
      <c r="A97" t="s">
        <v>26</v>
      </c>
      <c r="B97" t="s">
        <v>27</v>
      </c>
      <c r="C97" s="7">
        <v>6</v>
      </c>
      <c r="D97" s="7">
        <v>0</v>
      </c>
      <c r="E97" s="7">
        <v>0</v>
      </c>
      <c r="F97" s="7">
        <v>6</v>
      </c>
      <c r="G97" s="7">
        <v>4448</v>
      </c>
      <c r="H97" s="95">
        <v>134.89208633093526</v>
      </c>
      <c r="I97" s="7" t="s">
        <v>13</v>
      </c>
    </row>
    <row r="98" spans="1:9" x14ac:dyDescent="0.25">
      <c r="A98" t="s">
        <v>80</v>
      </c>
      <c r="B98" t="s">
        <v>213</v>
      </c>
      <c r="C98" s="7">
        <v>18</v>
      </c>
      <c r="D98" s="7">
        <v>0</v>
      </c>
      <c r="E98" s="7">
        <v>0</v>
      </c>
      <c r="F98" s="7">
        <v>18</v>
      </c>
      <c r="G98" s="7">
        <v>13397</v>
      </c>
      <c r="H98" s="95">
        <v>134.35843845637083</v>
      </c>
      <c r="I98" s="7" t="s">
        <v>13</v>
      </c>
    </row>
    <row r="99" spans="1:9" x14ac:dyDescent="0.25">
      <c r="A99" t="s">
        <v>62</v>
      </c>
      <c r="B99" t="s">
        <v>800</v>
      </c>
      <c r="C99" s="7">
        <v>3</v>
      </c>
      <c r="D99" s="7">
        <v>0</v>
      </c>
      <c r="E99" s="7">
        <v>0</v>
      </c>
      <c r="F99" s="7">
        <v>3</v>
      </c>
      <c r="G99" s="7">
        <v>2258</v>
      </c>
      <c r="H99" s="95">
        <v>132.86093888396812</v>
      </c>
      <c r="I99" s="7" t="s">
        <v>13</v>
      </c>
    </row>
    <row r="100" spans="1:9" x14ac:dyDescent="0.25">
      <c r="A100" t="s">
        <v>102</v>
      </c>
      <c r="B100" t="s">
        <v>565</v>
      </c>
      <c r="C100" s="7">
        <v>8</v>
      </c>
      <c r="D100" s="7">
        <v>0</v>
      </c>
      <c r="E100" s="7">
        <v>0</v>
      </c>
      <c r="F100" s="7">
        <v>8</v>
      </c>
      <c r="G100" s="7">
        <v>6084</v>
      </c>
      <c r="H100" s="95">
        <v>131.49243918474687</v>
      </c>
      <c r="I100" s="7" t="s">
        <v>13</v>
      </c>
    </row>
    <row r="101" spans="1:9" x14ac:dyDescent="0.25">
      <c r="A101" t="s">
        <v>8</v>
      </c>
      <c r="B101" t="s">
        <v>248</v>
      </c>
      <c r="C101" s="7">
        <v>36</v>
      </c>
      <c r="D101" s="7">
        <v>0</v>
      </c>
      <c r="E101" s="7">
        <v>0</v>
      </c>
      <c r="F101" s="7">
        <v>36</v>
      </c>
      <c r="G101" s="7">
        <v>27982</v>
      </c>
      <c r="H101" s="95">
        <v>128.65413480094347</v>
      </c>
      <c r="I101" s="7" t="s">
        <v>13</v>
      </c>
    </row>
    <row r="102" spans="1:9" x14ac:dyDescent="0.25">
      <c r="A102" t="s">
        <v>26</v>
      </c>
      <c r="B102" t="s">
        <v>166</v>
      </c>
      <c r="C102" s="7">
        <v>19</v>
      </c>
      <c r="D102" s="7">
        <v>0</v>
      </c>
      <c r="E102" s="7">
        <v>0</v>
      </c>
      <c r="F102" s="7">
        <v>19</v>
      </c>
      <c r="G102" s="7">
        <v>14883</v>
      </c>
      <c r="H102" s="95">
        <v>127.66243364912988</v>
      </c>
      <c r="I102" s="7" t="s">
        <v>13</v>
      </c>
    </row>
    <row r="103" spans="1:9" x14ac:dyDescent="0.25">
      <c r="A103" t="s">
        <v>26</v>
      </c>
      <c r="B103" t="s">
        <v>608</v>
      </c>
      <c r="C103" s="7">
        <v>11</v>
      </c>
      <c r="D103" s="7">
        <v>0</v>
      </c>
      <c r="E103" s="7">
        <v>0</v>
      </c>
      <c r="F103" s="7">
        <v>11</v>
      </c>
      <c r="G103" s="7">
        <v>8631</v>
      </c>
      <c r="H103" s="95">
        <v>127.44757270304716</v>
      </c>
      <c r="I103" s="7" t="s">
        <v>13</v>
      </c>
    </row>
    <row r="104" spans="1:9" x14ac:dyDescent="0.25">
      <c r="A104" t="s">
        <v>62</v>
      </c>
      <c r="B104" t="s">
        <v>356</v>
      </c>
      <c r="C104" s="7">
        <v>9</v>
      </c>
      <c r="D104" s="7">
        <v>0</v>
      </c>
      <c r="E104" s="7">
        <v>0</v>
      </c>
      <c r="F104" s="7">
        <v>9</v>
      </c>
      <c r="G104" s="7">
        <v>7105</v>
      </c>
      <c r="H104" s="95">
        <v>126.67135819845178</v>
      </c>
      <c r="I104" s="7" t="s">
        <v>13</v>
      </c>
    </row>
    <row r="105" spans="1:9" x14ac:dyDescent="0.25">
      <c r="A105" t="s">
        <v>24</v>
      </c>
      <c r="B105" t="s">
        <v>844</v>
      </c>
      <c r="C105" s="7">
        <v>5</v>
      </c>
      <c r="D105" s="7">
        <v>0</v>
      </c>
      <c r="E105" s="7">
        <v>0</v>
      </c>
      <c r="F105" s="7">
        <v>5</v>
      </c>
      <c r="G105" s="7">
        <v>3951</v>
      </c>
      <c r="H105" s="95">
        <v>126.55024044545685</v>
      </c>
      <c r="I105" s="7" t="s">
        <v>13</v>
      </c>
    </row>
    <row r="106" spans="1:9" x14ac:dyDescent="0.25">
      <c r="A106" t="s">
        <v>98</v>
      </c>
      <c r="B106" t="s">
        <v>751</v>
      </c>
      <c r="C106" s="7">
        <v>29</v>
      </c>
      <c r="D106" s="7">
        <v>0</v>
      </c>
      <c r="E106" s="7">
        <v>0</v>
      </c>
      <c r="F106" s="7">
        <v>29</v>
      </c>
      <c r="G106" s="7">
        <v>23385</v>
      </c>
      <c r="H106" s="95">
        <v>124.01111823818687</v>
      </c>
      <c r="I106" s="7" t="s">
        <v>13</v>
      </c>
    </row>
    <row r="107" spans="1:9" x14ac:dyDescent="0.25">
      <c r="A107" t="s">
        <v>94</v>
      </c>
      <c r="B107" t="s">
        <v>774</v>
      </c>
      <c r="C107" s="7">
        <v>8</v>
      </c>
      <c r="D107" s="7">
        <v>5</v>
      </c>
      <c r="E107" s="7">
        <v>0</v>
      </c>
      <c r="F107" s="7">
        <v>13</v>
      </c>
      <c r="G107" s="7">
        <v>10922</v>
      </c>
      <c r="H107" s="95">
        <v>119.02581944698773</v>
      </c>
      <c r="I107" s="7" t="s">
        <v>13</v>
      </c>
    </row>
    <row r="108" spans="1:9" x14ac:dyDescent="0.25">
      <c r="A108" t="s">
        <v>45</v>
      </c>
      <c r="B108" t="s">
        <v>521</v>
      </c>
      <c r="C108" s="7">
        <v>25</v>
      </c>
      <c r="D108" s="7">
        <v>0</v>
      </c>
      <c r="E108" s="7">
        <v>0</v>
      </c>
      <c r="F108" s="7">
        <v>25</v>
      </c>
      <c r="G108" s="7">
        <v>21534</v>
      </c>
      <c r="H108" s="95">
        <v>116.09547692021918</v>
      </c>
      <c r="I108" s="7" t="s">
        <v>13</v>
      </c>
    </row>
    <row r="109" spans="1:9" x14ac:dyDescent="0.25">
      <c r="A109" t="s">
        <v>26</v>
      </c>
      <c r="B109" t="s">
        <v>188</v>
      </c>
      <c r="C109" s="7">
        <v>12</v>
      </c>
      <c r="D109" s="7">
        <v>1</v>
      </c>
      <c r="E109" s="7">
        <v>0</v>
      </c>
      <c r="F109" s="7">
        <v>13</v>
      </c>
      <c r="G109" s="7">
        <v>11439</v>
      </c>
      <c r="H109" s="95">
        <v>113.64629775330012</v>
      </c>
      <c r="I109" s="7" t="s">
        <v>13</v>
      </c>
    </row>
    <row r="110" spans="1:9" x14ac:dyDescent="0.25">
      <c r="A110" t="s">
        <v>62</v>
      </c>
      <c r="B110" t="s">
        <v>352</v>
      </c>
      <c r="C110" s="7">
        <v>10</v>
      </c>
      <c r="D110" s="7">
        <v>0</v>
      </c>
      <c r="E110" s="7">
        <v>0</v>
      </c>
      <c r="F110" s="7">
        <v>10</v>
      </c>
      <c r="G110" s="7">
        <v>8903</v>
      </c>
      <c r="H110" s="95">
        <v>112.32168931820735</v>
      </c>
      <c r="I110" s="7" t="s">
        <v>13</v>
      </c>
    </row>
    <row r="111" spans="1:9" x14ac:dyDescent="0.25">
      <c r="A111" t="s">
        <v>26</v>
      </c>
      <c r="B111" t="s">
        <v>258</v>
      </c>
      <c r="C111" s="7">
        <v>14</v>
      </c>
      <c r="D111" s="7">
        <v>0</v>
      </c>
      <c r="E111" s="7">
        <v>0</v>
      </c>
      <c r="F111" s="7">
        <v>14</v>
      </c>
      <c r="G111" s="7">
        <v>12660</v>
      </c>
      <c r="H111" s="95">
        <v>110.58451816745657</v>
      </c>
      <c r="I111" s="7" t="s">
        <v>13</v>
      </c>
    </row>
    <row r="112" spans="1:9" x14ac:dyDescent="0.25">
      <c r="A112" t="s">
        <v>142</v>
      </c>
      <c r="B112" t="s">
        <v>209</v>
      </c>
      <c r="C112" s="7">
        <v>11</v>
      </c>
      <c r="D112" s="7">
        <v>0</v>
      </c>
      <c r="E112" s="7">
        <v>0</v>
      </c>
      <c r="F112" s="7">
        <v>11</v>
      </c>
      <c r="G112" s="7">
        <v>10425</v>
      </c>
      <c r="H112" s="95">
        <v>105.515587529976</v>
      </c>
      <c r="I112" s="7" t="s">
        <v>13</v>
      </c>
    </row>
    <row r="113" spans="1:9" x14ac:dyDescent="0.25">
      <c r="A113" t="s">
        <v>30</v>
      </c>
      <c r="B113" t="s">
        <v>281</v>
      </c>
      <c r="C113" s="7">
        <v>7</v>
      </c>
      <c r="D113" s="7">
        <v>0</v>
      </c>
      <c r="E113" s="7">
        <v>0</v>
      </c>
      <c r="F113" s="7">
        <v>7</v>
      </c>
      <c r="G113" s="7">
        <v>6702</v>
      </c>
      <c r="H113" s="95">
        <v>104.44643390032826</v>
      </c>
      <c r="I113" s="7" t="s">
        <v>13</v>
      </c>
    </row>
    <row r="114" spans="1:9" x14ac:dyDescent="0.25">
      <c r="A114" t="s">
        <v>22</v>
      </c>
      <c r="B114" t="s">
        <v>584</v>
      </c>
      <c r="C114" s="7">
        <v>5</v>
      </c>
      <c r="D114" s="7">
        <v>0</v>
      </c>
      <c r="E114" s="7">
        <v>0</v>
      </c>
      <c r="F114" s="7">
        <v>5</v>
      </c>
      <c r="G114" s="7">
        <v>4849</v>
      </c>
      <c r="H114" s="95">
        <v>103.11404413281089</v>
      </c>
      <c r="I114" s="7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Planilha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2020-03-02T15:25:34Z</dcterms:modified>
</cp:coreProperties>
</file>