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Janeiro\21-01-2020\"/>
    </mc:Choice>
  </mc:AlternateContent>
  <bookViews>
    <workbookView xWindow="0" yWindow="0" windowWidth="25200" windowHeight="11685" activeTab="5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1" sheetId="10" r:id="rId6"/>
    <sheet name="Planilha" sheetId="9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Consolidado!$A$5:$U$858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5" hidden="1">Plan1!$A$1:$I$1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A3" i="5" l="1"/>
  <c r="S283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1" i="5"/>
  <c r="H840" i="5"/>
  <c r="H10" i="5"/>
  <c r="H752" i="5"/>
  <c r="H748" i="5"/>
  <c r="H82" i="5"/>
  <c r="H738" i="5"/>
  <c r="H681" i="5"/>
  <c r="H139" i="5"/>
  <c r="H14" i="5"/>
  <c r="H44" i="5"/>
  <c r="H677" i="5"/>
  <c r="H675" i="5"/>
  <c r="H34" i="5"/>
  <c r="H219" i="5"/>
  <c r="H672" i="5"/>
  <c r="H670" i="5"/>
  <c r="H669" i="5"/>
  <c r="H667" i="5"/>
  <c r="H99" i="5"/>
  <c r="H196" i="5"/>
  <c r="H662" i="5"/>
  <c r="H660" i="5"/>
  <c r="H243" i="5"/>
  <c r="H105" i="5"/>
  <c r="H656" i="5"/>
  <c r="H163" i="5"/>
  <c r="H149" i="5"/>
  <c r="H651" i="5"/>
  <c r="H616" i="5"/>
  <c r="H615" i="5"/>
  <c r="H204" i="5"/>
  <c r="H611" i="5"/>
  <c r="H608" i="5"/>
  <c r="H605" i="5"/>
  <c r="H18" i="5"/>
  <c r="H598" i="5"/>
  <c r="H593" i="5"/>
  <c r="H585" i="5"/>
  <c r="H580" i="5"/>
  <c r="H574" i="5"/>
  <c r="H571" i="5"/>
  <c r="H563" i="5"/>
  <c r="H229" i="5"/>
  <c r="H555" i="5"/>
  <c r="H551" i="5"/>
  <c r="H547" i="5"/>
  <c r="H104" i="5"/>
  <c r="H540" i="5"/>
  <c r="H57" i="5"/>
  <c r="H535" i="5"/>
  <c r="H534" i="5"/>
  <c r="H532" i="5"/>
  <c r="H531" i="5"/>
  <c r="H529" i="5"/>
  <c r="H525" i="5"/>
  <c r="H523" i="5"/>
  <c r="H252" i="5"/>
  <c r="H518" i="5"/>
  <c r="H154" i="5"/>
  <c r="H516" i="5"/>
  <c r="H512" i="5"/>
  <c r="H510" i="5"/>
  <c r="H86" i="5"/>
  <c r="H506" i="5"/>
  <c r="H504" i="5"/>
  <c r="H502" i="5"/>
  <c r="H72" i="5"/>
  <c r="H497" i="5"/>
  <c r="H494" i="5"/>
  <c r="H491" i="5"/>
  <c r="H35" i="5"/>
  <c r="H133" i="5"/>
  <c r="H488" i="5"/>
  <c r="H486" i="5"/>
  <c r="H485" i="5"/>
  <c r="H226" i="5"/>
  <c r="H481" i="5"/>
  <c r="H68" i="5"/>
  <c r="H75" i="5"/>
  <c r="H477" i="5"/>
  <c r="H476" i="5"/>
  <c r="H472" i="5"/>
  <c r="H470" i="5"/>
  <c r="H469" i="5"/>
  <c r="H466" i="5"/>
  <c r="H464" i="5"/>
  <c r="H461" i="5"/>
  <c r="H126" i="5"/>
  <c r="H460" i="5"/>
  <c r="H457" i="5"/>
  <c r="H452" i="5"/>
  <c r="H450" i="5"/>
  <c r="H448" i="5"/>
  <c r="H444" i="5"/>
  <c r="H442" i="5"/>
  <c r="H160" i="5"/>
  <c r="H439" i="5"/>
  <c r="H115" i="5"/>
  <c r="H436" i="5"/>
  <c r="H432" i="5"/>
  <c r="H180" i="5"/>
  <c r="H428" i="5"/>
  <c r="H426" i="5"/>
  <c r="H81" i="5"/>
  <c r="H423" i="5"/>
  <c r="H418" i="5"/>
  <c r="H415" i="5"/>
  <c r="H146" i="5"/>
  <c r="H413" i="5"/>
  <c r="H411" i="5"/>
  <c r="H404" i="5"/>
  <c r="H395" i="5"/>
  <c r="H389" i="5"/>
  <c r="H383" i="5"/>
  <c r="H379" i="5"/>
  <c r="H374" i="5"/>
  <c r="H368" i="5"/>
  <c r="H164" i="5"/>
  <c r="H358" i="5"/>
  <c r="H354" i="5"/>
  <c r="H351" i="5"/>
  <c r="H347" i="5"/>
  <c r="H346" i="5"/>
  <c r="H344" i="5"/>
  <c r="H342" i="5"/>
  <c r="H340" i="5"/>
  <c r="H137" i="5"/>
  <c r="H337" i="5"/>
  <c r="H335" i="5"/>
  <c r="H329" i="5"/>
  <c r="H114" i="5"/>
  <c r="H325" i="5"/>
  <c r="H323" i="5"/>
  <c r="H321" i="5"/>
  <c r="H21" i="5"/>
  <c r="H317" i="5"/>
  <c r="H248" i="5"/>
  <c r="H43" i="5"/>
  <c r="H314" i="5"/>
  <c r="H312" i="5"/>
  <c r="H65" i="5"/>
  <c r="H178" i="5"/>
  <c r="H306" i="5"/>
  <c r="H188" i="5"/>
  <c r="H303" i="5"/>
  <c r="H102" i="5"/>
  <c r="H297" i="5"/>
  <c r="H152" i="5"/>
  <c r="H295" i="5"/>
  <c r="H294" i="5"/>
  <c r="H292" i="5"/>
  <c r="H283" i="5"/>
  <c r="H84" i="5"/>
  <c r="H198" i="5"/>
  <c r="H269" i="5"/>
  <c r="H743" i="5"/>
  <c r="Q5" i="8" l="1"/>
  <c r="Q7" i="8"/>
  <c r="Q8" i="8"/>
  <c r="Q6" i="8"/>
  <c r="Q10" i="1"/>
  <c r="H89" i="5"/>
  <c r="H290" i="5"/>
  <c r="H131" i="5"/>
  <c r="H459" i="5"/>
  <c r="H300" i="5"/>
  <c r="H570" i="5"/>
  <c r="H240" i="5"/>
  <c r="H79" i="5"/>
  <c r="H702" i="5"/>
  <c r="H187" i="5"/>
  <c r="H29" i="5"/>
  <c r="H725" i="5"/>
  <c r="H713" i="5"/>
  <c r="H60" i="5"/>
  <c r="H343" i="5"/>
  <c r="H12" i="5"/>
  <c r="H327" i="5"/>
  <c r="H254" i="5"/>
  <c r="H37" i="5"/>
  <c r="H141" i="5"/>
  <c r="H849" i="5"/>
  <c r="H175" i="5"/>
  <c r="H654" i="5"/>
  <c r="H309" i="5"/>
  <c r="H171" i="5"/>
  <c r="H112" i="5"/>
  <c r="H228" i="5"/>
  <c r="H422" i="5"/>
  <c r="H493" i="5"/>
  <c r="H138" i="5"/>
  <c r="H39" i="5"/>
  <c r="H69" i="5"/>
  <c r="H28" i="5"/>
  <c r="H192" i="5"/>
  <c r="H583" i="5"/>
  <c r="H205" i="5"/>
  <c r="H285" i="5"/>
  <c r="H106" i="5"/>
  <c r="H45" i="5"/>
  <c r="H710" i="5"/>
  <c r="H779" i="5"/>
  <c r="H9" i="5"/>
  <c r="H165" i="5"/>
  <c r="H109" i="5"/>
  <c r="H177" i="5"/>
  <c r="H235" i="5"/>
  <c r="H194" i="5"/>
  <c r="H420" i="5"/>
  <c r="H197" i="5"/>
  <c r="H417" i="5"/>
  <c r="H88" i="5"/>
  <c r="H282" i="5"/>
  <c r="H245" i="5"/>
  <c r="H110" i="5"/>
  <c r="H273" i="5"/>
  <c r="H261" i="5"/>
  <c r="H225" i="5"/>
  <c r="H234" i="5"/>
  <c r="H247" i="5"/>
  <c r="H274" i="5"/>
  <c r="H288" i="5"/>
  <c r="H293" i="5"/>
  <c r="H298" i="5"/>
  <c r="H301" i="5"/>
  <c r="H304" i="5"/>
  <c r="H307" i="5"/>
  <c r="H310" i="5"/>
  <c r="H311" i="5"/>
  <c r="H7" i="5"/>
  <c r="H281" i="5"/>
  <c r="H157" i="5"/>
  <c r="H328" i="5"/>
  <c r="H332" i="5"/>
  <c r="H714" i="5"/>
  <c r="H715" i="5"/>
  <c r="H717" i="5"/>
  <c r="H83" i="5"/>
  <c r="H726" i="5"/>
  <c r="H728" i="5"/>
  <c r="H730" i="5"/>
  <c r="H731" i="5"/>
  <c r="H733" i="5"/>
  <c r="H763" i="5"/>
  <c r="H186" i="5"/>
  <c r="H770" i="5"/>
  <c r="H771" i="5"/>
  <c r="H773" i="5"/>
  <c r="H190" i="5"/>
  <c r="H776" i="5"/>
  <c r="H782" i="5"/>
  <c r="H784" i="5"/>
  <c r="H788" i="5"/>
  <c r="H790" i="5"/>
  <c r="H792" i="5"/>
  <c r="H794" i="5"/>
  <c r="H798" i="5"/>
  <c r="H800" i="5"/>
  <c r="H802" i="5"/>
  <c r="H94" i="5"/>
  <c r="H806" i="5"/>
  <c r="H812" i="5"/>
  <c r="H814" i="5"/>
  <c r="H816" i="5"/>
  <c r="H161" i="5"/>
  <c r="H820" i="5"/>
  <c r="H822" i="5"/>
  <c r="H826" i="5"/>
  <c r="H829" i="5"/>
  <c r="H832" i="5"/>
  <c r="H618" i="5"/>
  <c r="H19" i="5"/>
  <c r="H622" i="5"/>
  <c r="H624" i="5"/>
  <c r="H626" i="5"/>
  <c r="H119" i="5"/>
  <c r="H629" i="5"/>
  <c r="H158" i="5"/>
  <c r="H631" i="5"/>
  <c r="H633" i="5"/>
  <c r="H634" i="5"/>
  <c r="H635" i="5"/>
  <c r="H54" i="5"/>
  <c r="H638" i="5"/>
  <c r="H640" i="5"/>
  <c r="H642" i="5"/>
  <c r="H643" i="5"/>
  <c r="H22" i="5"/>
  <c r="H647" i="5"/>
  <c r="H649" i="5"/>
  <c r="H167" i="5"/>
  <c r="H684" i="5"/>
  <c r="H128" i="5"/>
  <c r="H685" i="5"/>
  <c r="H687" i="5"/>
  <c r="H689" i="5"/>
  <c r="H155" i="5"/>
  <c r="H220" i="5"/>
  <c r="H692" i="5"/>
  <c r="H169" i="5"/>
  <c r="H67" i="5"/>
  <c r="H694" i="5"/>
  <c r="H696" i="5"/>
  <c r="H698" i="5"/>
  <c r="H134" i="5"/>
  <c r="H700" i="5"/>
  <c r="H703" i="5"/>
  <c r="H705" i="5"/>
  <c r="H179" i="5"/>
  <c r="H23" i="5"/>
  <c r="H707" i="5"/>
  <c r="H709" i="5"/>
  <c r="H718" i="5"/>
  <c r="H722" i="5"/>
  <c r="H727" i="5"/>
  <c r="H734" i="5"/>
  <c r="H735" i="5"/>
  <c r="H741" i="5"/>
  <c r="H148" i="5"/>
  <c r="H92" i="5"/>
  <c r="H745" i="5"/>
  <c r="H747" i="5"/>
  <c r="H231" i="5"/>
  <c r="H754" i="5"/>
  <c r="H757" i="5"/>
  <c r="H761" i="5"/>
  <c r="H762" i="5"/>
  <c r="H767" i="5"/>
  <c r="H769" i="5"/>
  <c r="H775" i="5"/>
  <c r="H93" i="5"/>
  <c r="H783" i="5"/>
  <c r="H787" i="5"/>
  <c r="H789" i="5"/>
  <c r="H797" i="5"/>
  <c r="H145" i="5"/>
  <c r="H803" i="5"/>
  <c r="H811" i="5"/>
  <c r="H236" i="5"/>
  <c r="H825" i="5"/>
  <c r="H828" i="5"/>
  <c r="H257" i="5"/>
  <c r="H834" i="5"/>
  <c r="H837" i="5"/>
  <c r="H838" i="5"/>
  <c r="H839" i="5"/>
  <c r="H32" i="5"/>
  <c r="H844" i="5"/>
  <c r="H221" i="5"/>
  <c r="H847" i="5"/>
  <c r="H278" i="5"/>
  <c r="H233" i="5"/>
  <c r="H26" i="5"/>
  <c r="H855" i="5"/>
  <c r="H857" i="5"/>
  <c r="H258" i="5"/>
  <c r="H843" i="5"/>
  <c r="H846" i="5"/>
  <c r="H85" i="5"/>
  <c r="H850" i="5"/>
  <c r="H854" i="5"/>
  <c r="H46" i="5"/>
  <c r="H836" i="5"/>
  <c r="H755" i="5"/>
  <c r="H589" i="5"/>
  <c r="H765" i="5"/>
  <c r="H170" i="5"/>
  <c r="H617" i="5"/>
  <c r="H172" i="5"/>
  <c r="H319" i="5"/>
  <c r="H202" i="5"/>
  <c r="H55" i="5"/>
  <c r="H719" i="5"/>
  <c r="H522" i="5"/>
  <c r="H250" i="5"/>
  <c r="H242" i="5"/>
  <c r="H249" i="5"/>
  <c r="H276" i="5"/>
  <c r="H132" i="5"/>
  <c r="H291" i="5"/>
  <c r="H271" i="5"/>
  <c r="H299" i="5"/>
  <c r="H305" i="5"/>
  <c r="H143" i="5"/>
  <c r="H140" i="5"/>
  <c r="H324" i="5"/>
  <c r="H331" i="5"/>
  <c r="H334" i="5"/>
  <c r="H341" i="5"/>
  <c r="H348" i="5"/>
  <c r="H362" i="5"/>
  <c r="H369" i="5"/>
  <c r="H73" i="5"/>
  <c r="H232" i="5"/>
  <c r="H27" i="5"/>
  <c r="H390" i="5"/>
  <c r="H396" i="5"/>
  <c r="H405" i="5"/>
  <c r="H412" i="5"/>
  <c r="H421" i="5"/>
  <c r="H438" i="5"/>
  <c r="H446" i="5"/>
  <c r="H465" i="5"/>
  <c r="H474" i="5"/>
  <c r="H487" i="5"/>
  <c r="H113" i="5"/>
  <c r="H511" i="5"/>
  <c r="H260" i="5"/>
  <c r="H536" i="5"/>
  <c r="H552" i="5"/>
  <c r="H118" i="5"/>
  <c r="H253" i="5"/>
  <c r="H581" i="5"/>
  <c r="H595" i="5"/>
  <c r="H400" i="5"/>
  <c r="H758" i="5"/>
  <c r="H135" i="5"/>
  <c r="H584" i="5"/>
  <c r="H708" i="5"/>
  <c r="H20" i="5"/>
  <c r="H768" i="5"/>
  <c r="H613" i="5"/>
  <c r="H215" i="5"/>
  <c r="H645" i="5"/>
  <c r="H462" i="5"/>
  <c r="H251" i="5"/>
  <c r="H223" i="5"/>
  <c r="H150" i="5"/>
  <c r="H284" i="5"/>
  <c r="H151" i="5"/>
  <c r="H302" i="5"/>
  <c r="H318" i="5"/>
  <c r="H322" i="5"/>
  <c r="H339" i="5"/>
  <c r="H111" i="5"/>
  <c r="H349" i="5"/>
  <c r="H361" i="5"/>
  <c r="H64" i="5"/>
  <c r="H416" i="5"/>
  <c r="H427" i="5"/>
  <c r="H443" i="5"/>
  <c r="H455" i="5"/>
  <c r="H471" i="5"/>
  <c r="H480" i="5"/>
  <c r="H265" i="5"/>
  <c r="H500" i="5"/>
  <c r="H517" i="5"/>
  <c r="H527" i="5"/>
  <c r="H549" i="5"/>
  <c r="H561" i="5"/>
  <c r="H567" i="5"/>
  <c r="H579" i="5"/>
  <c r="H592" i="5"/>
  <c r="H609" i="5"/>
  <c r="H454" i="5"/>
  <c r="H287" i="5"/>
  <c r="H619" i="5"/>
  <c r="H804" i="5"/>
  <c r="H749" i="5"/>
  <c r="H463" i="5"/>
  <c r="H108" i="5"/>
  <c r="H156" i="5"/>
  <c r="H403" i="5"/>
  <c r="H315" i="5"/>
  <c r="H95" i="5"/>
  <c r="H71" i="5"/>
  <c r="H524" i="5"/>
  <c r="H280" i="5"/>
  <c r="H181" i="5"/>
  <c r="H200" i="5"/>
  <c r="H244" i="5"/>
  <c r="H266" i="5"/>
  <c r="H272" i="5"/>
  <c r="H289" i="5"/>
  <c r="H213" i="5"/>
  <c r="H227" i="5"/>
  <c r="H122" i="5"/>
  <c r="H320" i="5"/>
  <c r="H338" i="5"/>
  <c r="H345" i="5"/>
  <c r="H355" i="5"/>
  <c r="H367" i="5"/>
  <c r="H373" i="5"/>
  <c r="H378" i="5"/>
  <c r="H382" i="5"/>
  <c r="H388" i="5"/>
  <c r="H394" i="5"/>
  <c r="H402" i="5"/>
  <c r="H124" i="5"/>
  <c r="H425" i="5"/>
  <c r="H434" i="5"/>
  <c r="H451" i="5"/>
  <c r="H120" i="5"/>
  <c r="H478" i="5"/>
  <c r="H484" i="5"/>
  <c r="H498" i="5"/>
  <c r="H508" i="5"/>
  <c r="H264" i="5"/>
  <c r="H66" i="5"/>
  <c r="H541" i="5"/>
  <c r="H577" i="5"/>
  <c r="H588" i="5"/>
  <c r="H607" i="5"/>
  <c r="H129" i="5"/>
  <c r="H495" i="5"/>
  <c r="H77" i="5"/>
  <c r="H430" i="5"/>
  <c r="H664" i="5"/>
  <c r="H543" i="5"/>
  <c r="H565" i="5"/>
  <c r="H596" i="5"/>
  <c r="H142" i="5"/>
  <c r="H214" i="5"/>
  <c r="H222" i="5"/>
  <c r="H760" i="5"/>
  <c r="H239" i="5"/>
  <c r="H183" i="5"/>
  <c r="H80" i="5"/>
  <c r="H246" i="5"/>
  <c r="H259" i="5"/>
  <c r="H286" i="5"/>
  <c r="H270" i="5"/>
  <c r="H78" i="5"/>
  <c r="H313" i="5"/>
  <c r="H333" i="5"/>
  <c r="H336" i="5"/>
  <c r="H268" i="5"/>
  <c r="H101" i="5"/>
  <c r="H356" i="5"/>
  <c r="H364" i="5"/>
  <c r="H370" i="5"/>
  <c r="H376" i="5"/>
  <c r="H189" i="5"/>
  <c r="H386" i="5"/>
  <c r="H393" i="5"/>
  <c r="H398" i="5"/>
  <c r="H408" i="5"/>
  <c r="H207" i="5"/>
  <c r="H431" i="5"/>
  <c r="H51" i="5"/>
  <c r="H211" i="5"/>
  <c r="H468" i="5"/>
  <c r="H482" i="5"/>
  <c r="H489" i="5"/>
  <c r="H505" i="5"/>
  <c r="H514" i="5"/>
  <c r="H91" i="5"/>
  <c r="H538" i="5"/>
  <c r="H560" i="5"/>
  <c r="H572" i="5"/>
  <c r="H277" i="5"/>
  <c r="H599" i="5"/>
  <c r="H53" i="5"/>
  <c r="H174" i="5"/>
  <c r="H380" i="5"/>
  <c r="H384" i="5"/>
  <c r="H391" i="5"/>
  <c r="H206" i="5"/>
  <c r="H406" i="5"/>
  <c r="H166" i="5"/>
  <c r="H424" i="5"/>
  <c r="H429" i="5"/>
  <c r="H437" i="5"/>
  <c r="H441" i="5"/>
  <c r="H449" i="5"/>
  <c r="H458" i="5"/>
  <c r="H262" i="5"/>
  <c r="H62" i="5"/>
  <c r="H48" i="5"/>
  <c r="H52" i="5"/>
  <c r="H144" i="5"/>
  <c r="H216" i="5"/>
  <c r="H496" i="5"/>
  <c r="H503" i="5"/>
  <c r="H509" i="5"/>
  <c r="H8" i="5"/>
  <c r="H521" i="5"/>
  <c r="H530" i="5"/>
  <c r="H201" i="5"/>
  <c r="H539" i="5"/>
  <c r="H17" i="5"/>
  <c r="H544" i="5"/>
  <c r="H550" i="5"/>
  <c r="H553" i="5"/>
  <c r="H556" i="5"/>
  <c r="H275" i="5"/>
  <c r="H564" i="5"/>
  <c r="H573" i="5"/>
  <c r="H76" i="5"/>
  <c r="H125" i="5"/>
  <c r="H586" i="5"/>
  <c r="H597" i="5"/>
  <c r="H600" i="5"/>
  <c r="H602" i="5"/>
  <c r="H184" i="5"/>
  <c r="H63" i="5"/>
  <c r="H612" i="5"/>
  <c r="H661" i="5"/>
  <c r="H263" i="5"/>
  <c r="H676" i="5"/>
  <c r="H678" i="5"/>
  <c r="H683" i="5"/>
  <c r="H690" i="5"/>
  <c r="H49" i="5"/>
  <c r="H695" i="5"/>
  <c r="H704" i="5"/>
  <c r="H711" i="5"/>
  <c r="H199" i="5"/>
  <c r="H721" i="5"/>
  <c r="H724" i="5"/>
  <c r="H209" i="5"/>
  <c r="H224" i="5"/>
  <c r="H785" i="5"/>
  <c r="H316" i="5"/>
  <c r="H326" i="5"/>
  <c r="H350" i="5"/>
  <c r="H352" i="5"/>
  <c r="H357" i="5"/>
  <c r="H359" i="5"/>
  <c r="H363" i="5"/>
  <c r="H365" i="5"/>
  <c r="H153" i="5"/>
  <c r="H371" i="5"/>
  <c r="H375" i="5"/>
  <c r="H377" i="5"/>
  <c r="H195" i="5"/>
  <c r="H381" i="5"/>
  <c r="H385" i="5"/>
  <c r="H58" i="5"/>
  <c r="H392" i="5"/>
  <c r="H147" i="5"/>
  <c r="H397" i="5"/>
  <c r="H399" i="5"/>
  <c r="H407" i="5"/>
  <c r="H409" i="5"/>
  <c r="H414" i="5"/>
  <c r="H256" i="5"/>
  <c r="H103" i="5"/>
  <c r="H435" i="5"/>
  <c r="H440" i="5"/>
  <c r="H447" i="5"/>
  <c r="H456" i="5"/>
  <c r="H212" i="5"/>
  <c r="H96" i="5"/>
  <c r="H475" i="5"/>
  <c r="H203" i="5"/>
  <c r="H61" i="5"/>
  <c r="H490" i="5"/>
  <c r="H107" i="5"/>
  <c r="H501" i="5"/>
  <c r="H238" i="5"/>
  <c r="H515" i="5"/>
  <c r="H520" i="5"/>
  <c r="H528" i="5"/>
  <c r="H123" i="5"/>
  <c r="H542" i="5"/>
  <c r="H545" i="5"/>
  <c r="H554" i="5"/>
  <c r="H557" i="5"/>
  <c r="H558" i="5"/>
  <c r="H562" i="5"/>
  <c r="H237" i="5"/>
  <c r="H568" i="5"/>
  <c r="H575" i="5"/>
  <c r="H578" i="5"/>
  <c r="H587" i="5"/>
  <c r="H590" i="5"/>
  <c r="H601" i="5"/>
  <c r="H603" i="5"/>
  <c r="H610" i="5"/>
  <c r="H36" i="5"/>
  <c r="H217" i="5"/>
  <c r="H121" i="5"/>
  <c r="H31" i="5"/>
  <c r="H620" i="5"/>
  <c r="H621" i="5"/>
  <c r="H623" i="5"/>
  <c r="H625" i="5"/>
  <c r="H627" i="5"/>
  <c r="H628" i="5"/>
  <c r="H630" i="5"/>
  <c r="H47" i="5"/>
  <c r="H632" i="5"/>
  <c r="H127" i="5"/>
  <c r="H30" i="5"/>
  <c r="H636" i="5"/>
  <c r="H637" i="5"/>
  <c r="H639" i="5"/>
  <c r="H641" i="5"/>
  <c r="H159" i="5"/>
  <c r="H644" i="5"/>
  <c r="H646" i="5"/>
  <c r="H648" i="5"/>
  <c r="H650" i="5"/>
  <c r="H652" i="5"/>
  <c r="H653" i="5"/>
  <c r="H655" i="5"/>
  <c r="H657" i="5"/>
  <c r="H658" i="5"/>
  <c r="H659" i="5"/>
  <c r="H668" i="5"/>
  <c r="H674" i="5"/>
  <c r="H680" i="5"/>
  <c r="H682" i="5"/>
  <c r="H688" i="5"/>
  <c r="H693" i="5"/>
  <c r="H116" i="5"/>
  <c r="H701" i="5"/>
  <c r="H130" i="5"/>
  <c r="H87" i="5"/>
  <c r="H729" i="5"/>
  <c r="H739" i="5"/>
  <c r="H98" i="5"/>
  <c r="H780" i="5"/>
  <c r="H38" i="5"/>
  <c r="H173" i="5"/>
  <c r="H582" i="5"/>
  <c r="H16" i="5"/>
  <c r="H267" i="5"/>
  <c r="H162" i="5"/>
  <c r="H176" i="5"/>
  <c r="H296" i="5"/>
  <c r="H308" i="5"/>
  <c r="H185" i="5"/>
  <c r="H330" i="5"/>
  <c r="H353" i="5"/>
  <c r="H360" i="5"/>
  <c r="H366" i="5"/>
  <c r="H372" i="5"/>
  <c r="H230" i="5"/>
  <c r="H241" i="5"/>
  <c r="H387" i="5"/>
  <c r="H24" i="5"/>
  <c r="H401" i="5"/>
  <c r="H410" i="5"/>
  <c r="H191" i="5"/>
  <c r="H419" i="5"/>
  <c r="H70" i="5"/>
  <c r="H433" i="5"/>
  <c r="H74" i="5"/>
  <c r="H445" i="5"/>
  <c r="H453" i="5"/>
  <c r="H90" i="5"/>
  <c r="H467" i="5"/>
  <c r="H473" i="5"/>
  <c r="H479" i="5"/>
  <c r="H483" i="5"/>
  <c r="H97" i="5"/>
  <c r="H492" i="5"/>
  <c r="H499" i="5"/>
  <c r="H507" i="5"/>
  <c r="H513" i="5"/>
  <c r="H519" i="5"/>
  <c r="H526" i="5"/>
  <c r="H533" i="5"/>
  <c r="H537" i="5"/>
  <c r="H546" i="5"/>
  <c r="H548" i="5"/>
  <c r="H6" i="5"/>
  <c r="H559" i="5"/>
  <c r="H566" i="5"/>
  <c r="H569" i="5"/>
  <c r="H15" i="5"/>
  <c r="H576" i="5"/>
  <c r="H182" i="5"/>
  <c r="H56" i="5"/>
  <c r="H591" i="5"/>
  <c r="H594" i="5"/>
  <c r="H604" i="5"/>
  <c r="H606" i="5"/>
  <c r="H614" i="5"/>
  <c r="H665" i="5"/>
  <c r="H666" i="5"/>
  <c r="H673" i="5"/>
  <c r="H679" i="5"/>
  <c r="H193" i="5"/>
  <c r="H686" i="5"/>
  <c r="H210" i="5"/>
  <c r="H699" i="5"/>
  <c r="H208" i="5"/>
  <c r="H712" i="5"/>
  <c r="H737" i="5"/>
  <c r="H740" i="5"/>
  <c r="H744" i="5"/>
  <c r="H41" i="5"/>
  <c r="H766" i="5"/>
  <c r="H778" i="5"/>
  <c r="H663" i="5"/>
  <c r="H671" i="5"/>
  <c r="H50" i="5"/>
  <c r="H168" i="5"/>
  <c r="H255" i="5"/>
  <c r="H691" i="5"/>
  <c r="H279" i="5"/>
  <c r="H697" i="5"/>
  <c r="H100" i="5"/>
  <c r="H13" i="5"/>
  <c r="H723" i="5"/>
  <c r="H742" i="5"/>
  <c r="H751" i="5"/>
  <c r="H753" i="5"/>
  <c r="H756" i="5"/>
  <c r="H772" i="5"/>
  <c r="H810" i="5"/>
  <c r="H824" i="5"/>
  <c r="H831" i="5"/>
  <c r="H40" i="5"/>
  <c r="H42" i="5"/>
  <c r="H853" i="5"/>
  <c r="H835" i="5"/>
  <c r="H827" i="5"/>
  <c r="H818" i="5"/>
  <c r="H808" i="5"/>
  <c r="H796" i="5"/>
  <c r="H823" i="5"/>
  <c r="H774" i="5"/>
  <c r="H11" i="5"/>
  <c r="H801" i="5"/>
  <c r="H33" i="5"/>
  <c r="H858" i="5"/>
  <c r="H852" i="5"/>
  <c r="H815" i="5"/>
  <c r="H807" i="5"/>
  <c r="H136" i="5"/>
  <c r="H795" i="5"/>
  <c r="H117" i="5"/>
  <c r="H736" i="5"/>
  <c r="H841" i="5"/>
  <c r="H819" i="5"/>
  <c r="H706" i="5"/>
  <c r="H716" i="5"/>
  <c r="H746" i="5"/>
  <c r="H764" i="5"/>
  <c r="H777" i="5"/>
  <c r="H845" i="5"/>
  <c r="H856" i="5"/>
  <c r="H842" i="5"/>
  <c r="H830" i="5"/>
  <c r="H821" i="5"/>
  <c r="H813" i="5"/>
  <c r="H805" i="5"/>
  <c r="H793" i="5"/>
  <c r="H786" i="5"/>
  <c r="H759" i="5"/>
  <c r="H750" i="5"/>
  <c r="H59" i="5"/>
  <c r="H781" i="5"/>
  <c r="H809" i="5"/>
  <c r="H817" i="5"/>
  <c r="H25" i="5"/>
  <c r="H833" i="5"/>
  <c r="H218" i="5"/>
  <c r="H848" i="5"/>
  <c r="H799" i="5"/>
  <c r="H791" i="5"/>
  <c r="H732" i="5"/>
  <c r="H720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46" i="5" s="1"/>
  <c r="D853" i="6"/>
  <c r="O46" i="5" s="1"/>
  <c r="C853" i="6"/>
  <c r="N46" i="5" s="1"/>
  <c r="E852" i="6"/>
  <c r="P33" i="5" s="1"/>
  <c r="D852" i="6"/>
  <c r="O33" i="5" s="1"/>
  <c r="C852" i="6"/>
  <c r="N33" i="5" s="1"/>
  <c r="E851" i="6"/>
  <c r="P857" i="5" s="1"/>
  <c r="D851" i="6"/>
  <c r="O857" i="5" s="1"/>
  <c r="C851" i="6"/>
  <c r="N857" i="5" s="1"/>
  <c r="E850" i="6"/>
  <c r="P856" i="5" s="1"/>
  <c r="D850" i="6"/>
  <c r="O856" i="5" s="1"/>
  <c r="C850" i="6"/>
  <c r="N856" i="5" s="1"/>
  <c r="E849" i="6"/>
  <c r="P855" i="5" s="1"/>
  <c r="D849" i="6"/>
  <c r="O855" i="5" s="1"/>
  <c r="C849" i="6"/>
  <c r="N855" i="5" s="1"/>
  <c r="E848" i="6"/>
  <c r="P854" i="5" s="1"/>
  <c r="D848" i="6"/>
  <c r="O854" i="5" s="1"/>
  <c r="C848" i="6"/>
  <c r="N854" i="5" s="1"/>
  <c r="E846" i="6"/>
  <c r="P853" i="5" s="1"/>
  <c r="D846" i="6"/>
  <c r="O853" i="5" s="1"/>
  <c r="C846" i="6"/>
  <c r="N853" i="5" s="1"/>
  <c r="E845" i="6"/>
  <c r="P280" i="5" s="1"/>
  <c r="D845" i="6"/>
  <c r="O280" i="5" s="1"/>
  <c r="C845" i="6"/>
  <c r="N280" i="5" s="1"/>
  <c r="E844" i="6"/>
  <c r="P261" i="5" s="1"/>
  <c r="D844" i="6"/>
  <c r="O261" i="5" s="1"/>
  <c r="C844" i="6"/>
  <c r="N261" i="5" s="1"/>
  <c r="E843" i="6"/>
  <c r="P852" i="5" s="1"/>
  <c r="D843" i="6"/>
  <c r="O852" i="5" s="1"/>
  <c r="C843" i="6"/>
  <c r="N852" i="5" s="1"/>
  <c r="E842" i="6"/>
  <c r="P26" i="5" s="1"/>
  <c r="D842" i="6"/>
  <c r="O26" i="5" s="1"/>
  <c r="C842" i="6"/>
  <c r="N26" i="5" s="1"/>
  <c r="E841" i="6"/>
  <c r="P851" i="5" s="1"/>
  <c r="D841" i="6"/>
  <c r="O851" i="5" s="1"/>
  <c r="C841" i="6"/>
  <c r="N851" i="5" s="1"/>
  <c r="E840" i="6"/>
  <c r="P850" i="5" s="1"/>
  <c r="D840" i="6"/>
  <c r="O850" i="5" s="1"/>
  <c r="C840" i="6"/>
  <c r="N850" i="5" s="1"/>
  <c r="E839" i="6"/>
  <c r="P42" i="5" s="1"/>
  <c r="D839" i="6"/>
  <c r="O42" i="5" s="1"/>
  <c r="C839" i="6"/>
  <c r="N42" i="5" s="1"/>
  <c r="E838" i="6"/>
  <c r="P233" i="5" s="1"/>
  <c r="D838" i="6"/>
  <c r="O233" i="5" s="1"/>
  <c r="C838" i="6"/>
  <c r="N233" i="5" s="1"/>
  <c r="E837" i="6"/>
  <c r="P85" i="5" s="1"/>
  <c r="D837" i="6"/>
  <c r="O85" i="5" s="1"/>
  <c r="C837" i="6"/>
  <c r="N85" i="5" s="1"/>
  <c r="E836" i="6"/>
  <c r="P849" i="5" s="1"/>
  <c r="D836" i="6"/>
  <c r="O849" i="5" s="1"/>
  <c r="C836" i="6"/>
  <c r="N849" i="5" s="1"/>
  <c r="E835" i="6"/>
  <c r="P278" i="5" s="1"/>
  <c r="D835" i="6"/>
  <c r="O278" i="5" s="1"/>
  <c r="C835" i="6"/>
  <c r="N278" i="5" s="1"/>
  <c r="E834" i="6"/>
  <c r="P848" i="5" s="1"/>
  <c r="D834" i="6"/>
  <c r="O848" i="5" s="1"/>
  <c r="C834" i="6"/>
  <c r="N848" i="5" s="1"/>
  <c r="E833" i="6"/>
  <c r="P847" i="5" s="1"/>
  <c r="D833" i="6"/>
  <c r="O847" i="5" s="1"/>
  <c r="C833" i="6"/>
  <c r="N847" i="5" s="1"/>
  <c r="E832" i="6"/>
  <c r="P846" i="5" s="1"/>
  <c r="D832" i="6"/>
  <c r="O846" i="5" s="1"/>
  <c r="C832" i="6"/>
  <c r="N846" i="5" s="1"/>
  <c r="E831" i="6"/>
  <c r="P221" i="5" s="1"/>
  <c r="D831" i="6"/>
  <c r="O221" i="5" s="1"/>
  <c r="C831" i="6"/>
  <c r="N221" i="5" s="1"/>
  <c r="E830" i="6"/>
  <c r="P845" i="5" s="1"/>
  <c r="D830" i="6"/>
  <c r="O845" i="5" s="1"/>
  <c r="C830" i="6"/>
  <c r="N845" i="5" s="1"/>
  <c r="E829" i="6"/>
  <c r="P844" i="5" s="1"/>
  <c r="D829" i="6"/>
  <c r="O844" i="5" s="1"/>
  <c r="C829" i="6"/>
  <c r="N844" i="5" s="1"/>
  <c r="E828" i="6"/>
  <c r="P843" i="5" s="1"/>
  <c r="D828" i="6"/>
  <c r="O843" i="5" s="1"/>
  <c r="C828" i="6"/>
  <c r="N843" i="5" s="1"/>
  <c r="E827" i="6"/>
  <c r="P32" i="5" s="1"/>
  <c r="D827" i="6"/>
  <c r="O32" i="5" s="1"/>
  <c r="C827" i="6"/>
  <c r="N32" i="5" s="1"/>
  <c r="E826" i="6"/>
  <c r="P842" i="5" s="1"/>
  <c r="D826" i="6"/>
  <c r="O842" i="5" s="1"/>
  <c r="C826" i="6"/>
  <c r="N842" i="5" s="1"/>
  <c r="E825" i="6"/>
  <c r="P84" i="5" s="1"/>
  <c r="D825" i="6"/>
  <c r="O84" i="5" s="1"/>
  <c r="C825" i="6"/>
  <c r="N84" i="5" s="1"/>
  <c r="E824" i="6"/>
  <c r="P132" i="5" s="1"/>
  <c r="D824" i="6"/>
  <c r="O132" i="5" s="1"/>
  <c r="C824" i="6"/>
  <c r="N132" i="5" s="1"/>
  <c r="E823" i="6"/>
  <c r="P841" i="5" s="1"/>
  <c r="D823" i="6"/>
  <c r="O841" i="5" s="1"/>
  <c r="C823" i="6"/>
  <c r="N841" i="5" s="1"/>
  <c r="E822" i="6"/>
  <c r="P840" i="5" s="1"/>
  <c r="D822" i="6"/>
  <c r="O840" i="5" s="1"/>
  <c r="C822" i="6"/>
  <c r="N840" i="5" s="1"/>
  <c r="E821" i="6"/>
  <c r="P106" i="5" s="1"/>
  <c r="D821" i="6"/>
  <c r="O106" i="5" s="1"/>
  <c r="C821" i="6"/>
  <c r="N106" i="5" s="1"/>
  <c r="E820" i="6"/>
  <c r="P839" i="5" s="1"/>
  <c r="D820" i="6"/>
  <c r="O839" i="5" s="1"/>
  <c r="C820" i="6"/>
  <c r="N839" i="5" s="1"/>
  <c r="E819" i="6"/>
  <c r="P40" i="5" s="1"/>
  <c r="D819" i="6"/>
  <c r="O40" i="5" s="1"/>
  <c r="C819" i="6"/>
  <c r="N40" i="5" s="1"/>
  <c r="E818" i="6"/>
  <c r="P838" i="5" s="1"/>
  <c r="D818" i="6"/>
  <c r="O838" i="5" s="1"/>
  <c r="C818" i="6"/>
  <c r="N838" i="5" s="1"/>
  <c r="E817" i="6"/>
  <c r="P10" i="5" s="1"/>
  <c r="D817" i="6"/>
  <c r="O10" i="5" s="1"/>
  <c r="C817" i="6"/>
  <c r="N10" i="5" s="1"/>
  <c r="E816" i="6"/>
  <c r="P258" i="5" s="1"/>
  <c r="D816" i="6"/>
  <c r="O258" i="5" s="1"/>
  <c r="C816" i="6"/>
  <c r="N258" i="5" s="1"/>
  <c r="E815" i="6"/>
  <c r="P218" i="5" s="1"/>
  <c r="D815" i="6"/>
  <c r="O218" i="5" s="1"/>
  <c r="C815" i="6"/>
  <c r="N218" i="5" s="1"/>
  <c r="E814" i="6"/>
  <c r="P837" i="5" s="1"/>
  <c r="D814" i="6"/>
  <c r="O837" i="5" s="1"/>
  <c r="C814" i="6"/>
  <c r="N837" i="5" s="1"/>
  <c r="E813" i="6"/>
  <c r="P836" i="5" s="1"/>
  <c r="D813" i="6"/>
  <c r="O836" i="5" s="1"/>
  <c r="C813" i="6"/>
  <c r="N836" i="5" s="1"/>
  <c r="E812" i="6"/>
  <c r="P835" i="5" s="1"/>
  <c r="D812" i="6"/>
  <c r="O835" i="5" s="1"/>
  <c r="C812" i="6"/>
  <c r="N835" i="5" s="1"/>
  <c r="E811" i="6"/>
  <c r="P834" i="5" s="1"/>
  <c r="D811" i="6"/>
  <c r="O834" i="5" s="1"/>
  <c r="C811" i="6"/>
  <c r="N834" i="5" s="1"/>
  <c r="E810" i="6"/>
  <c r="P9" i="5" s="1"/>
  <c r="D810" i="6"/>
  <c r="O9" i="5" s="1"/>
  <c r="C810" i="6"/>
  <c r="N9" i="5" s="1"/>
  <c r="E809" i="6"/>
  <c r="P833" i="5" s="1"/>
  <c r="D809" i="6"/>
  <c r="O833" i="5" s="1"/>
  <c r="C809" i="6"/>
  <c r="N833" i="5" s="1"/>
  <c r="E808" i="6"/>
  <c r="P832" i="5" s="1"/>
  <c r="D808" i="6"/>
  <c r="O832" i="5" s="1"/>
  <c r="C808" i="6"/>
  <c r="N832" i="5" s="1"/>
  <c r="E807" i="6"/>
  <c r="P112" i="5" s="1"/>
  <c r="D807" i="6"/>
  <c r="O112" i="5" s="1"/>
  <c r="C807" i="6"/>
  <c r="N112" i="5" s="1"/>
  <c r="E806" i="6"/>
  <c r="P257" i="5" s="1"/>
  <c r="D806" i="6"/>
  <c r="O257" i="5" s="1"/>
  <c r="C806" i="6"/>
  <c r="N257" i="5" s="1"/>
  <c r="E805" i="6"/>
  <c r="P831" i="5" s="1"/>
  <c r="D805" i="6"/>
  <c r="O831" i="5" s="1"/>
  <c r="C805" i="6"/>
  <c r="N831" i="5" s="1"/>
  <c r="E804" i="6"/>
  <c r="P830" i="5" s="1"/>
  <c r="D804" i="6"/>
  <c r="O830" i="5" s="1"/>
  <c r="C804" i="6"/>
  <c r="N830" i="5" s="1"/>
  <c r="E803" i="6"/>
  <c r="P829" i="5" s="1"/>
  <c r="D803" i="6"/>
  <c r="O829" i="5" s="1"/>
  <c r="C803" i="6"/>
  <c r="N829" i="5" s="1"/>
  <c r="E802" i="6"/>
  <c r="P828" i="5" s="1"/>
  <c r="D802" i="6"/>
  <c r="O828" i="5" s="1"/>
  <c r="C802" i="6"/>
  <c r="N828" i="5" s="1"/>
  <c r="E801" i="6"/>
  <c r="P827" i="5" s="1"/>
  <c r="D801" i="6"/>
  <c r="O827" i="5" s="1"/>
  <c r="C801" i="6"/>
  <c r="N827" i="5" s="1"/>
  <c r="E800" i="6"/>
  <c r="P25" i="5" s="1"/>
  <c r="D800" i="6"/>
  <c r="O25" i="5" s="1"/>
  <c r="C800" i="6"/>
  <c r="N25" i="5" s="1"/>
  <c r="E799" i="6"/>
  <c r="P223" i="5" s="1"/>
  <c r="D799" i="6"/>
  <c r="O223" i="5" s="1"/>
  <c r="C799" i="6"/>
  <c r="N223" i="5" s="1"/>
  <c r="E798" i="6"/>
  <c r="P826" i="5" s="1"/>
  <c r="D798" i="6"/>
  <c r="O826" i="5" s="1"/>
  <c r="C798" i="6"/>
  <c r="N826" i="5" s="1"/>
  <c r="E797" i="6"/>
  <c r="P825" i="5" s="1"/>
  <c r="D797" i="6"/>
  <c r="O825" i="5" s="1"/>
  <c r="C797" i="6"/>
  <c r="N825" i="5" s="1"/>
  <c r="E796" i="6"/>
  <c r="P824" i="5" s="1"/>
  <c r="D796" i="6"/>
  <c r="O824" i="5" s="1"/>
  <c r="C796" i="6"/>
  <c r="N824" i="5" s="1"/>
  <c r="E795" i="6"/>
  <c r="P823" i="5" s="1"/>
  <c r="D795" i="6"/>
  <c r="O823" i="5" s="1"/>
  <c r="C795" i="6"/>
  <c r="N823" i="5" s="1"/>
  <c r="E794" i="6"/>
  <c r="P822" i="5" s="1"/>
  <c r="D794" i="6"/>
  <c r="O822" i="5" s="1"/>
  <c r="C794" i="6"/>
  <c r="N822" i="5" s="1"/>
  <c r="E793" i="6"/>
  <c r="P821" i="5" s="1"/>
  <c r="D793" i="6"/>
  <c r="O821" i="5" s="1"/>
  <c r="C793" i="6"/>
  <c r="N821" i="5" s="1"/>
  <c r="E792" i="6"/>
  <c r="P820" i="5" s="1"/>
  <c r="D792" i="6"/>
  <c r="O820" i="5" s="1"/>
  <c r="C792" i="6"/>
  <c r="N820" i="5" s="1"/>
  <c r="E771" i="6"/>
  <c r="P819" i="5" s="1"/>
  <c r="D771" i="6"/>
  <c r="O819" i="5" s="1"/>
  <c r="C771" i="6"/>
  <c r="N819" i="5" s="1"/>
  <c r="E791" i="6"/>
  <c r="P161" i="5" s="1"/>
  <c r="D791" i="6"/>
  <c r="O161" i="5" s="1"/>
  <c r="C791" i="6"/>
  <c r="N161" i="5" s="1"/>
  <c r="E790" i="6"/>
  <c r="P236" i="5" s="1"/>
  <c r="D790" i="6"/>
  <c r="O236" i="5" s="1"/>
  <c r="C790" i="6"/>
  <c r="N236" i="5" s="1"/>
  <c r="E789" i="6"/>
  <c r="P818" i="5" s="1"/>
  <c r="D789" i="6"/>
  <c r="O818" i="5" s="1"/>
  <c r="C789" i="6"/>
  <c r="N818" i="5" s="1"/>
  <c r="E788" i="6"/>
  <c r="P817" i="5" s="1"/>
  <c r="D788" i="6"/>
  <c r="O817" i="5" s="1"/>
  <c r="C788" i="6"/>
  <c r="N817" i="5" s="1"/>
  <c r="E787" i="6"/>
  <c r="P816" i="5" s="1"/>
  <c r="D787" i="6"/>
  <c r="O816" i="5" s="1"/>
  <c r="C787" i="6"/>
  <c r="N816" i="5" s="1"/>
  <c r="E786" i="6"/>
  <c r="P814" i="5" s="1"/>
  <c r="D786" i="6"/>
  <c r="O814" i="5" s="1"/>
  <c r="C786" i="6"/>
  <c r="N814" i="5" s="1"/>
  <c r="E785" i="6"/>
  <c r="P815" i="5" s="1"/>
  <c r="D785" i="6"/>
  <c r="O815" i="5" s="1"/>
  <c r="C785" i="6"/>
  <c r="N815" i="5" s="1"/>
  <c r="E784" i="6"/>
  <c r="P813" i="5" s="1"/>
  <c r="D784" i="6"/>
  <c r="O813" i="5" s="1"/>
  <c r="C784" i="6"/>
  <c r="N813" i="5" s="1"/>
  <c r="E783" i="6"/>
  <c r="P812" i="5" s="1"/>
  <c r="D783" i="6"/>
  <c r="O812" i="5" s="1"/>
  <c r="C783" i="6"/>
  <c r="N812" i="5" s="1"/>
  <c r="E782" i="6"/>
  <c r="P811" i="5" s="1"/>
  <c r="D782" i="6"/>
  <c r="O811" i="5" s="1"/>
  <c r="C782" i="6"/>
  <c r="N811" i="5" s="1"/>
  <c r="E781" i="6"/>
  <c r="P810" i="5" s="1"/>
  <c r="D781" i="6"/>
  <c r="O810" i="5" s="1"/>
  <c r="C781" i="6"/>
  <c r="N810" i="5" s="1"/>
  <c r="E780" i="6"/>
  <c r="P809" i="5" s="1"/>
  <c r="D780" i="6"/>
  <c r="O809" i="5" s="1"/>
  <c r="C780" i="6"/>
  <c r="N809" i="5" s="1"/>
  <c r="E779" i="6"/>
  <c r="P808" i="5" s="1"/>
  <c r="D779" i="6"/>
  <c r="O808" i="5" s="1"/>
  <c r="C779" i="6"/>
  <c r="N808" i="5" s="1"/>
  <c r="E778" i="6"/>
  <c r="P807" i="5" s="1"/>
  <c r="D778" i="6"/>
  <c r="O807" i="5" s="1"/>
  <c r="C778" i="6"/>
  <c r="N807" i="5" s="1"/>
  <c r="E777" i="6"/>
  <c r="P806" i="5" s="1"/>
  <c r="D777" i="6"/>
  <c r="O806" i="5" s="1"/>
  <c r="C777" i="6"/>
  <c r="N806" i="5" s="1"/>
  <c r="E776" i="6"/>
  <c r="P805" i="5" s="1"/>
  <c r="D776" i="6"/>
  <c r="O805" i="5" s="1"/>
  <c r="C776" i="6"/>
  <c r="N805" i="5" s="1"/>
  <c r="E775" i="6"/>
  <c r="P94" i="5" s="1"/>
  <c r="D775" i="6"/>
  <c r="O94" i="5" s="1"/>
  <c r="C775" i="6"/>
  <c r="N94" i="5" s="1"/>
  <c r="E774" i="6"/>
  <c r="P804" i="5" s="1"/>
  <c r="D774" i="6"/>
  <c r="O804" i="5" s="1"/>
  <c r="C774" i="6"/>
  <c r="N804" i="5" s="1"/>
  <c r="E773" i="6"/>
  <c r="P803" i="5" s="1"/>
  <c r="D773" i="6"/>
  <c r="O803" i="5" s="1"/>
  <c r="C773" i="6"/>
  <c r="N803" i="5" s="1"/>
  <c r="E772" i="6"/>
  <c r="P802" i="5" s="1"/>
  <c r="D772" i="6"/>
  <c r="O802" i="5" s="1"/>
  <c r="C772" i="6"/>
  <c r="N802" i="5" s="1"/>
  <c r="E770" i="6"/>
  <c r="P801" i="5" s="1"/>
  <c r="D770" i="6"/>
  <c r="O801" i="5" s="1"/>
  <c r="C770" i="6"/>
  <c r="N801" i="5" s="1"/>
  <c r="E769" i="6"/>
  <c r="P136" i="5" s="1"/>
  <c r="D769" i="6"/>
  <c r="O136" i="5" s="1"/>
  <c r="C769" i="6"/>
  <c r="N136" i="5" s="1"/>
  <c r="E768" i="6"/>
  <c r="P145" i="5" s="1"/>
  <c r="D768" i="6"/>
  <c r="O145" i="5" s="1"/>
  <c r="C768" i="6"/>
  <c r="N145" i="5" s="1"/>
  <c r="E767" i="6"/>
  <c r="P800" i="5" s="1"/>
  <c r="D767" i="6"/>
  <c r="O800" i="5" s="1"/>
  <c r="C767" i="6"/>
  <c r="N800" i="5" s="1"/>
  <c r="E765" i="6"/>
  <c r="P798" i="5" s="1"/>
  <c r="D765" i="6"/>
  <c r="O798" i="5" s="1"/>
  <c r="C765" i="6"/>
  <c r="N798" i="5" s="1"/>
  <c r="E764" i="6"/>
  <c r="P797" i="5" s="1"/>
  <c r="D764" i="6"/>
  <c r="O797" i="5" s="1"/>
  <c r="C764" i="6"/>
  <c r="N797" i="5" s="1"/>
  <c r="E766" i="6"/>
  <c r="P799" i="5" s="1"/>
  <c r="D766" i="6"/>
  <c r="O799" i="5" s="1"/>
  <c r="C766" i="6"/>
  <c r="N799" i="5" s="1"/>
  <c r="E763" i="6"/>
  <c r="P796" i="5" s="1"/>
  <c r="D763" i="6"/>
  <c r="O796" i="5" s="1"/>
  <c r="C763" i="6"/>
  <c r="N796" i="5" s="1"/>
  <c r="E762" i="6"/>
  <c r="P795" i="5" s="1"/>
  <c r="D762" i="6"/>
  <c r="O795" i="5" s="1"/>
  <c r="C762" i="6"/>
  <c r="N795" i="5" s="1"/>
  <c r="E761" i="6"/>
  <c r="P225" i="5" s="1"/>
  <c r="D761" i="6"/>
  <c r="O225" i="5" s="1"/>
  <c r="C761" i="6"/>
  <c r="N225" i="5" s="1"/>
  <c r="E760" i="6"/>
  <c r="P794" i="5" s="1"/>
  <c r="D760" i="6"/>
  <c r="O794" i="5" s="1"/>
  <c r="C760" i="6"/>
  <c r="N794" i="5" s="1"/>
  <c r="E759" i="6"/>
  <c r="P793" i="5" s="1"/>
  <c r="D759" i="6"/>
  <c r="O793" i="5" s="1"/>
  <c r="C759" i="6"/>
  <c r="N793" i="5" s="1"/>
  <c r="E758" i="6"/>
  <c r="P792" i="5" s="1"/>
  <c r="D758" i="6"/>
  <c r="O792" i="5" s="1"/>
  <c r="C758" i="6"/>
  <c r="N792" i="5" s="1"/>
  <c r="E757" i="6"/>
  <c r="P791" i="5" s="1"/>
  <c r="D757" i="6"/>
  <c r="O791" i="5" s="1"/>
  <c r="C757" i="6"/>
  <c r="N791" i="5" s="1"/>
  <c r="E756" i="6"/>
  <c r="P790" i="5" s="1"/>
  <c r="D756" i="6"/>
  <c r="O790" i="5" s="1"/>
  <c r="C756" i="6"/>
  <c r="N790" i="5" s="1"/>
  <c r="E755" i="6"/>
  <c r="P789" i="5" s="1"/>
  <c r="D755" i="6"/>
  <c r="O789" i="5" s="1"/>
  <c r="C755" i="6"/>
  <c r="N789" i="5" s="1"/>
  <c r="E754" i="6"/>
  <c r="P788" i="5" s="1"/>
  <c r="D754" i="6"/>
  <c r="O788" i="5" s="1"/>
  <c r="C754" i="6"/>
  <c r="N788" i="5" s="1"/>
  <c r="E753" i="6"/>
  <c r="P117" i="5" s="1"/>
  <c r="D753" i="6"/>
  <c r="O117" i="5" s="1"/>
  <c r="C753" i="6"/>
  <c r="N117" i="5" s="1"/>
  <c r="E752" i="6"/>
  <c r="P11" i="5" s="1"/>
  <c r="D752" i="6"/>
  <c r="O11" i="5" s="1"/>
  <c r="C752" i="6"/>
  <c r="N11" i="5" s="1"/>
  <c r="E751" i="6"/>
  <c r="P60" i="5" s="1"/>
  <c r="D751" i="6"/>
  <c r="O60" i="5" s="1"/>
  <c r="C751" i="6"/>
  <c r="N60" i="5" s="1"/>
  <c r="E750" i="6"/>
  <c r="P787" i="5" s="1"/>
  <c r="D750" i="6"/>
  <c r="O787" i="5" s="1"/>
  <c r="C750" i="6"/>
  <c r="N787" i="5" s="1"/>
  <c r="E749" i="6"/>
  <c r="P273" i="5" s="1"/>
  <c r="D749" i="6"/>
  <c r="O273" i="5" s="1"/>
  <c r="C749" i="6"/>
  <c r="N273" i="5" s="1"/>
  <c r="E748" i="6"/>
  <c r="P786" i="5" s="1"/>
  <c r="D748" i="6"/>
  <c r="O786" i="5" s="1"/>
  <c r="C748" i="6"/>
  <c r="N786" i="5" s="1"/>
  <c r="E747" i="6"/>
  <c r="P785" i="5" s="1"/>
  <c r="D747" i="6"/>
  <c r="O785" i="5" s="1"/>
  <c r="C747" i="6"/>
  <c r="N785" i="5" s="1"/>
  <c r="E746" i="6"/>
  <c r="P784" i="5" s="1"/>
  <c r="D746" i="6"/>
  <c r="O784" i="5" s="1"/>
  <c r="C746" i="6"/>
  <c r="N784" i="5" s="1"/>
  <c r="E745" i="6"/>
  <c r="P783" i="5" s="1"/>
  <c r="D745" i="6"/>
  <c r="O783" i="5" s="1"/>
  <c r="C745" i="6"/>
  <c r="N783" i="5" s="1"/>
  <c r="E744" i="6"/>
  <c r="P782" i="5" s="1"/>
  <c r="D744" i="6"/>
  <c r="O782" i="5" s="1"/>
  <c r="C744" i="6"/>
  <c r="N782" i="5" s="1"/>
  <c r="E743" i="6"/>
  <c r="P12" i="5" s="1"/>
  <c r="D743" i="6"/>
  <c r="O12" i="5" s="1"/>
  <c r="C743" i="6"/>
  <c r="N12" i="5" s="1"/>
  <c r="E742" i="6"/>
  <c r="P781" i="5" s="1"/>
  <c r="D742" i="6"/>
  <c r="O781" i="5" s="1"/>
  <c r="C742" i="6"/>
  <c r="N781" i="5" s="1"/>
  <c r="E741" i="6"/>
  <c r="P95" i="5" s="1"/>
  <c r="D741" i="6"/>
  <c r="O95" i="5" s="1"/>
  <c r="C741" i="6"/>
  <c r="N95" i="5" s="1"/>
  <c r="E740" i="6"/>
  <c r="P780" i="5" s="1"/>
  <c r="D740" i="6"/>
  <c r="O780" i="5" s="1"/>
  <c r="C740" i="6"/>
  <c r="N780" i="5" s="1"/>
  <c r="E739" i="6"/>
  <c r="P93" i="5" s="1"/>
  <c r="D739" i="6"/>
  <c r="O93" i="5" s="1"/>
  <c r="C739" i="6"/>
  <c r="N93" i="5" s="1"/>
  <c r="E738" i="6"/>
  <c r="P170" i="5" s="1"/>
  <c r="D738" i="6"/>
  <c r="O170" i="5" s="1"/>
  <c r="C738" i="6"/>
  <c r="N170" i="5" s="1"/>
  <c r="E737" i="6"/>
  <c r="P779" i="5" s="1"/>
  <c r="D737" i="6"/>
  <c r="O779" i="5" s="1"/>
  <c r="C737" i="6"/>
  <c r="N779" i="5" s="1"/>
  <c r="E736" i="6"/>
  <c r="P778" i="5" s="1"/>
  <c r="D736" i="6"/>
  <c r="O778" i="5" s="1"/>
  <c r="C736" i="6"/>
  <c r="N778" i="5" s="1"/>
  <c r="E735" i="6"/>
  <c r="P777" i="5" s="1"/>
  <c r="D735" i="6"/>
  <c r="O777" i="5" s="1"/>
  <c r="C735" i="6"/>
  <c r="N777" i="5" s="1"/>
  <c r="E734" i="6"/>
  <c r="P776" i="5" s="1"/>
  <c r="D734" i="6"/>
  <c r="O776" i="5" s="1"/>
  <c r="C734" i="6"/>
  <c r="N776" i="5" s="1"/>
  <c r="E733" i="6"/>
  <c r="P775" i="5" s="1"/>
  <c r="D733" i="6"/>
  <c r="O775" i="5" s="1"/>
  <c r="C733" i="6"/>
  <c r="N775" i="5" s="1"/>
  <c r="E732" i="6"/>
  <c r="P190" i="5" s="1"/>
  <c r="D732" i="6"/>
  <c r="O190" i="5" s="1"/>
  <c r="C732" i="6"/>
  <c r="N190" i="5" s="1"/>
  <c r="E731" i="6"/>
  <c r="P228" i="5" s="1"/>
  <c r="D731" i="6"/>
  <c r="O228" i="5" s="1"/>
  <c r="C731" i="6"/>
  <c r="N228" i="5" s="1"/>
  <c r="E730" i="6"/>
  <c r="P774" i="5" s="1"/>
  <c r="D730" i="6"/>
  <c r="O774" i="5" s="1"/>
  <c r="C730" i="6"/>
  <c r="N774" i="5" s="1"/>
  <c r="E729" i="6"/>
  <c r="P250" i="5" s="1"/>
  <c r="D729" i="6"/>
  <c r="O250" i="5" s="1"/>
  <c r="C729" i="6"/>
  <c r="N250" i="5" s="1"/>
  <c r="E728" i="6"/>
  <c r="P773" i="5" s="1"/>
  <c r="D728" i="6"/>
  <c r="O773" i="5" s="1"/>
  <c r="C728" i="6"/>
  <c r="N773" i="5" s="1"/>
  <c r="E727" i="6"/>
  <c r="P772" i="5" s="1"/>
  <c r="D727" i="6"/>
  <c r="O772" i="5" s="1"/>
  <c r="C727" i="6"/>
  <c r="N772" i="5" s="1"/>
  <c r="E726" i="6"/>
  <c r="P771" i="5" s="1"/>
  <c r="D726" i="6"/>
  <c r="O771" i="5" s="1"/>
  <c r="C726" i="6"/>
  <c r="N771" i="5" s="1"/>
  <c r="E725" i="6"/>
  <c r="P224" i="5" s="1"/>
  <c r="D725" i="6"/>
  <c r="O224" i="5" s="1"/>
  <c r="C725" i="6"/>
  <c r="N224" i="5" s="1"/>
  <c r="E724" i="6"/>
  <c r="P770" i="5" s="1"/>
  <c r="D724" i="6"/>
  <c r="O770" i="5" s="1"/>
  <c r="C724" i="6"/>
  <c r="N770" i="5" s="1"/>
  <c r="E285" i="6"/>
  <c r="P769" i="5" s="1"/>
  <c r="D285" i="6"/>
  <c r="O769" i="5" s="1"/>
  <c r="C285" i="6"/>
  <c r="N769" i="5" s="1"/>
  <c r="E723" i="6"/>
  <c r="P186" i="5" s="1"/>
  <c r="D723" i="6"/>
  <c r="O186" i="5" s="1"/>
  <c r="C723" i="6"/>
  <c r="N186" i="5" s="1"/>
  <c r="E722" i="6"/>
  <c r="P768" i="5" s="1"/>
  <c r="D722" i="6"/>
  <c r="O768" i="5" s="1"/>
  <c r="C722" i="6"/>
  <c r="N768" i="5" s="1"/>
  <c r="E721" i="6"/>
  <c r="P59" i="5" s="1"/>
  <c r="D721" i="6"/>
  <c r="O59" i="5" s="1"/>
  <c r="C721" i="6"/>
  <c r="N59" i="5" s="1"/>
  <c r="E720" i="6"/>
  <c r="P98" i="5" s="1"/>
  <c r="D720" i="6"/>
  <c r="O98" i="5" s="1"/>
  <c r="C720" i="6"/>
  <c r="N98" i="5" s="1"/>
  <c r="E719" i="6"/>
  <c r="P767" i="5" s="1"/>
  <c r="D719" i="6"/>
  <c r="O767" i="5" s="1"/>
  <c r="C719" i="6"/>
  <c r="N767" i="5" s="1"/>
  <c r="E718" i="6"/>
  <c r="P766" i="5" s="1"/>
  <c r="D718" i="6"/>
  <c r="O766" i="5" s="1"/>
  <c r="C718" i="6"/>
  <c r="N766" i="5" s="1"/>
  <c r="E717" i="6"/>
  <c r="P765" i="5" s="1"/>
  <c r="D717" i="6"/>
  <c r="O765" i="5" s="1"/>
  <c r="C717" i="6"/>
  <c r="N765" i="5" s="1"/>
  <c r="E716" i="6"/>
  <c r="P764" i="5" s="1"/>
  <c r="D716" i="6"/>
  <c r="O764" i="5" s="1"/>
  <c r="C716" i="6"/>
  <c r="N764" i="5" s="1"/>
  <c r="E715" i="6"/>
  <c r="P763" i="5" s="1"/>
  <c r="D715" i="6"/>
  <c r="O763" i="5" s="1"/>
  <c r="C715" i="6"/>
  <c r="N763" i="5" s="1"/>
  <c r="E714" i="6"/>
  <c r="P762" i="5" s="1"/>
  <c r="D714" i="6"/>
  <c r="O762" i="5" s="1"/>
  <c r="C714" i="6"/>
  <c r="N762" i="5" s="1"/>
  <c r="E713" i="6"/>
  <c r="P761" i="5" s="1"/>
  <c r="D713" i="6"/>
  <c r="O761" i="5" s="1"/>
  <c r="C713" i="6"/>
  <c r="N761" i="5" s="1"/>
  <c r="E712" i="6"/>
  <c r="P760" i="5" s="1"/>
  <c r="D712" i="6"/>
  <c r="O760" i="5" s="1"/>
  <c r="C712" i="6"/>
  <c r="N760" i="5" s="1"/>
  <c r="E711" i="6"/>
  <c r="P759" i="5" s="1"/>
  <c r="D711" i="6"/>
  <c r="O759" i="5" s="1"/>
  <c r="C711" i="6"/>
  <c r="N759" i="5" s="1"/>
  <c r="E710" i="6"/>
  <c r="P758" i="5" s="1"/>
  <c r="D710" i="6"/>
  <c r="O758" i="5" s="1"/>
  <c r="C710" i="6"/>
  <c r="N758" i="5" s="1"/>
  <c r="E709" i="6"/>
  <c r="P757" i="5" s="1"/>
  <c r="D709" i="6"/>
  <c r="O757" i="5" s="1"/>
  <c r="C709" i="6"/>
  <c r="N757" i="5" s="1"/>
  <c r="E708" i="6"/>
  <c r="P756" i="5" s="1"/>
  <c r="D708" i="6"/>
  <c r="O756" i="5" s="1"/>
  <c r="C708" i="6"/>
  <c r="N756" i="5" s="1"/>
  <c r="E707" i="6"/>
  <c r="P755" i="5" s="1"/>
  <c r="D707" i="6"/>
  <c r="O755" i="5" s="1"/>
  <c r="C707" i="6"/>
  <c r="N755" i="5" s="1"/>
  <c r="E706" i="6"/>
  <c r="P754" i="5" s="1"/>
  <c r="D706" i="6"/>
  <c r="O754" i="5" s="1"/>
  <c r="C706" i="6"/>
  <c r="N754" i="5" s="1"/>
  <c r="E705" i="6"/>
  <c r="P753" i="5" s="1"/>
  <c r="D705" i="6"/>
  <c r="O753" i="5" s="1"/>
  <c r="C705" i="6"/>
  <c r="N753" i="5" s="1"/>
  <c r="E704" i="6"/>
  <c r="P41" i="5" s="1"/>
  <c r="D704" i="6"/>
  <c r="O41" i="5" s="1"/>
  <c r="C704" i="6"/>
  <c r="N41" i="5" s="1"/>
  <c r="E703" i="6"/>
  <c r="P752" i="5" s="1"/>
  <c r="D703" i="6"/>
  <c r="O752" i="5" s="1"/>
  <c r="C703" i="6"/>
  <c r="N752" i="5" s="1"/>
  <c r="E702" i="6"/>
  <c r="P751" i="5" s="1"/>
  <c r="D702" i="6"/>
  <c r="O751" i="5" s="1"/>
  <c r="C702" i="6"/>
  <c r="N751" i="5" s="1"/>
  <c r="E701" i="6"/>
  <c r="P750" i="5" s="1"/>
  <c r="D701" i="6"/>
  <c r="O750" i="5" s="1"/>
  <c r="C701" i="6"/>
  <c r="N750" i="5" s="1"/>
  <c r="E700" i="6"/>
  <c r="P749" i="5" s="1"/>
  <c r="D700" i="6"/>
  <c r="O749" i="5" s="1"/>
  <c r="C700" i="6"/>
  <c r="N749" i="5" s="1"/>
  <c r="E699" i="6"/>
  <c r="P231" i="5" s="1"/>
  <c r="D699" i="6"/>
  <c r="O231" i="5" s="1"/>
  <c r="C699" i="6"/>
  <c r="N231" i="5" s="1"/>
  <c r="E698" i="6"/>
  <c r="P82" i="5" s="1"/>
  <c r="D698" i="6"/>
  <c r="O82" i="5" s="1"/>
  <c r="C698" i="6"/>
  <c r="N82" i="5" s="1"/>
  <c r="E697" i="6"/>
  <c r="P741" i="5" s="1"/>
  <c r="D697" i="6"/>
  <c r="O741" i="5" s="1"/>
  <c r="C697" i="6"/>
  <c r="N741" i="5" s="1"/>
  <c r="E696" i="6"/>
  <c r="P740" i="5" s="1"/>
  <c r="D696" i="6"/>
  <c r="O740" i="5" s="1"/>
  <c r="C696" i="6"/>
  <c r="N740" i="5" s="1"/>
  <c r="E695" i="6"/>
  <c r="P739" i="5" s="1"/>
  <c r="D695" i="6"/>
  <c r="O739" i="5" s="1"/>
  <c r="C695" i="6"/>
  <c r="N739" i="5" s="1"/>
  <c r="E693" i="6"/>
  <c r="P737" i="5" s="1"/>
  <c r="D693" i="6"/>
  <c r="O737" i="5" s="1"/>
  <c r="C693" i="6"/>
  <c r="N737" i="5" s="1"/>
  <c r="E692" i="6"/>
  <c r="P736" i="5" s="1"/>
  <c r="D692" i="6"/>
  <c r="O736" i="5" s="1"/>
  <c r="C692" i="6"/>
  <c r="N736" i="5" s="1"/>
  <c r="E694" i="6"/>
  <c r="P738" i="5" s="1"/>
  <c r="D694" i="6"/>
  <c r="O738" i="5" s="1"/>
  <c r="C694" i="6"/>
  <c r="N738" i="5" s="1"/>
  <c r="E691" i="6"/>
  <c r="P735" i="5" s="1"/>
  <c r="D691" i="6"/>
  <c r="O735" i="5" s="1"/>
  <c r="C691" i="6"/>
  <c r="N735" i="5" s="1"/>
  <c r="E690" i="6"/>
  <c r="P748" i="5" s="1"/>
  <c r="D690" i="6"/>
  <c r="O748" i="5" s="1"/>
  <c r="C690" i="6"/>
  <c r="N748" i="5" s="1"/>
  <c r="E689" i="6"/>
  <c r="P747" i="5" s="1"/>
  <c r="D689" i="6"/>
  <c r="O747" i="5" s="1"/>
  <c r="C689" i="6"/>
  <c r="N747" i="5" s="1"/>
  <c r="E688" i="6"/>
  <c r="P165" i="5" s="1"/>
  <c r="D688" i="6"/>
  <c r="O165" i="5" s="1"/>
  <c r="C688" i="6"/>
  <c r="N165" i="5" s="1"/>
  <c r="E687" i="6"/>
  <c r="P746" i="5" s="1"/>
  <c r="D687" i="6"/>
  <c r="O746" i="5" s="1"/>
  <c r="C687" i="6"/>
  <c r="N746" i="5" s="1"/>
  <c r="E686" i="6"/>
  <c r="P745" i="5" s="1"/>
  <c r="D686" i="6"/>
  <c r="O745" i="5" s="1"/>
  <c r="C686" i="6"/>
  <c r="N745" i="5" s="1"/>
  <c r="E685" i="6"/>
  <c r="P744" i="5" s="1"/>
  <c r="D685" i="6"/>
  <c r="O744" i="5" s="1"/>
  <c r="C685" i="6"/>
  <c r="N744" i="5" s="1"/>
  <c r="E684" i="6"/>
  <c r="P743" i="5" s="1"/>
  <c r="D684" i="6"/>
  <c r="O743" i="5" s="1"/>
  <c r="C684" i="6"/>
  <c r="N743" i="5" s="1"/>
  <c r="E683" i="6"/>
  <c r="P92" i="5" s="1"/>
  <c r="D683" i="6"/>
  <c r="O92" i="5" s="1"/>
  <c r="C683" i="6"/>
  <c r="N92" i="5" s="1"/>
  <c r="E682" i="6"/>
  <c r="P742" i="5" s="1"/>
  <c r="D682" i="6"/>
  <c r="O742" i="5" s="1"/>
  <c r="C682" i="6"/>
  <c r="N742" i="5" s="1"/>
  <c r="E681" i="6"/>
  <c r="P148" i="5" s="1"/>
  <c r="D681" i="6"/>
  <c r="O148" i="5" s="1"/>
  <c r="C681" i="6"/>
  <c r="N148" i="5" s="1"/>
  <c r="E680" i="6"/>
  <c r="P734" i="5" s="1"/>
  <c r="D680" i="6"/>
  <c r="O734" i="5" s="1"/>
  <c r="C680" i="6"/>
  <c r="N734" i="5" s="1"/>
  <c r="E679" i="6"/>
  <c r="P733" i="5" s="1"/>
  <c r="D679" i="6"/>
  <c r="O733" i="5" s="1"/>
  <c r="C679" i="6"/>
  <c r="N733" i="5" s="1"/>
  <c r="E678" i="6"/>
  <c r="P732" i="5" s="1"/>
  <c r="D678" i="6"/>
  <c r="O732" i="5" s="1"/>
  <c r="C678" i="6"/>
  <c r="N732" i="5" s="1"/>
  <c r="E677" i="6"/>
  <c r="P731" i="5" s="1"/>
  <c r="D677" i="6"/>
  <c r="O731" i="5" s="1"/>
  <c r="C677" i="6"/>
  <c r="N731" i="5" s="1"/>
  <c r="E676" i="6"/>
  <c r="P194" i="5" s="1"/>
  <c r="D676" i="6"/>
  <c r="O194" i="5" s="1"/>
  <c r="C676" i="6"/>
  <c r="N194" i="5" s="1"/>
  <c r="E675" i="6"/>
  <c r="P209" i="5" s="1"/>
  <c r="D675" i="6"/>
  <c r="O209" i="5" s="1"/>
  <c r="C675" i="6"/>
  <c r="N209" i="5" s="1"/>
  <c r="E674" i="6"/>
  <c r="P730" i="5" s="1"/>
  <c r="D674" i="6"/>
  <c r="O730" i="5" s="1"/>
  <c r="C674" i="6"/>
  <c r="N730" i="5" s="1"/>
  <c r="E673" i="6"/>
  <c r="P729" i="5" s="1"/>
  <c r="D673" i="6"/>
  <c r="O729" i="5" s="1"/>
  <c r="C673" i="6"/>
  <c r="N729" i="5" s="1"/>
  <c r="E672" i="6"/>
  <c r="P728" i="5" s="1"/>
  <c r="D672" i="6"/>
  <c r="O728" i="5" s="1"/>
  <c r="C672" i="6"/>
  <c r="N728" i="5" s="1"/>
  <c r="E671" i="6"/>
  <c r="P727" i="5" s="1"/>
  <c r="D671" i="6"/>
  <c r="O727" i="5" s="1"/>
  <c r="C671" i="6"/>
  <c r="N727" i="5" s="1"/>
  <c r="E670" i="6"/>
  <c r="P726" i="5" s="1"/>
  <c r="D670" i="6"/>
  <c r="O726" i="5" s="1"/>
  <c r="C670" i="6"/>
  <c r="N726" i="5" s="1"/>
  <c r="E669" i="6"/>
  <c r="P725" i="5" s="1"/>
  <c r="D669" i="6"/>
  <c r="O725" i="5" s="1"/>
  <c r="C669" i="6"/>
  <c r="N725" i="5" s="1"/>
  <c r="E668" i="6"/>
  <c r="P724" i="5" s="1"/>
  <c r="D668" i="6"/>
  <c r="O724" i="5" s="1"/>
  <c r="C668" i="6"/>
  <c r="N724" i="5" s="1"/>
  <c r="E667" i="6"/>
  <c r="P723" i="5" s="1"/>
  <c r="D667" i="6"/>
  <c r="O723" i="5" s="1"/>
  <c r="C667" i="6"/>
  <c r="N723" i="5" s="1"/>
  <c r="E666" i="6"/>
  <c r="P722" i="5" s="1"/>
  <c r="D666" i="6"/>
  <c r="O722" i="5" s="1"/>
  <c r="C666" i="6"/>
  <c r="N722" i="5" s="1"/>
  <c r="E665" i="6"/>
  <c r="P721" i="5" s="1"/>
  <c r="D665" i="6"/>
  <c r="O721" i="5" s="1"/>
  <c r="C665" i="6"/>
  <c r="N721" i="5" s="1"/>
  <c r="E664" i="6"/>
  <c r="P720" i="5" s="1"/>
  <c r="D664" i="6"/>
  <c r="O720" i="5" s="1"/>
  <c r="C664" i="6"/>
  <c r="N720" i="5" s="1"/>
  <c r="E663" i="6"/>
  <c r="P83" i="5" s="1"/>
  <c r="D663" i="6"/>
  <c r="O83" i="5" s="1"/>
  <c r="C663" i="6"/>
  <c r="N83" i="5" s="1"/>
  <c r="E662" i="6"/>
  <c r="P200" i="5" s="1"/>
  <c r="D662" i="6"/>
  <c r="O200" i="5" s="1"/>
  <c r="C662" i="6"/>
  <c r="N200" i="5" s="1"/>
  <c r="E661" i="6"/>
  <c r="P719" i="5" s="1"/>
  <c r="D661" i="6"/>
  <c r="O719" i="5" s="1"/>
  <c r="C661" i="6"/>
  <c r="N719" i="5" s="1"/>
  <c r="E660" i="6"/>
  <c r="P162" i="5" s="1"/>
  <c r="D660" i="6"/>
  <c r="O162" i="5" s="1"/>
  <c r="C660" i="6"/>
  <c r="N162" i="5" s="1"/>
  <c r="E659" i="6"/>
  <c r="P718" i="5" s="1"/>
  <c r="D659" i="6"/>
  <c r="O718" i="5" s="1"/>
  <c r="C659" i="6"/>
  <c r="N718" i="5" s="1"/>
  <c r="E658" i="6"/>
  <c r="P717" i="5" s="1"/>
  <c r="D658" i="6"/>
  <c r="O717" i="5" s="1"/>
  <c r="C658" i="6"/>
  <c r="N717" i="5" s="1"/>
  <c r="E657" i="6"/>
  <c r="P716" i="5" s="1"/>
  <c r="D657" i="6"/>
  <c r="O716" i="5" s="1"/>
  <c r="C657" i="6"/>
  <c r="N716" i="5" s="1"/>
  <c r="E656" i="6"/>
  <c r="P715" i="5" s="1"/>
  <c r="D656" i="6"/>
  <c r="O715" i="5" s="1"/>
  <c r="C656" i="6"/>
  <c r="N715" i="5" s="1"/>
  <c r="E655" i="6"/>
  <c r="P13" i="5" s="1"/>
  <c r="D655" i="6"/>
  <c r="O13" i="5" s="1"/>
  <c r="C655" i="6"/>
  <c r="N13" i="5" s="1"/>
  <c r="E654" i="6"/>
  <c r="P714" i="5" s="1"/>
  <c r="D654" i="6"/>
  <c r="O714" i="5" s="1"/>
  <c r="C654" i="6"/>
  <c r="N714" i="5" s="1"/>
  <c r="E653" i="6"/>
  <c r="P713" i="5" s="1"/>
  <c r="D653" i="6"/>
  <c r="O713" i="5" s="1"/>
  <c r="C653" i="6"/>
  <c r="N713" i="5" s="1"/>
  <c r="E652" i="6"/>
  <c r="P199" i="5" s="1"/>
  <c r="D652" i="6"/>
  <c r="O199" i="5" s="1"/>
  <c r="C652" i="6"/>
  <c r="N199" i="5" s="1"/>
  <c r="E651" i="6"/>
  <c r="P712" i="5" s="1"/>
  <c r="D651" i="6"/>
  <c r="O712" i="5" s="1"/>
  <c r="C651" i="6"/>
  <c r="N712" i="5" s="1"/>
  <c r="E650" i="6"/>
  <c r="P87" i="5" s="1"/>
  <c r="D650" i="6"/>
  <c r="O87" i="5" s="1"/>
  <c r="C650" i="6"/>
  <c r="N87" i="5" s="1"/>
  <c r="E649" i="6"/>
  <c r="P711" i="5" s="1"/>
  <c r="D649" i="6"/>
  <c r="O711" i="5" s="1"/>
  <c r="C649" i="6"/>
  <c r="N711" i="5" s="1"/>
  <c r="E648" i="6"/>
  <c r="P710" i="5" s="1"/>
  <c r="D648" i="6"/>
  <c r="O710" i="5" s="1"/>
  <c r="C648" i="6"/>
  <c r="N710" i="5" s="1"/>
  <c r="E647" i="6"/>
  <c r="P709" i="5" s="1"/>
  <c r="D647" i="6"/>
  <c r="O709" i="5" s="1"/>
  <c r="C647" i="6"/>
  <c r="N709" i="5" s="1"/>
  <c r="E646" i="6"/>
  <c r="P708" i="5" s="1"/>
  <c r="D646" i="6"/>
  <c r="O708" i="5" s="1"/>
  <c r="C646" i="6"/>
  <c r="N708" i="5" s="1"/>
  <c r="E645" i="6"/>
  <c r="P130" i="5" s="1"/>
  <c r="D645" i="6"/>
  <c r="O130" i="5" s="1"/>
  <c r="C645" i="6"/>
  <c r="N130" i="5" s="1"/>
  <c r="E644" i="6"/>
  <c r="P707" i="5" s="1"/>
  <c r="D644" i="6"/>
  <c r="O707" i="5" s="1"/>
  <c r="C644" i="6"/>
  <c r="N707" i="5" s="1"/>
  <c r="E643" i="6"/>
  <c r="P23" i="5" s="1"/>
  <c r="D643" i="6"/>
  <c r="O23" i="5" s="1"/>
  <c r="C643" i="6"/>
  <c r="N23" i="5" s="1"/>
  <c r="E642" i="6"/>
  <c r="P706" i="5" s="1"/>
  <c r="D642" i="6"/>
  <c r="O706" i="5" s="1"/>
  <c r="C642" i="6"/>
  <c r="N706" i="5" s="1"/>
  <c r="E641" i="6"/>
  <c r="P208" i="5" s="1"/>
  <c r="D641" i="6"/>
  <c r="O208" i="5" s="1"/>
  <c r="C641" i="6"/>
  <c r="N208" i="5" s="1"/>
  <c r="E640" i="6"/>
  <c r="P179" i="5" s="1"/>
  <c r="D640" i="6"/>
  <c r="O179" i="5" s="1"/>
  <c r="C640" i="6"/>
  <c r="N179" i="5" s="1"/>
  <c r="E639" i="6"/>
  <c r="P100" i="5" s="1"/>
  <c r="D639" i="6"/>
  <c r="O100" i="5" s="1"/>
  <c r="C639" i="6"/>
  <c r="N100" i="5" s="1"/>
  <c r="E638" i="6"/>
  <c r="P198" i="5" s="1"/>
  <c r="D638" i="6"/>
  <c r="O198" i="5" s="1"/>
  <c r="C638" i="6"/>
  <c r="N198" i="5" s="1"/>
  <c r="E637" i="6"/>
  <c r="P705" i="5" s="1"/>
  <c r="D637" i="6"/>
  <c r="O705" i="5" s="1"/>
  <c r="C637" i="6"/>
  <c r="N705" i="5" s="1"/>
  <c r="E636" i="6"/>
  <c r="P704" i="5" s="1"/>
  <c r="D636" i="6"/>
  <c r="O704" i="5" s="1"/>
  <c r="C636" i="6"/>
  <c r="N704" i="5" s="1"/>
  <c r="E635" i="6"/>
  <c r="P703" i="5" s="1"/>
  <c r="D635" i="6"/>
  <c r="O703" i="5" s="1"/>
  <c r="C635" i="6"/>
  <c r="N703" i="5" s="1"/>
  <c r="E634" i="6"/>
  <c r="P702" i="5" s="1"/>
  <c r="D634" i="6"/>
  <c r="O702" i="5" s="1"/>
  <c r="C634" i="6"/>
  <c r="N702" i="5" s="1"/>
  <c r="E633" i="6"/>
  <c r="P701" i="5" s="1"/>
  <c r="D633" i="6"/>
  <c r="O701" i="5" s="1"/>
  <c r="C633" i="6"/>
  <c r="N701" i="5" s="1"/>
  <c r="E632" i="6"/>
  <c r="P700" i="5" s="1"/>
  <c r="D632" i="6"/>
  <c r="O700" i="5" s="1"/>
  <c r="C632" i="6"/>
  <c r="N700" i="5" s="1"/>
  <c r="E631" i="6"/>
  <c r="P116" i="5" s="1"/>
  <c r="D631" i="6"/>
  <c r="O116" i="5" s="1"/>
  <c r="C631" i="6"/>
  <c r="N116" i="5" s="1"/>
  <c r="E630" i="6"/>
  <c r="P134" i="5" s="1"/>
  <c r="D630" i="6"/>
  <c r="O134" i="5" s="1"/>
  <c r="C630" i="6"/>
  <c r="N134" i="5" s="1"/>
  <c r="E629" i="6"/>
  <c r="P699" i="5" s="1"/>
  <c r="D629" i="6"/>
  <c r="O699" i="5" s="1"/>
  <c r="C629" i="6"/>
  <c r="N699" i="5" s="1"/>
  <c r="E628" i="6"/>
  <c r="P698" i="5" s="1"/>
  <c r="D628" i="6"/>
  <c r="O698" i="5" s="1"/>
  <c r="C628" i="6"/>
  <c r="N698" i="5" s="1"/>
  <c r="E627" i="6"/>
  <c r="P697" i="5" s="1"/>
  <c r="D627" i="6"/>
  <c r="O697" i="5" s="1"/>
  <c r="C627" i="6"/>
  <c r="N697" i="5" s="1"/>
  <c r="E626" i="6"/>
  <c r="P696" i="5" s="1"/>
  <c r="D626" i="6"/>
  <c r="O696" i="5" s="1"/>
  <c r="C626" i="6"/>
  <c r="N696" i="5" s="1"/>
  <c r="E624" i="6"/>
  <c r="P695" i="5" s="1"/>
  <c r="D624" i="6"/>
  <c r="O695" i="5" s="1"/>
  <c r="C624" i="6"/>
  <c r="N695" i="5" s="1"/>
  <c r="E623" i="6"/>
  <c r="P694" i="5" s="1"/>
  <c r="D623" i="6"/>
  <c r="O694" i="5" s="1"/>
  <c r="C623" i="6"/>
  <c r="N694" i="5" s="1"/>
  <c r="E622" i="6"/>
  <c r="P49" i="5" s="1"/>
  <c r="D622" i="6"/>
  <c r="O49" i="5" s="1"/>
  <c r="C622" i="6"/>
  <c r="N49" i="5" s="1"/>
  <c r="E621" i="6"/>
  <c r="P67" i="5" s="1"/>
  <c r="D621" i="6"/>
  <c r="O67" i="5" s="1"/>
  <c r="C621" i="6"/>
  <c r="N67" i="5" s="1"/>
  <c r="E620" i="6"/>
  <c r="P693" i="5" s="1"/>
  <c r="D620" i="6"/>
  <c r="O693" i="5" s="1"/>
  <c r="C620" i="6"/>
  <c r="N693" i="5" s="1"/>
  <c r="E619" i="6"/>
  <c r="P169" i="5" s="1"/>
  <c r="D619" i="6"/>
  <c r="O169" i="5" s="1"/>
  <c r="C619" i="6"/>
  <c r="N169" i="5" s="1"/>
  <c r="E618" i="6"/>
  <c r="P210" i="5" s="1"/>
  <c r="D618" i="6"/>
  <c r="O210" i="5" s="1"/>
  <c r="C618" i="6"/>
  <c r="N210" i="5" s="1"/>
  <c r="E617" i="6"/>
  <c r="P172" i="5" s="1"/>
  <c r="D617" i="6"/>
  <c r="O172" i="5" s="1"/>
  <c r="C617" i="6"/>
  <c r="N172" i="5" s="1"/>
  <c r="E616" i="6"/>
  <c r="P692" i="5" s="1"/>
  <c r="D616" i="6"/>
  <c r="O692" i="5" s="1"/>
  <c r="C616" i="6"/>
  <c r="N692" i="5" s="1"/>
  <c r="E615" i="6"/>
  <c r="P279" i="5" s="1"/>
  <c r="D615" i="6"/>
  <c r="O279" i="5" s="1"/>
  <c r="C615" i="6"/>
  <c r="N279" i="5" s="1"/>
  <c r="E614" i="6"/>
  <c r="P220" i="5" s="1"/>
  <c r="D614" i="6"/>
  <c r="O220" i="5" s="1"/>
  <c r="C614" i="6"/>
  <c r="N220" i="5" s="1"/>
  <c r="E613" i="6"/>
  <c r="P691" i="5" s="1"/>
  <c r="D613" i="6"/>
  <c r="O691" i="5" s="1"/>
  <c r="C613" i="6"/>
  <c r="N691" i="5" s="1"/>
  <c r="E612" i="6"/>
  <c r="P155" i="5" s="1"/>
  <c r="D612" i="6"/>
  <c r="O155" i="5" s="1"/>
  <c r="C612" i="6"/>
  <c r="N155" i="5" s="1"/>
  <c r="E611" i="6"/>
  <c r="P690" i="5" s="1"/>
  <c r="D611" i="6"/>
  <c r="O690" i="5" s="1"/>
  <c r="C611" i="6"/>
  <c r="N690" i="5" s="1"/>
  <c r="E610" i="6"/>
  <c r="P689" i="5" s="1"/>
  <c r="D610" i="6"/>
  <c r="O689" i="5" s="1"/>
  <c r="C610" i="6"/>
  <c r="N689" i="5" s="1"/>
  <c r="E609" i="6"/>
  <c r="P688" i="5" s="1"/>
  <c r="D609" i="6"/>
  <c r="O688" i="5" s="1"/>
  <c r="C609" i="6"/>
  <c r="N688" i="5" s="1"/>
  <c r="E608" i="6"/>
  <c r="P183" i="5" s="1"/>
  <c r="D608" i="6"/>
  <c r="O183" i="5" s="1"/>
  <c r="C608" i="6"/>
  <c r="N183" i="5" s="1"/>
  <c r="E607" i="6"/>
  <c r="P687" i="5" s="1"/>
  <c r="D607" i="6"/>
  <c r="O687" i="5" s="1"/>
  <c r="C607" i="6"/>
  <c r="N687" i="5" s="1"/>
  <c r="E606" i="6"/>
  <c r="P686" i="5" s="1"/>
  <c r="D606" i="6"/>
  <c r="O686" i="5" s="1"/>
  <c r="C606" i="6"/>
  <c r="N686" i="5" s="1"/>
  <c r="E605" i="6"/>
  <c r="P685" i="5" s="1"/>
  <c r="D605" i="6"/>
  <c r="O685" i="5" s="1"/>
  <c r="C605" i="6"/>
  <c r="N685" i="5" s="1"/>
  <c r="E604" i="6"/>
  <c r="P193" i="5" s="1"/>
  <c r="D604" i="6"/>
  <c r="O193" i="5" s="1"/>
  <c r="C604" i="6"/>
  <c r="N193" i="5" s="1"/>
  <c r="E603" i="6"/>
  <c r="P128" i="5" s="1"/>
  <c r="D603" i="6"/>
  <c r="O128" i="5" s="1"/>
  <c r="C603" i="6"/>
  <c r="N128" i="5" s="1"/>
  <c r="E602" i="6"/>
  <c r="P255" i="5" s="1"/>
  <c r="D602" i="6"/>
  <c r="O255" i="5" s="1"/>
  <c r="C602" i="6"/>
  <c r="N255" i="5" s="1"/>
  <c r="E601" i="6"/>
  <c r="P684" i="5" s="1"/>
  <c r="D601" i="6"/>
  <c r="O684" i="5" s="1"/>
  <c r="C601" i="6"/>
  <c r="N684" i="5" s="1"/>
  <c r="E600" i="6"/>
  <c r="P683" i="5" s="1"/>
  <c r="D600" i="6"/>
  <c r="O683" i="5" s="1"/>
  <c r="C600" i="6"/>
  <c r="N683" i="5" s="1"/>
  <c r="E599" i="6"/>
  <c r="P89" i="5" s="1"/>
  <c r="D599" i="6"/>
  <c r="O89" i="5" s="1"/>
  <c r="C599" i="6"/>
  <c r="N89" i="5" s="1"/>
  <c r="E598" i="6"/>
  <c r="P167" i="5" s="1"/>
  <c r="D598" i="6"/>
  <c r="O167" i="5" s="1"/>
  <c r="C598" i="6"/>
  <c r="N167" i="5" s="1"/>
  <c r="E597" i="6"/>
  <c r="P682" i="5" s="1"/>
  <c r="D597" i="6"/>
  <c r="O682" i="5" s="1"/>
  <c r="C597" i="6"/>
  <c r="N682" i="5" s="1"/>
  <c r="E596" i="6"/>
  <c r="P681" i="5" s="1"/>
  <c r="D596" i="6"/>
  <c r="O681" i="5" s="1"/>
  <c r="C596" i="6"/>
  <c r="N681" i="5" s="1"/>
  <c r="E595" i="6"/>
  <c r="P680" i="5" s="1"/>
  <c r="D595" i="6"/>
  <c r="O680" i="5" s="1"/>
  <c r="C595" i="6"/>
  <c r="N680" i="5" s="1"/>
  <c r="E594" i="6"/>
  <c r="P139" i="5" s="1"/>
  <c r="D594" i="6"/>
  <c r="O139" i="5" s="1"/>
  <c r="C594" i="6"/>
  <c r="N139" i="5" s="1"/>
  <c r="E593" i="6"/>
  <c r="P679" i="5" s="1"/>
  <c r="D593" i="6"/>
  <c r="O679" i="5" s="1"/>
  <c r="C593" i="6"/>
  <c r="N679" i="5" s="1"/>
  <c r="E592" i="6"/>
  <c r="P14" i="5" s="1"/>
  <c r="D592" i="6"/>
  <c r="O14" i="5" s="1"/>
  <c r="C592" i="6"/>
  <c r="N14" i="5" s="1"/>
  <c r="E591" i="6"/>
  <c r="P168" i="5" s="1"/>
  <c r="D591" i="6"/>
  <c r="O168" i="5" s="1"/>
  <c r="C591" i="6"/>
  <c r="N168" i="5" s="1"/>
  <c r="E590" i="6"/>
  <c r="P44" i="5" s="1"/>
  <c r="D590" i="6"/>
  <c r="O44" i="5" s="1"/>
  <c r="C590" i="6"/>
  <c r="N44" i="5" s="1"/>
  <c r="E589" i="6"/>
  <c r="P678" i="5" s="1"/>
  <c r="D589" i="6"/>
  <c r="O678" i="5" s="1"/>
  <c r="C589" i="6"/>
  <c r="N678" i="5" s="1"/>
  <c r="E588" i="6"/>
  <c r="P677" i="5" s="1"/>
  <c r="D588" i="6"/>
  <c r="O677" i="5" s="1"/>
  <c r="C588" i="6"/>
  <c r="N677" i="5" s="1"/>
  <c r="E587" i="6"/>
  <c r="P676" i="5" s="1"/>
  <c r="D587" i="6"/>
  <c r="O676" i="5" s="1"/>
  <c r="C587" i="6"/>
  <c r="N676" i="5" s="1"/>
  <c r="E586" i="6"/>
  <c r="P675" i="5" s="1"/>
  <c r="D586" i="6"/>
  <c r="O675" i="5" s="1"/>
  <c r="C586" i="6"/>
  <c r="N675" i="5" s="1"/>
  <c r="E585" i="6"/>
  <c r="P674" i="5" s="1"/>
  <c r="D585" i="6"/>
  <c r="O674" i="5" s="1"/>
  <c r="C585" i="6"/>
  <c r="N674" i="5" s="1"/>
  <c r="E584" i="6"/>
  <c r="P34" i="5" s="1"/>
  <c r="D584" i="6"/>
  <c r="O34" i="5" s="1"/>
  <c r="C584" i="6"/>
  <c r="N34" i="5" s="1"/>
  <c r="E583" i="6"/>
  <c r="P673" i="5" s="1"/>
  <c r="D583" i="6"/>
  <c r="O673" i="5" s="1"/>
  <c r="C583" i="6"/>
  <c r="N673" i="5" s="1"/>
  <c r="E582" i="6"/>
  <c r="P219" i="5" s="1"/>
  <c r="D582" i="6"/>
  <c r="O219" i="5" s="1"/>
  <c r="C582" i="6"/>
  <c r="N219" i="5" s="1"/>
  <c r="E581" i="6"/>
  <c r="P50" i="5" s="1"/>
  <c r="D581" i="6"/>
  <c r="O50" i="5" s="1"/>
  <c r="C581" i="6"/>
  <c r="N50" i="5" s="1"/>
  <c r="E580" i="6"/>
  <c r="P672" i="5" s="1"/>
  <c r="D580" i="6"/>
  <c r="O672" i="5" s="1"/>
  <c r="C580" i="6"/>
  <c r="N672" i="5" s="1"/>
  <c r="E579" i="6"/>
  <c r="P671" i="5" s="1"/>
  <c r="D579" i="6"/>
  <c r="O671" i="5" s="1"/>
  <c r="C579" i="6"/>
  <c r="N671" i="5" s="1"/>
  <c r="E578" i="6"/>
  <c r="P670" i="5" s="1"/>
  <c r="D578" i="6"/>
  <c r="O670" i="5" s="1"/>
  <c r="C578" i="6"/>
  <c r="N670" i="5" s="1"/>
  <c r="E577" i="6"/>
  <c r="P263" i="5" s="1"/>
  <c r="D577" i="6"/>
  <c r="O263" i="5" s="1"/>
  <c r="C577" i="6"/>
  <c r="N263" i="5" s="1"/>
  <c r="E576" i="6"/>
  <c r="P669" i="5" s="1"/>
  <c r="D576" i="6"/>
  <c r="O669" i="5" s="1"/>
  <c r="C576" i="6"/>
  <c r="N669" i="5" s="1"/>
  <c r="E575" i="6"/>
  <c r="P668" i="5" s="1"/>
  <c r="D575" i="6"/>
  <c r="O668" i="5" s="1"/>
  <c r="C575" i="6"/>
  <c r="N668" i="5" s="1"/>
  <c r="E574" i="6"/>
  <c r="P667" i="5" s="1"/>
  <c r="D574" i="6"/>
  <c r="O667" i="5" s="1"/>
  <c r="C574" i="6"/>
  <c r="N667" i="5" s="1"/>
  <c r="E573" i="6"/>
  <c r="P666" i="5" s="1"/>
  <c r="D573" i="6"/>
  <c r="O666" i="5" s="1"/>
  <c r="C573" i="6"/>
  <c r="N666" i="5" s="1"/>
  <c r="E572" i="6"/>
  <c r="P99" i="5" s="1"/>
  <c r="D572" i="6"/>
  <c r="O99" i="5" s="1"/>
  <c r="C572" i="6"/>
  <c r="N99" i="5" s="1"/>
  <c r="E571" i="6"/>
  <c r="P665" i="5" s="1"/>
  <c r="D571" i="6"/>
  <c r="O665" i="5" s="1"/>
  <c r="C571" i="6"/>
  <c r="N665" i="5" s="1"/>
  <c r="E570" i="6"/>
  <c r="P664" i="5" s="1"/>
  <c r="D570" i="6"/>
  <c r="O664" i="5" s="1"/>
  <c r="C570" i="6"/>
  <c r="N664" i="5" s="1"/>
  <c r="E569" i="6"/>
  <c r="P196" i="5" s="1"/>
  <c r="D569" i="6"/>
  <c r="O196" i="5" s="1"/>
  <c r="C569" i="6"/>
  <c r="N196" i="5" s="1"/>
  <c r="E568" i="6"/>
  <c r="P663" i="5" s="1"/>
  <c r="D568" i="6"/>
  <c r="O663" i="5" s="1"/>
  <c r="C568" i="6"/>
  <c r="N663" i="5" s="1"/>
  <c r="E567" i="6"/>
  <c r="P662" i="5" s="1"/>
  <c r="D567" i="6"/>
  <c r="O662" i="5" s="1"/>
  <c r="C567" i="6"/>
  <c r="N662" i="5" s="1"/>
  <c r="E566" i="6"/>
  <c r="P661" i="5" s="1"/>
  <c r="D566" i="6"/>
  <c r="O661" i="5" s="1"/>
  <c r="C566" i="6"/>
  <c r="N661" i="5" s="1"/>
  <c r="E565" i="6"/>
  <c r="P660" i="5" s="1"/>
  <c r="D565" i="6"/>
  <c r="O660" i="5" s="1"/>
  <c r="C565" i="6"/>
  <c r="N660" i="5" s="1"/>
  <c r="E564" i="6"/>
  <c r="P659" i="5" s="1"/>
  <c r="D564" i="6"/>
  <c r="O659" i="5" s="1"/>
  <c r="C564" i="6"/>
  <c r="N659" i="5" s="1"/>
  <c r="E563" i="6"/>
  <c r="P243" i="5" s="1"/>
  <c r="D563" i="6"/>
  <c r="O243" i="5" s="1"/>
  <c r="C563" i="6"/>
  <c r="N243" i="5" s="1"/>
  <c r="E562" i="6"/>
  <c r="P37" i="5" s="1"/>
  <c r="D562" i="6"/>
  <c r="O37" i="5" s="1"/>
  <c r="C562" i="6"/>
  <c r="N37" i="5" s="1"/>
  <c r="E561" i="6"/>
  <c r="P658" i="5" s="1"/>
  <c r="D561" i="6"/>
  <c r="O658" i="5" s="1"/>
  <c r="C561" i="6"/>
  <c r="N658" i="5" s="1"/>
  <c r="E560" i="6"/>
  <c r="P105" i="5" s="1"/>
  <c r="D560" i="6"/>
  <c r="O105" i="5" s="1"/>
  <c r="C560" i="6"/>
  <c r="N105" i="5" s="1"/>
  <c r="E559" i="6"/>
  <c r="P656" i="5" s="1"/>
  <c r="D559" i="6"/>
  <c r="O656" i="5" s="1"/>
  <c r="C559" i="6"/>
  <c r="N656" i="5" s="1"/>
  <c r="E558" i="6"/>
  <c r="P655" i="5" s="1"/>
  <c r="D558" i="6"/>
  <c r="O655" i="5" s="1"/>
  <c r="C558" i="6"/>
  <c r="N655" i="5" s="1"/>
  <c r="E557" i="6"/>
  <c r="P163" i="5" s="1"/>
  <c r="D557" i="6"/>
  <c r="O163" i="5" s="1"/>
  <c r="C557" i="6"/>
  <c r="N163" i="5" s="1"/>
  <c r="E556" i="6"/>
  <c r="P657" i="5" s="1"/>
  <c r="D556" i="6"/>
  <c r="O657" i="5" s="1"/>
  <c r="C556" i="6"/>
  <c r="N657" i="5" s="1"/>
  <c r="E555" i="6"/>
  <c r="P654" i="5" s="1"/>
  <c r="D555" i="6"/>
  <c r="O654" i="5" s="1"/>
  <c r="C555" i="6"/>
  <c r="N654" i="5" s="1"/>
  <c r="E554" i="6"/>
  <c r="P653" i="5" s="1"/>
  <c r="D554" i="6"/>
  <c r="O653" i="5" s="1"/>
  <c r="C554" i="6"/>
  <c r="N653" i="5" s="1"/>
  <c r="E553" i="6"/>
  <c r="P149" i="5" s="1"/>
  <c r="D553" i="6"/>
  <c r="O149" i="5" s="1"/>
  <c r="C553" i="6"/>
  <c r="N149" i="5" s="1"/>
  <c r="E552" i="6"/>
  <c r="P69" i="5" s="1"/>
  <c r="D552" i="6"/>
  <c r="O69" i="5" s="1"/>
  <c r="C552" i="6"/>
  <c r="N69" i="5" s="1"/>
  <c r="E551" i="6"/>
  <c r="P652" i="5" s="1"/>
  <c r="D551" i="6"/>
  <c r="O652" i="5" s="1"/>
  <c r="C551" i="6"/>
  <c r="N652" i="5" s="1"/>
  <c r="E550" i="6"/>
  <c r="P215" i="5" s="1"/>
  <c r="D550" i="6"/>
  <c r="O215" i="5" s="1"/>
  <c r="C550" i="6"/>
  <c r="N215" i="5" s="1"/>
  <c r="E549" i="6"/>
  <c r="P651" i="5" s="1"/>
  <c r="D549" i="6"/>
  <c r="O651" i="5" s="1"/>
  <c r="C549" i="6"/>
  <c r="N651" i="5" s="1"/>
  <c r="E548" i="6"/>
  <c r="P650" i="5" s="1"/>
  <c r="D548" i="6"/>
  <c r="O650" i="5" s="1"/>
  <c r="C548" i="6"/>
  <c r="N650" i="5" s="1"/>
  <c r="E547" i="6"/>
  <c r="P649" i="5" s="1"/>
  <c r="D547" i="6"/>
  <c r="O649" i="5" s="1"/>
  <c r="C547" i="6"/>
  <c r="N649" i="5" s="1"/>
  <c r="E546" i="6"/>
  <c r="P646" i="5" s="1"/>
  <c r="D546" i="6"/>
  <c r="O646" i="5" s="1"/>
  <c r="C546" i="6"/>
  <c r="N646" i="5" s="1"/>
  <c r="E545" i="6"/>
  <c r="P648" i="5" s="1"/>
  <c r="D545" i="6"/>
  <c r="O648" i="5" s="1"/>
  <c r="C545" i="6"/>
  <c r="N648" i="5" s="1"/>
  <c r="E544" i="6"/>
  <c r="P647" i="5" s="1"/>
  <c r="D544" i="6"/>
  <c r="O647" i="5" s="1"/>
  <c r="C544" i="6"/>
  <c r="N647" i="5" s="1"/>
  <c r="E543" i="6"/>
  <c r="P645" i="5" s="1"/>
  <c r="D543" i="6"/>
  <c r="O645" i="5" s="1"/>
  <c r="C543" i="6"/>
  <c r="N645" i="5" s="1"/>
  <c r="E542" i="6"/>
  <c r="P22" i="5" s="1"/>
  <c r="D542" i="6"/>
  <c r="O22" i="5" s="1"/>
  <c r="C542" i="6"/>
  <c r="N22" i="5" s="1"/>
  <c r="E541" i="6"/>
  <c r="P644" i="5" s="1"/>
  <c r="D541" i="6"/>
  <c r="O644" i="5" s="1"/>
  <c r="C541" i="6"/>
  <c r="N644" i="5" s="1"/>
  <c r="E540" i="6"/>
  <c r="P266" i="5" s="1"/>
  <c r="D540" i="6"/>
  <c r="O266" i="5" s="1"/>
  <c r="C540" i="6"/>
  <c r="N266" i="5" s="1"/>
  <c r="E539" i="6"/>
  <c r="P643" i="5" s="1"/>
  <c r="D539" i="6"/>
  <c r="O643" i="5" s="1"/>
  <c r="C539" i="6"/>
  <c r="N643" i="5" s="1"/>
  <c r="E538" i="6"/>
  <c r="P159" i="5" s="1"/>
  <c r="D538" i="6"/>
  <c r="O159" i="5" s="1"/>
  <c r="C538" i="6"/>
  <c r="N159" i="5" s="1"/>
  <c r="E537" i="6"/>
  <c r="P642" i="5" s="1"/>
  <c r="D537" i="6"/>
  <c r="O642" i="5" s="1"/>
  <c r="C537" i="6"/>
  <c r="N642" i="5" s="1"/>
  <c r="E536" i="6"/>
  <c r="P641" i="5" s="1"/>
  <c r="D536" i="6"/>
  <c r="O641" i="5" s="1"/>
  <c r="C536" i="6"/>
  <c r="N641" i="5" s="1"/>
  <c r="E535" i="6"/>
  <c r="P640" i="5" s="1"/>
  <c r="D535" i="6"/>
  <c r="O640" i="5" s="1"/>
  <c r="C535" i="6"/>
  <c r="N640" i="5" s="1"/>
  <c r="E534" i="6"/>
  <c r="P639" i="5" s="1"/>
  <c r="D534" i="6"/>
  <c r="O639" i="5" s="1"/>
  <c r="C534" i="6"/>
  <c r="N639" i="5" s="1"/>
  <c r="E533" i="6"/>
  <c r="P638" i="5" s="1"/>
  <c r="D533" i="6"/>
  <c r="O638" i="5" s="1"/>
  <c r="C533" i="6"/>
  <c r="N638" i="5" s="1"/>
  <c r="E532" i="6"/>
  <c r="P637" i="5" s="1"/>
  <c r="D532" i="6"/>
  <c r="O637" i="5" s="1"/>
  <c r="C532" i="6"/>
  <c r="N637" i="5" s="1"/>
  <c r="E531" i="6"/>
  <c r="P54" i="5" s="1"/>
  <c r="D531" i="6"/>
  <c r="O54" i="5" s="1"/>
  <c r="C531" i="6"/>
  <c r="N54" i="5" s="1"/>
  <c r="E530" i="6"/>
  <c r="P636" i="5" s="1"/>
  <c r="D530" i="6"/>
  <c r="O636" i="5" s="1"/>
  <c r="C530" i="6"/>
  <c r="N636" i="5" s="1"/>
  <c r="E529" i="6"/>
  <c r="P635" i="5" s="1"/>
  <c r="D529" i="6"/>
  <c r="O635" i="5" s="1"/>
  <c r="C529" i="6"/>
  <c r="N635" i="5" s="1"/>
  <c r="E528" i="6"/>
  <c r="P30" i="5" s="1"/>
  <c r="D528" i="6"/>
  <c r="O30" i="5" s="1"/>
  <c r="C528" i="6"/>
  <c r="N30" i="5" s="1"/>
  <c r="E527" i="6"/>
  <c r="P634" i="5" s="1"/>
  <c r="D527" i="6"/>
  <c r="O634" i="5" s="1"/>
  <c r="C527" i="6"/>
  <c r="N634" i="5" s="1"/>
  <c r="E419" i="6"/>
  <c r="P127" i="5" s="1"/>
  <c r="D419" i="6"/>
  <c r="O127" i="5" s="1"/>
  <c r="C419" i="6"/>
  <c r="N127" i="5" s="1"/>
  <c r="E526" i="6"/>
  <c r="P249" i="5" s="1"/>
  <c r="D526" i="6"/>
  <c r="O249" i="5" s="1"/>
  <c r="C526" i="6"/>
  <c r="N249" i="5" s="1"/>
  <c r="E525" i="6"/>
  <c r="P633" i="5" s="1"/>
  <c r="D525" i="6"/>
  <c r="O633" i="5" s="1"/>
  <c r="C525" i="6"/>
  <c r="N633" i="5" s="1"/>
  <c r="E524" i="6"/>
  <c r="P632" i="5" s="1"/>
  <c r="D524" i="6"/>
  <c r="O632" i="5" s="1"/>
  <c r="C524" i="6"/>
  <c r="N632" i="5" s="1"/>
  <c r="E523" i="6"/>
  <c r="P631" i="5" s="1"/>
  <c r="D523" i="6"/>
  <c r="O631" i="5" s="1"/>
  <c r="C523" i="6"/>
  <c r="N631" i="5" s="1"/>
  <c r="E522" i="6"/>
  <c r="P47" i="5" s="1"/>
  <c r="D522" i="6"/>
  <c r="O47" i="5" s="1"/>
  <c r="C522" i="6"/>
  <c r="N47" i="5" s="1"/>
  <c r="E521" i="6"/>
  <c r="P158" i="5" s="1"/>
  <c r="D521" i="6"/>
  <c r="O158" i="5" s="1"/>
  <c r="C521" i="6"/>
  <c r="N158" i="5" s="1"/>
  <c r="E520" i="6"/>
  <c r="P630" i="5" s="1"/>
  <c r="D520" i="6"/>
  <c r="O630" i="5" s="1"/>
  <c r="C520" i="6"/>
  <c r="N630" i="5" s="1"/>
  <c r="E519" i="6"/>
  <c r="P629" i="5" s="1"/>
  <c r="D519" i="6"/>
  <c r="O629" i="5" s="1"/>
  <c r="C519" i="6"/>
  <c r="N629" i="5" s="1"/>
  <c r="E518" i="6"/>
  <c r="P628" i="5" s="1"/>
  <c r="D518" i="6"/>
  <c r="O628" i="5" s="1"/>
  <c r="C518" i="6"/>
  <c r="N628" i="5" s="1"/>
  <c r="E517" i="6"/>
  <c r="P119" i="5" s="1"/>
  <c r="D517" i="6"/>
  <c r="O119" i="5" s="1"/>
  <c r="C517" i="6"/>
  <c r="N119" i="5" s="1"/>
  <c r="E516" i="6"/>
  <c r="P627" i="5" s="1"/>
  <c r="D516" i="6"/>
  <c r="O627" i="5" s="1"/>
  <c r="C516" i="6"/>
  <c r="N627" i="5" s="1"/>
  <c r="E515" i="6"/>
  <c r="P626" i="5" s="1"/>
  <c r="D515" i="6"/>
  <c r="O626" i="5" s="1"/>
  <c r="C515" i="6"/>
  <c r="N626" i="5" s="1"/>
  <c r="E514" i="6"/>
  <c r="P625" i="5" s="1"/>
  <c r="D514" i="6"/>
  <c r="O625" i="5" s="1"/>
  <c r="C514" i="6"/>
  <c r="N625" i="5" s="1"/>
  <c r="E513" i="6"/>
  <c r="P624" i="5" s="1"/>
  <c r="D513" i="6"/>
  <c r="O624" i="5" s="1"/>
  <c r="C513" i="6"/>
  <c r="N624" i="5" s="1"/>
  <c r="E512" i="6"/>
  <c r="P623" i="5" s="1"/>
  <c r="D512" i="6"/>
  <c r="O623" i="5" s="1"/>
  <c r="C512" i="6"/>
  <c r="N623" i="5" s="1"/>
  <c r="E511" i="6"/>
  <c r="P622" i="5" s="1"/>
  <c r="D511" i="6"/>
  <c r="O622" i="5" s="1"/>
  <c r="C511" i="6"/>
  <c r="N622" i="5" s="1"/>
  <c r="E510" i="6"/>
  <c r="P621" i="5" s="1"/>
  <c r="D510" i="6"/>
  <c r="O621" i="5" s="1"/>
  <c r="C510" i="6"/>
  <c r="N621" i="5" s="1"/>
  <c r="E509" i="6"/>
  <c r="P19" i="5" s="1"/>
  <c r="D509" i="6"/>
  <c r="O19" i="5" s="1"/>
  <c r="C509" i="6"/>
  <c r="N19" i="5" s="1"/>
  <c r="E508" i="6"/>
  <c r="P150" i="5" s="1"/>
  <c r="D508" i="6"/>
  <c r="O150" i="5" s="1"/>
  <c r="C508" i="6"/>
  <c r="N150" i="5" s="1"/>
  <c r="E507" i="6"/>
  <c r="P620" i="5" s="1"/>
  <c r="D507" i="6"/>
  <c r="O620" i="5" s="1"/>
  <c r="C507" i="6"/>
  <c r="N620" i="5" s="1"/>
  <c r="E506" i="6"/>
  <c r="P619" i="5" s="1"/>
  <c r="D506" i="6"/>
  <c r="O619" i="5" s="1"/>
  <c r="C506" i="6"/>
  <c r="N619" i="5" s="1"/>
  <c r="E505" i="6"/>
  <c r="P618" i="5" s="1"/>
  <c r="D505" i="6"/>
  <c r="O618" i="5" s="1"/>
  <c r="C505" i="6"/>
  <c r="N618" i="5" s="1"/>
  <c r="E504" i="6"/>
  <c r="P31" i="5" s="1"/>
  <c r="D504" i="6"/>
  <c r="O31" i="5" s="1"/>
  <c r="C504" i="6"/>
  <c r="N31" i="5" s="1"/>
  <c r="E503" i="6"/>
  <c r="P617" i="5" s="1"/>
  <c r="D503" i="6"/>
  <c r="O617" i="5" s="1"/>
  <c r="C503" i="6"/>
  <c r="N617" i="5" s="1"/>
  <c r="E502" i="6"/>
  <c r="P616" i="5" s="1"/>
  <c r="D502" i="6"/>
  <c r="O616" i="5" s="1"/>
  <c r="C502" i="6"/>
  <c r="N616" i="5" s="1"/>
  <c r="E501" i="6"/>
  <c r="P259" i="5" s="1"/>
  <c r="D501" i="6"/>
  <c r="O259" i="5" s="1"/>
  <c r="C501" i="6"/>
  <c r="N259" i="5" s="1"/>
  <c r="E500" i="6"/>
  <c r="P121" i="5" s="1"/>
  <c r="D500" i="6"/>
  <c r="O121" i="5" s="1"/>
  <c r="C500" i="6"/>
  <c r="N121" i="5" s="1"/>
  <c r="E499" i="6"/>
  <c r="P615" i="5" s="1"/>
  <c r="D499" i="6"/>
  <c r="O615" i="5" s="1"/>
  <c r="C499" i="6"/>
  <c r="N615" i="5" s="1"/>
  <c r="E498" i="6"/>
  <c r="P217" i="5" s="1"/>
  <c r="D498" i="6"/>
  <c r="O217" i="5" s="1"/>
  <c r="C498" i="6"/>
  <c r="N217" i="5" s="1"/>
  <c r="E497" i="6"/>
  <c r="P204" i="5" s="1"/>
  <c r="D497" i="6"/>
  <c r="O204" i="5" s="1"/>
  <c r="C497" i="6"/>
  <c r="N204" i="5" s="1"/>
  <c r="E496" i="6"/>
  <c r="P614" i="5" s="1"/>
  <c r="D496" i="6"/>
  <c r="O614" i="5" s="1"/>
  <c r="C496" i="6"/>
  <c r="N614" i="5" s="1"/>
  <c r="E495" i="6"/>
  <c r="P36" i="5" s="1"/>
  <c r="D495" i="6"/>
  <c r="O36" i="5" s="1"/>
  <c r="C495" i="6"/>
  <c r="N36" i="5" s="1"/>
  <c r="E494" i="6"/>
  <c r="P613" i="5" s="1"/>
  <c r="D494" i="6"/>
  <c r="O613" i="5" s="1"/>
  <c r="C494" i="6"/>
  <c r="N613" i="5" s="1"/>
  <c r="E493" i="6"/>
  <c r="P612" i="5" s="1"/>
  <c r="D493" i="6"/>
  <c r="O612" i="5" s="1"/>
  <c r="C493" i="6"/>
  <c r="N612" i="5" s="1"/>
  <c r="E492" i="6"/>
  <c r="P611" i="5" s="1"/>
  <c r="D492" i="6"/>
  <c r="O611" i="5" s="1"/>
  <c r="C492" i="6"/>
  <c r="N611" i="5" s="1"/>
  <c r="E491" i="6"/>
  <c r="P610" i="5" s="1"/>
  <c r="D491" i="6"/>
  <c r="O610" i="5" s="1"/>
  <c r="C491" i="6"/>
  <c r="N610" i="5" s="1"/>
  <c r="E490" i="6"/>
  <c r="P63" i="5" s="1"/>
  <c r="D490" i="6"/>
  <c r="O63" i="5" s="1"/>
  <c r="C490" i="6"/>
  <c r="N63" i="5" s="1"/>
  <c r="E489" i="6"/>
  <c r="P609" i="5" s="1"/>
  <c r="D489" i="6"/>
  <c r="O609" i="5" s="1"/>
  <c r="C489" i="6"/>
  <c r="N609" i="5" s="1"/>
  <c r="E488" i="6"/>
  <c r="P608" i="5" s="1"/>
  <c r="D488" i="6"/>
  <c r="O608" i="5" s="1"/>
  <c r="C488" i="6"/>
  <c r="N608" i="5" s="1"/>
  <c r="E487" i="6"/>
  <c r="P184" i="5" s="1"/>
  <c r="D487" i="6"/>
  <c r="O184" i="5" s="1"/>
  <c r="C487" i="6"/>
  <c r="N184" i="5" s="1"/>
  <c r="E486" i="6"/>
  <c r="P607" i="5" s="1"/>
  <c r="D486" i="6"/>
  <c r="O607" i="5" s="1"/>
  <c r="C486" i="6"/>
  <c r="N607" i="5" s="1"/>
  <c r="E485" i="6"/>
  <c r="P606" i="5" s="1"/>
  <c r="D485" i="6"/>
  <c r="O606" i="5" s="1"/>
  <c r="C485" i="6"/>
  <c r="N606" i="5" s="1"/>
  <c r="E484" i="6"/>
  <c r="P605" i="5" s="1"/>
  <c r="D484" i="6"/>
  <c r="O605" i="5" s="1"/>
  <c r="C484" i="6"/>
  <c r="N605" i="5" s="1"/>
  <c r="E483" i="6"/>
  <c r="P604" i="5" s="1"/>
  <c r="D483" i="6"/>
  <c r="O604" i="5" s="1"/>
  <c r="C483" i="6"/>
  <c r="N604" i="5" s="1"/>
  <c r="E482" i="6"/>
  <c r="P603" i="5" s="1"/>
  <c r="D482" i="6"/>
  <c r="O603" i="5" s="1"/>
  <c r="C482" i="6"/>
  <c r="N603" i="5" s="1"/>
  <c r="E481" i="6"/>
  <c r="P602" i="5" s="1"/>
  <c r="D481" i="6"/>
  <c r="O602" i="5" s="1"/>
  <c r="C481" i="6"/>
  <c r="N602" i="5" s="1"/>
  <c r="E480" i="6"/>
  <c r="P18" i="5" s="1"/>
  <c r="D480" i="6"/>
  <c r="O18" i="5" s="1"/>
  <c r="C480" i="6"/>
  <c r="N18" i="5" s="1"/>
  <c r="E479" i="6"/>
  <c r="P601" i="5" s="1"/>
  <c r="D479" i="6"/>
  <c r="O601" i="5" s="1"/>
  <c r="C479" i="6"/>
  <c r="N601" i="5" s="1"/>
  <c r="E478" i="6"/>
  <c r="P600" i="5" s="1"/>
  <c r="D478" i="6"/>
  <c r="O600" i="5" s="1"/>
  <c r="C478" i="6"/>
  <c r="N600" i="5" s="1"/>
  <c r="E477" i="6"/>
  <c r="P599" i="5" s="1"/>
  <c r="D477" i="6"/>
  <c r="O599" i="5" s="1"/>
  <c r="C477" i="6"/>
  <c r="N599" i="5" s="1"/>
  <c r="E476" i="6"/>
  <c r="P598" i="5" s="1"/>
  <c r="D476" i="6"/>
  <c r="O598" i="5" s="1"/>
  <c r="C476" i="6"/>
  <c r="N598" i="5" s="1"/>
  <c r="E475" i="6"/>
  <c r="P597" i="5" s="1"/>
  <c r="D475" i="6"/>
  <c r="O597" i="5" s="1"/>
  <c r="C475" i="6"/>
  <c r="N597" i="5" s="1"/>
  <c r="E474" i="6"/>
  <c r="P596" i="5" s="1"/>
  <c r="D474" i="6"/>
  <c r="O596" i="5" s="1"/>
  <c r="C474" i="6"/>
  <c r="N596" i="5" s="1"/>
  <c r="E473" i="6"/>
  <c r="P595" i="5" s="1"/>
  <c r="D473" i="6"/>
  <c r="O595" i="5" s="1"/>
  <c r="C473" i="6"/>
  <c r="N595" i="5" s="1"/>
  <c r="E847" i="6"/>
  <c r="P594" i="5" s="1"/>
  <c r="D847" i="6"/>
  <c r="O594" i="5" s="1"/>
  <c r="C847" i="6"/>
  <c r="N594" i="5" s="1"/>
  <c r="E472" i="6"/>
  <c r="P214" i="5" s="1"/>
  <c r="D472" i="6"/>
  <c r="O214" i="5" s="1"/>
  <c r="C472" i="6"/>
  <c r="N214" i="5" s="1"/>
  <c r="E471" i="6"/>
  <c r="P593" i="5" s="1"/>
  <c r="D471" i="6"/>
  <c r="O593" i="5" s="1"/>
  <c r="C471" i="6"/>
  <c r="N593" i="5" s="1"/>
  <c r="E470" i="6"/>
  <c r="P592" i="5" s="1"/>
  <c r="D470" i="6"/>
  <c r="O592" i="5" s="1"/>
  <c r="C470" i="6"/>
  <c r="N592" i="5" s="1"/>
  <c r="E469" i="6"/>
  <c r="P591" i="5" s="1"/>
  <c r="D469" i="6"/>
  <c r="O591" i="5" s="1"/>
  <c r="C469" i="6"/>
  <c r="N591" i="5" s="1"/>
  <c r="E468" i="6"/>
  <c r="P142" i="5" s="1"/>
  <c r="D468" i="6"/>
  <c r="O142" i="5" s="1"/>
  <c r="C468" i="6"/>
  <c r="N142" i="5" s="1"/>
  <c r="E467" i="6"/>
  <c r="P590" i="5" s="1"/>
  <c r="D467" i="6"/>
  <c r="O590" i="5" s="1"/>
  <c r="C467" i="6"/>
  <c r="N590" i="5" s="1"/>
  <c r="E466" i="6"/>
  <c r="P589" i="5" s="1"/>
  <c r="D466" i="6"/>
  <c r="O589" i="5" s="1"/>
  <c r="C466" i="6"/>
  <c r="N589" i="5" s="1"/>
  <c r="E465" i="6"/>
  <c r="P588" i="5" s="1"/>
  <c r="D465" i="6"/>
  <c r="O588" i="5" s="1"/>
  <c r="C465" i="6"/>
  <c r="N588" i="5" s="1"/>
  <c r="E464" i="6"/>
  <c r="P587" i="5" s="1"/>
  <c r="D464" i="6"/>
  <c r="O587" i="5" s="1"/>
  <c r="C464" i="6"/>
  <c r="N587" i="5" s="1"/>
  <c r="E463" i="6"/>
  <c r="P586" i="5" s="1"/>
  <c r="D463" i="6"/>
  <c r="O586" i="5" s="1"/>
  <c r="C463" i="6"/>
  <c r="N586" i="5" s="1"/>
  <c r="E462" i="6"/>
  <c r="P277" i="5" s="1"/>
  <c r="D462" i="6"/>
  <c r="O277" i="5" s="1"/>
  <c r="C462" i="6"/>
  <c r="N277" i="5" s="1"/>
  <c r="E461" i="6"/>
  <c r="P585" i="5" s="1"/>
  <c r="D461" i="6"/>
  <c r="O585" i="5" s="1"/>
  <c r="C461" i="6"/>
  <c r="N585" i="5" s="1"/>
  <c r="E460" i="6"/>
  <c r="P583" i="5" s="1"/>
  <c r="D460" i="6"/>
  <c r="O583" i="5" s="1"/>
  <c r="C460" i="6"/>
  <c r="N583" i="5" s="1"/>
  <c r="E459" i="6"/>
  <c r="P584" i="5" s="1"/>
  <c r="D459" i="6"/>
  <c r="O584" i="5" s="1"/>
  <c r="C459" i="6"/>
  <c r="N584" i="5" s="1"/>
  <c r="E458" i="6"/>
  <c r="P125" i="5" s="1"/>
  <c r="D458" i="6"/>
  <c r="O125" i="5" s="1"/>
  <c r="C458" i="6"/>
  <c r="N125" i="5" s="1"/>
  <c r="E457" i="6"/>
  <c r="P582" i="5" s="1"/>
  <c r="D457" i="6"/>
  <c r="O582" i="5" s="1"/>
  <c r="C457" i="6"/>
  <c r="N582" i="5" s="1"/>
  <c r="E456" i="6"/>
  <c r="P242" i="5" s="1"/>
  <c r="D456" i="6"/>
  <c r="O242" i="5" s="1"/>
  <c r="C456" i="6"/>
  <c r="N242" i="5" s="1"/>
  <c r="E455" i="6"/>
  <c r="P581" i="5" s="1"/>
  <c r="D455" i="6"/>
  <c r="O581" i="5" s="1"/>
  <c r="C455" i="6"/>
  <c r="N581" i="5" s="1"/>
  <c r="E454" i="6"/>
  <c r="P56" i="5" s="1"/>
  <c r="D454" i="6"/>
  <c r="O56" i="5" s="1"/>
  <c r="C454" i="6"/>
  <c r="N56" i="5" s="1"/>
  <c r="E453" i="6"/>
  <c r="P580" i="5" s="1"/>
  <c r="D453" i="6"/>
  <c r="O580" i="5" s="1"/>
  <c r="C453" i="6"/>
  <c r="N580" i="5" s="1"/>
  <c r="E452" i="6"/>
  <c r="P579" i="5" s="1"/>
  <c r="D452" i="6"/>
  <c r="O579" i="5" s="1"/>
  <c r="C452" i="6"/>
  <c r="N579" i="5" s="1"/>
  <c r="E451" i="6"/>
  <c r="P182" i="5" s="1"/>
  <c r="D451" i="6"/>
  <c r="O182" i="5" s="1"/>
  <c r="C451" i="6"/>
  <c r="N182" i="5" s="1"/>
  <c r="E450" i="6"/>
  <c r="P578" i="5" s="1"/>
  <c r="D450" i="6"/>
  <c r="O578" i="5" s="1"/>
  <c r="C450" i="6"/>
  <c r="N578" i="5" s="1"/>
  <c r="E449" i="6"/>
  <c r="P77" i="5" s="1"/>
  <c r="D449" i="6"/>
  <c r="O77" i="5" s="1"/>
  <c r="C449" i="6"/>
  <c r="N77" i="5" s="1"/>
  <c r="E448" i="6"/>
  <c r="P577" i="5" s="1"/>
  <c r="D448" i="6"/>
  <c r="O577" i="5" s="1"/>
  <c r="C448" i="6"/>
  <c r="N577" i="5" s="1"/>
  <c r="E447" i="6"/>
  <c r="P576" i="5" s="1"/>
  <c r="D447" i="6"/>
  <c r="O576" i="5" s="1"/>
  <c r="C447" i="6"/>
  <c r="N576" i="5" s="1"/>
  <c r="E446" i="6"/>
  <c r="P575" i="5" s="1"/>
  <c r="D446" i="6"/>
  <c r="O575" i="5" s="1"/>
  <c r="C446" i="6"/>
  <c r="N575" i="5" s="1"/>
  <c r="E445" i="6"/>
  <c r="P76" i="5" s="1"/>
  <c r="D445" i="6"/>
  <c r="O76" i="5" s="1"/>
  <c r="C445" i="6"/>
  <c r="N76" i="5" s="1"/>
  <c r="E444" i="6"/>
  <c r="P574" i="5" s="1"/>
  <c r="D444" i="6"/>
  <c r="O574" i="5" s="1"/>
  <c r="C444" i="6"/>
  <c r="N574" i="5" s="1"/>
  <c r="E443" i="6"/>
  <c r="P573" i="5" s="1"/>
  <c r="D443" i="6"/>
  <c r="O573" i="5" s="1"/>
  <c r="C443" i="6"/>
  <c r="N573" i="5" s="1"/>
  <c r="E442" i="6"/>
  <c r="P572" i="5" s="1"/>
  <c r="D442" i="6"/>
  <c r="O572" i="5" s="1"/>
  <c r="C442" i="6"/>
  <c r="N572" i="5" s="1"/>
  <c r="E441" i="6"/>
  <c r="P254" i="5" s="1"/>
  <c r="D441" i="6"/>
  <c r="O254" i="5" s="1"/>
  <c r="C441" i="6"/>
  <c r="N254" i="5" s="1"/>
  <c r="E440" i="6"/>
  <c r="P15" i="5" s="1"/>
  <c r="D440" i="6"/>
  <c r="O15" i="5" s="1"/>
  <c r="C440" i="6"/>
  <c r="N15" i="5" s="1"/>
  <c r="E439" i="6"/>
  <c r="P571" i="5" s="1"/>
  <c r="D439" i="6"/>
  <c r="O571" i="5" s="1"/>
  <c r="C439" i="6"/>
  <c r="N571" i="5" s="1"/>
  <c r="E438" i="6"/>
  <c r="P253" i="5" s="1"/>
  <c r="D438" i="6"/>
  <c r="O253" i="5" s="1"/>
  <c r="C438" i="6"/>
  <c r="N253" i="5" s="1"/>
  <c r="E437" i="6"/>
  <c r="P570" i="5" s="1"/>
  <c r="D437" i="6"/>
  <c r="O570" i="5" s="1"/>
  <c r="C437" i="6"/>
  <c r="N570" i="5" s="1"/>
  <c r="E436" i="6"/>
  <c r="P569" i="5" s="1"/>
  <c r="D436" i="6"/>
  <c r="O569" i="5" s="1"/>
  <c r="C436" i="6"/>
  <c r="N569" i="5" s="1"/>
  <c r="E435" i="6"/>
  <c r="P568" i="5" s="1"/>
  <c r="D435" i="6"/>
  <c r="O568" i="5" s="1"/>
  <c r="C435" i="6"/>
  <c r="N568" i="5" s="1"/>
  <c r="E434" i="6"/>
  <c r="P567" i="5" s="1"/>
  <c r="D434" i="6"/>
  <c r="O567" i="5" s="1"/>
  <c r="C434" i="6"/>
  <c r="N567" i="5" s="1"/>
  <c r="E433" i="6"/>
  <c r="P566" i="5" s="1"/>
  <c r="D433" i="6"/>
  <c r="O566" i="5" s="1"/>
  <c r="C433" i="6"/>
  <c r="N566" i="5" s="1"/>
  <c r="E432" i="6"/>
  <c r="P237" i="5" s="1"/>
  <c r="D432" i="6"/>
  <c r="O237" i="5" s="1"/>
  <c r="C432" i="6"/>
  <c r="N237" i="5" s="1"/>
  <c r="E431" i="6"/>
  <c r="P565" i="5" s="1"/>
  <c r="D431" i="6"/>
  <c r="O565" i="5" s="1"/>
  <c r="C431" i="6"/>
  <c r="N565" i="5" s="1"/>
  <c r="E430" i="6"/>
  <c r="P564" i="5" s="1"/>
  <c r="D430" i="6"/>
  <c r="O564" i="5" s="1"/>
  <c r="C430" i="6"/>
  <c r="N564" i="5" s="1"/>
  <c r="E429" i="6"/>
  <c r="P563" i="5" s="1"/>
  <c r="D429" i="6"/>
  <c r="O563" i="5" s="1"/>
  <c r="C429" i="6"/>
  <c r="N563" i="5" s="1"/>
  <c r="E428" i="6"/>
  <c r="P562" i="5" s="1"/>
  <c r="D428" i="6"/>
  <c r="O562" i="5" s="1"/>
  <c r="C428" i="6"/>
  <c r="N562" i="5" s="1"/>
  <c r="E427" i="6"/>
  <c r="P275" i="5" s="1"/>
  <c r="D427" i="6"/>
  <c r="O275" i="5" s="1"/>
  <c r="C427" i="6"/>
  <c r="N275" i="5" s="1"/>
  <c r="E426" i="6"/>
  <c r="P561" i="5" s="1"/>
  <c r="D426" i="6"/>
  <c r="O561" i="5" s="1"/>
  <c r="C426" i="6"/>
  <c r="N561" i="5" s="1"/>
  <c r="E425" i="6"/>
  <c r="P229" i="5" s="1"/>
  <c r="D425" i="6"/>
  <c r="O229" i="5" s="1"/>
  <c r="C425" i="6"/>
  <c r="N229" i="5" s="1"/>
  <c r="E424" i="6"/>
  <c r="P560" i="5" s="1"/>
  <c r="D424" i="6"/>
  <c r="O560" i="5" s="1"/>
  <c r="C424" i="6"/>
  <c r="N560" i="5" s="1"/>
  <c r="E423" i="6"/>
  <c r="P559" i="5" s="1"/>
  <c r="D423" i="6"/>
  <c r="O559" i="5" s="1"/>
  <c r="C423" i="6"/>
  <c r="N559" i="5" s="1"/>
  <c r="E422" i="6"/>
  <c r="P558" i="5" s="1"/>
  <c r="D422" i="6"/>
  <c r="O558" i="5" s="1"/>
  <c r="C422" i="6"/>
  <c r="N558" i="5" s="1"/>
  <c r="E421" i="6"/>
  <c r="P282" i="5" s="1"/>
  <c r="D421" i="6"/>
  <c r="O282" i="5" s="1"/>
  <c r="C421" i="6"/>
  <c r="N282" i="5" s="1"/>
  <c r="E420" i="6"/>
  <c r="P118" i="5" s="1"/>
  <c r="D420" i="6"/>
  <c r="O118" i="5" s="1"/>
  <c r="C420" i="6"/>
  <c r="N118" i="5" s="1"/>
  <c r="E417" i="6"/>
  <c r="P557" i="5" s="1"/>
  <c r="D417" i="6"/>
  <c r="O557" i="5" s="1"/>
  <c r="C417" i="6"/>
  <c r="N557" i="5" s="1"/>
  <c r="E418" i="6"/>
  <c r="P6" i="5" s="1"/>
  <c r="D418" i="6"/>
  <c r="O6" i="5" s="1"/>
  <c r="C418" i="6"/>
  <c r="N6" i="5" s="1"/>
  <c r="E416" i="6"/>
  <c r="P556" i="5" s="1"/>
  <c r="D416" i="6"/>
  <c r="O556" i="5" s="1"/>
  <c r="C416" i="6"/>
  <c r="N556" i="5" s="1"/>
  <c r="E415" i="6"/>
  <c r="P555" i="5" s="1"/>
  <c r="D415" i="6"/>
  <c r="O555" i="5" s="1"/>
  <c r="C415" i="6"/>
  <c r="N555" i="5" s="1"/>
  <c r="E414" i="6"/>
  <c r="P554" i="5" s="1"/>
  <c r="D414" i="6"/>
  <c r="O554" i="5" s="1"/>
  <c r="C414" i="6"/>
  <c r="N554" i="5" s="1"/>
  <c r="E413" i="6"/>
  <c r="P553" i="5" s="1"/>
  <c r="D413" i="6"/>
  <c r="O553" i="5" s="1"/>
  <c r="C413" i="6"/>
  <c r="N553" i="5" s="1"/>
  <c r="E412" i="6"/>
  <c r="P269" i="5" s="1"/>
  <c r="D412" i="6"/>
  <c r="O269" i="5" s="1"/>
  <c r="C412" i="6"/>
  <c r="N269" i="5" s="1"/>
  <c r="E411" i="6"/>
  <c r="P552" i="5" s="1"/>
  <c r="D411" i="6"/>
  <c r="O552" i="5" s="1"/>
  <c r="C411" i="6"/>
  <c r="N552" i="5" s="1"/>
  <c r="E410" i="6"/>
  <c r="P551" i="5" s="1"/>
  <c r="D410" i="6"/>
  <c r="O551" i="5" s="1"/>
  <c r="C410" i="6"/>
  <c r="N551" i="5" s="1"/>
  <c r="E409" i="6"/>
  <c r="P550" i="5" s="1"/>
  <c r="D409" i="6"/>
  <c r="O550" i="5" s="1"/>
  <c r="C409" i="6"/>
  <c r="N550" i="5" s="1"/>
  <c r="E408" i="6"/>
  <c r="P549" i="5" s="1"/>
  <c r="D408" i="6"/>
  <c r="O549" i="5" s="1"/>
  <c r="C408" i="6"/>
  <c r="N549" i="5" s="1"/>
  <c r="E407" i="6"/>
  <c r="P548" i="5" s="1"/>
  <c r="D407" i="6"/>
  <c r="O548" i="5" s="1"/>
  <c r="C407" i="6"/>
  <c r="N548" i="5" s="1"/>
  <c r="E406" i="6"/>
  <c r="P547" i="5" s="1"/>
  <c r="D406" i="6"/>
  <c r="O547" i="5" s="1"/>
  <c r="C406" i="6"/>
  <c r="N547" i="5" s="1"/>
  <c r="E405" i="6"/>
  <c r="P546" i="5" s="1"/>
  <c r="D405" i="6"/>
  <c r="O546" i="5" s="1"/>
  <c r="C405" i="6"/>
  <c r="N546" i="5" s="1"/>
  <c r="E404" i="6"/>
  <c r="P545" i="5" s="1"/>
  <c r="D404" i="6"/>
  <c r="O545" i="5" s="1"/>
  <c r="C404" i="6"/>
  <c r="N545" i="5" s="1"/>
  <c r="E403" i="6"/>
  <c r="P544" i="5" s="1"/>
  <c r="D403" i="6"/>
  <c r="O544" i="5" s="1"/>
  <c r="C403" i="6"/>
  <c r="N544" i="5" s="1"/>
  <c r="E402" i="6"/>
  <c r="P543" i="5" s="1"/>
  <c r="D402" i="6"/>
  <c r="O543" i="5" s="1"/>
  <c r="C402" i="6"/>
  <c r="N543" i="5" s="1"/>
  <c r="E401" i="6"/>
  <c r="P104" i="5" s="1"/>
  <c r="D401" i="6"/>
  <c r="O104" i="5" s="1"/>
  <c r="C401" i="6"/>
  <c r="N104" i="5" s="1"/>
  <c r="E400" i="6"/>
  <c r="P542" i="5" s="1"/>
  <c r="D400" i="6"/>
  <c r="O542" i="5" s="1"/>
  <c r="C400" i="6"/>
  <c r="N542" i="5" s="1"/>
  <c r="E399" i="6"/>
  <c r="P192" i="5" s="1"/>
  <c r="D399" i="6"/>
  <c r="O192" i="5" s="1"/>
  <c r="C399" i="6"/>
  <c r="N192" i="5" s="1"/>
  <c r="E398" i="6"/>
  <c r="P17" i="5" s="1"/>
  <c r="D398" i="6"/>
  <c r="O17" i="5" s="1"/>
  <c r="C398" i="6"/>
  <c r="N17" i="5" s="1"/>
  <c r="E397" i="6"/>
  <c r="P541" i="5" s="1"/>
  <c r="D397" i="6"/>
  <c r="O541" i="5" s="1"/>
  <c r="C397" i="6"/>
  <c r="N541" i="5" s="1"/>
  <c r="E396" i="6"/>
  <c r="P540" i="5" s="1"/>
  <c r="D396" i="6"/>
  <c r="O540" i="5" s="1"/>
  <c r="C396" i="6"/>
  <c r="N540" i="5" s="1"/>
  <c r="E395" i="6"/>
  <c r="P539" i="5" s="1"/>
  <c r="D395" i="6"/>
  <c r="O539" i="5" s="1"/>
  <c r="C395" i="6"/>
  <c r="N539" i="5" s="1"/>
  <c r="E394" i="6"/>
  <c r="P538" i="5" s="1"/>
  <c r="D394" i="6"/>
  <c r="O538" i="5" s="1"/>
  <c r="C394" i="6"/>
  <c r="N538" i="5" s="1"/>
  <c r="E393" i="6"/>
  <c r="P537" i="5" s="1"/>
  <c r="D393" i="6"/>
  <c r="O537" i="5" s="1"/>
  <c r="C393" i="6"/>
  <c r="N537" i="5" s="1"/>
  <c r="E392" i="6"/>
  <c r="P57" i="5" s="1"/>
  <c r="D392" i="6"/>
  <c r="O57" i="5" s="1"/>
  <c r="C392" i="6"/>
  <c r="N57" i="5" s="1"/>
  <c r="E391" i="6"/>
  <c r="P536" i="5" s="1"/>
  <c r="D391" i="6"/>
  <c r="O536" i="5" s="1"/>
  <c r="C391" i="6"/>
  <c r="N536" i="5" s="1"/>
  <c r="E390" i="6"/>
  <c r="P80" i="5" s="1"/>
  <c r="D390" i="6"/>
  <c r="O80" i="5" s="1"/>
  <c r="C390" i="6"/>
  <c r="N80" i="5" s="1"/>
  <c r="E389" i="6"/>
  <c r="P535" i="5" s="1"/>
  <c r="D389" i="6"/>
  <c r="O535" i="5" s="1"/>
  <c r="C389" i="6"/>
  <c r="N535" i="5" s="1"/>
  <c r="E388" i="6"/>
  <c r="P201" i="5" s="1"/>
  <c r="D388" i="6"/>
  <c r="O201" i="5" s="1"/>
  <c r="C388" i="6"/>
  <c r="N201" i="5" s="1"/>
  <c r="E387" i="6"/>
  <c r="P135" i="5" s="1"/>
  <c r="D387" i="6"/>
  <c r="O135" i="5" s="1"/>
  <c r="C387" i="6"/>
  <c r="N135" i="5" s="1"/>
  <c r="E386" i="6"/>
  <c r="P534" i="5" s="1"/>
  <c r="D386" i="6"/>
  <c r="O534" i="5" s="1"/>
  <c r="C386" i="6"/>
  <c r="N534" i="5" s="1"/>
  <c r="E385" i="6"/>
  <c r="P123" i="5" s="1"/>
  <c r="D385" i="6"/>
  <c r="O123" i="5" s="1"/>
  <c r="C385" i="6"/>
  <c r="N123" i="5" s="1"/>
  <c r="E384" i="6"/>
  <c r="P244" i="5" s="1"/>
  <c r="D384" i="6"/>
  <c r="O244" i="5" s="1"/>
  <c r="C384" i="6"/>
  <c r="N244" i="5" s="1"/>
  <c r="E383" i="6"/>
  <c r="P66" i="5" s="1"/>
  <c r="D383" i="6"/>
  <c r="O66" i="5" s="1"/>
  <c r="C383" i="6"/>
  <c r="N66" i="5" s="1"/>
  <c r="E382" i="6"/>
  <c r="P187" i="5" s="1"/>
  <c r="D382" i="6"/>
  <c r="O187" i="5" s="1"/>
  <c r="C382" i="6"/>
  <c r="N187" i="5" s="1"/>
  <c r="E381" i="6"/>
  <c r="P533" i="5" s="1"/>
  <c r="D381" i="6"/>
  <c r="O533" i="5" s="1"/>
  <c r="C381" i="6"/>
  <c r="N533" i="5" s="1"/>
  <c r="E380" i="6"/>
  <c r="P532" i="5" s="1"/>
  <c r="D380" i="6"/>
  <c r="O532" i="5" s="1"/>
  <c r="C380" i="6"/>
  <c r="N532" i="5" s="1"/>
  <c r="E379" i="6"/>
  <c r="P91" i="5" s="1"/>
  <c r="D379" i="6"/>
  <c r="O91" i="5" s="1"/>
  <c r="C379" i="6"/>
  <c r="N91" i="5" s="1"/>
  <c r="E378" i="6"/>
  <c r="P531" i="5" s="1"/>
  <c r="D378" i="6"/>
  <c r="O531" i="5" s="1"/>
  <c r="C378" i="6"/>
  <c r="N531" i="5" s="1"/>
  <c r="E377" i="6"/>
  <c r="P530" i="5" s="1"/>
  <c r="D377" i="6"/>
  <c r="O530" i="5" s="1"/>
  <c r="C377" i="6"/>
  <c r="N530" i="5" s="1"/>
  <c r="E376" i="6"/>
  <c r="P529" i="5" s="1"/>
  <c r="D376" i="6"/>
  <c r="O529" i="5" s="1"/>
  <c r="C376" i="6"/>
  <c r="N529" i="5" s="1"/>
  <c r="E375" i="6"/>
  <c r="P528" i="5" s="1"/>
  <c r="D375" i="6"/>
  <c r="O528" i="5" s="1"/>
  <c r="C375" i="6"/>
  <c r="N528" i="5" s="1"/>
  <c r="E374" i="6"/>
  <c r="P527" i="5" s="1"/>
  <c r="D374" i="6"/>
  <c r="O527" i="5" s="1"/>
  <c r="C374" i="6"/>
  <c r="N527" i="5" s="1"/>
  <c r="E373" i="6"/>
  <c r="P526" i="5" s="1"/>
  <c r="D373" i="6"/>
  <c r="O526" i="5" s="1"/>
  <c r="C373" i="6"/>
  <c r="N526" i="5" s="1"/>
  <c r="E372" i="6"/>
  <c r="P28" i="5" s="1"/>
  <c r="D372" i="6"/>
  <c r="O28" i="5" s="1"/>
  <c r="C372" i="6"/>
  <c r="N28" i="5" s="1"/>
  <c r="E371" i="6"/>
  <c r="P525" i="5" s="1"/>
  <c r="D371" i="6"/>
  <c r="O525" i="5" s="1"/>
  <c r="C371" i="6"/>
  <c r="N525" i="5" s="1"/>
  <c r="E370" i="6"/>
  <c r="P524" i="5" s="1"/>
  <c r="D370" i="6"/>
  <c r="O524" i="5" s="1"/>
  <c r="C370" i="6"/>
  <c r="N524" i="5" s="1"/>
  <c r="E369" i="6"/>
  <c r="P264" i="5" s="1"/>
  <c r="D369" i="6"/>
  <c r="O264" i="5" s="1"/>
  <c r="C369" i="6"/>
  <c r="N264" i="5" s="1"/>
  <c r="E368" i="6"/>
  <c r="P523" i="5" s="1"/>
  <c r="D368" i="6"/>
  <c r="O523" i="5" s="1"/>
  <c r="C368" i="6"/>
  <c r="N523" i="5" s="1"/>
  <c r="E367" i="6"/>
  <c r="P205" i="5" s="1"/>
  <c r="D367" i="6"/>
  <c r="O205" i="5" s="1"/>
  <c r="C367" i="6"/>
  <c r="N205" i="5" s="1"/>
  <c r="E366" i="6"/>
  <c r="P522" i="5" s="1"/>
  <c r="D366" i="6"/>
  <c r="O522" i="5" s="1"/>
  <c r="C366" i="6"/>
  <c r="N522" i="5" s="1"/>
  <c r="E365" i="6"/>
  <c r="P521" i="5" s="1"/>
  <c r="D365" i="6"/>
  <c r="O521" i="5" s="1"/>
  <c r="C365" i="6"/>
  <c r="N521" i="5" s="1"/>
  <c r="E364" i="6"/>
  <c r="P252" i="5" s="1"/>
  <c r="D364" i="6"/>
  <c r="O252" i="5" s="1"/>
  <c r="C364" i="6"/>
  <c r="N252" i="5" s="1"/>
  <c r="E363" i="6"/>
  <c r="P520" i="5" s="1"/>
  <c r="D363" i="6"/>
  <c r="O520" i="5" s="1"/>
  <c r="C363" i="6"/>
  <c r="N520" i="5" s="1"/>
  <c r="E362" i="6"/>
  <c r="P260" i="5" s="1"/>
  <c r="D362" i="6"/>
  <c r="O260" i="5" s="1"/>
  <c r="C362" i="6"/>
  <c r="N260" i="5" s="1"/>
  <c r="E361" i="6"/>
  <c r="P519" i="5" s="1"/>
  <c r="D361" i="6"/>
  <c r="O519" i="5" s="1"/>
  <c r="C361" i="6"/>
  <c r="N519" i="5" s="1"/>
  <c r="E360" i="6"/>
  <c r="P518" i="5" s="1"/>
  <c r="D360" i="6"/>
  <c r="O518" i="5" s="1"/>
  <c r="C360" i="6"/>
  <c r="N518" i="5" s="1"/>
  <c r="E359" i="6"/>
  <c r="P517" i="5" s="1"/>
  <c r="D359" i="6"/>
  <c r="O517" i="5" s="1"/>
  <c r="C359" i="6"/>
  <c r="N517" i="5" s="1"/>
  <c r="E358" i="6"/>
  <c r="P175" i="5" s="1"/>
  <c r="D358" i="6"/>
  <c r="O175" i="5" s="1"/>
  <c r="C358" i="6"/>
  <c r="N175" i="5" s="1"/>
  <c r="E357" i="6"/>
  <c r="P39" i="5" s="1"/>
  <c r="D357" i="6"/>
  <c r="O39" i="5" s="1"/>
  <c r="C357" i="6"/>
  <c r="N39" i="5" s="1"/>
  <c r="E356" i="6"/>
  <c r="P173" i="5" s="1"/>
  <c r="D356" i="6"/>
  <c r="O173" i="5" s="1"/>
  <c r="C356" i="6"/>
  <c r="N173" i="5" s="1"/>
  <c r="E355" i="6"/>
  <c r="P154" i="5" s="1"/>
  <c r="D355" i="6"/>
  <c r="O154" i="5" s="1"/>
  <c r="C355" i="6"/>
  <c r="N154" i="5" s="1"/>
  <c r="E354" i="6"/>
  <c r="P8" i="5" s="1"/>
  <c r="D354" i="6"/>
  <c r="O8" i="5" s="1"/>
  <c r="C354" i="6"/>
  <c r="N8" i="5" s="1"/>
  <c r="E353" i="6"/>
  <c r="P516" i="5" s="1"/>
  <c r="D353" i="6"/>
  <c r="O516" i="5" s="1"/>
  <c r="C353" i="6"/>
  <c r="N516" i="5" s="1"/>
  <c r="E352" i="6"/>
  <c r="P515" i="5" s="1"/>
  <c r="D352" i="6"/>
  <c r="O515" i="5" s="1"/>
  <c r="C352" i="6"/>
  <c r="N515" i="5" s="1"/>
  <c r="E351" i="6"/>
  <c r="P514" i="5" s="1"/>
  <c r="D351" i="6"/>
  <c r="O514" i="5" s="1"/>
  <c r="C351" i="6"/>
  <c r="N514" i="5" s="1"/>
  <c r="E350" i="6"/>
  <c r="P513" i="5" s="1"/>
  <c r="D350" i="6"/>
  <c r="O513" i="5" s="1"/>
  <c r="C350" i="6"/>
  <c r="N513" i="5" s="1"/>
  <c r="E349" i="6"/>
  <c r="P512" i="5" s="1"/>
  <c r="D349" i="6"/>
  <c r="O512" i="5" s="1"/>
  <c r="C349" i="6"/>
  <c r="N512" i="5" s="1"/>
  <c r="E348" i="6"/>
  <c r="P511" i="5" s="1"/>
  <c r="D348" i="6"/>
  <c r="O511" i="5" s="1"/>
  <c r="C348" i="6"/>
  <c r="N511" i="5" s="1"/>
  <c r="E347" i="6"/>
  <c r="P510" i="5" s="1"/>
  <c r="D347" i="6"/>
  <c r="O510" i="5" s="1"/>
  <c r="C347" i="6"/>
  <c r="N510" i="5" s="1"/>
  <c r="E346" i="6"/>
  <c r="P509" i="5" s="1"/>
  <c r="D346" i="6"/>
  <c r="O509" i="5" s="1"/>
  <c r="C346" i="6"/>
  <c r="N509" i="5" s="1"/>
  <c r="E345" i="6"/>
  <c r="P29" i="5" s="1"/>
  <c r="D345" i="6"/>
  <c r="O29" i="5" s="1"/>
  <c r="C345" i="6"/>
  <c r="N29" i="5" s="1"/>
  <c r="E344" i="6"/>
  <c r="P86" i="5" s="1"/>
  <c r="D344" i="6"/>
  <c r="O86" i="5" s="1"/>
  <c r="C344" i="6"/>
  <c r="N86" i="5" s="1"/>
  <c r="E343" i="6"/>
  <c r="P238" i="5" s="1"/>
  <c r="D343" i="6"/>
  <c r="O238" i="5" s="1"/>
  <c r="C343" i="6"/>
  <c r="N238" i="5" s="1"/>
  <c r="E342" i="6"/>
  <c r="P508" i="5" s="1"/>
  <c r="D342" i="6"/>
  <c r="O508" i="5" s="1"/>
  <c r="C342" i="6"/>
  <c r="N508" i="5" s="1"/>
  <c r="E341" i="6"/>
  <c r="P507" i="5" s="1"/>
  <c r="D341" i="6"/>
  <c r="O507" i="5" s="1"/>
  <c r="C341" i="6"/>
  <c r="N507" i="5" s="1"/>
  <c r="E340" i="6"/>
  <c r="P506" i="5" s="1"/>
  <c r="D340" i="6"/>
  <c r="O506" i="5" s="1"/>
  <c r="C340" i="6"/>
  <c r="N506" i="5" s="1"/>
  <c r="E339" i="6"/>
  <c r="P272" i="5" s="1"/>
  <c r="D339" i="6"/>
  <c r="O272" i="5" s="1"/>
  <c r="C339" i="6"/>
  <c r="N272" i="5" s="1"/>
  <c r="E338" i="6"/>
  <c r="P505" i="5" s="1"/>
  <c r="D338" i="6"/>
  <c r="O505" i="5" s="1"/>
  <c r="C338" i="6"/>
  <c r="N505" i="5" s="1"/>
  <c r="E337" i="6"/>
  <c r="P504" i="5" s="1"/>
  <c r="D337" i="6"/>
  <c r="O504" i="5" s="1"/>
  <c r="C337" i="6"/>
  <c r="N504" i="5" s="1"/>
  <c r="E336" i="6"/>
  <c r="P503" i="5" s="1"/>
  <c r="D336" i="6"/>
  <c r="O503" i="5" s="1"/>
  <c r="C336" i="6"/>
  <c r="N503" i="5" s="1"/>
  <c r="E335" i="6"/>
  <c r="P502" i="5" s="1"/>
  <c r="D335" i="6"/>
  <c r="O502" i="5" s="1"/>
  <c r="C335" i="6"/>
  <c r="N502" i="5" s="1"/>
  <c r="E334" i="6"/>
  <c r="P501" i="5" s="1"/>
  <c r="D334" i="6"/>
  <c r="O501" i="5" s="1"/>
  <c r="C334" i="6"/>
  <c r="N501" i="5" s="1"/>
  <c r="E333" i="6"/>
  <c r="P500" i="5" s="1"/>
  <c r="D333" i="6"/>
  <c r="O500" i="5" s="1"/>
  <c r="C333" i="6"/>
  <c r="N500" i="5" s="1"/>
  <c r="E332" i="6"/>
  <c r="P499" i="5" s="1"/>
  <c r="D332" i="6"/>
  <c r="O499" i="5" s="1"/>
  <c r="C332" i="6"/>
  <c r="N499" i="5" s="1"/>
  <c r="E331" i="6"/>
  <c r="P72" i="5" s="1"/>
  <c r="D331" i="6"/>
  <c r="O72" i="5" s="1"/>
  <c r="C331" i="6"/>
  <c r="N72" i="5" s="1"/>
  <c r="E330" i="6"/>
  <c r="P498" i="5" s="1"/>
  <c r="D330" i="6"/>
  <c r="O498" i="5" s="1"/>
  <c r="C330" i="6"/>
  <c r="N498" i="5" s="1"/>
  <c r="E329" i="6"/>
  <c r="P497" i="5" s="1"/>
  <c r="D329" i="6"/>
  <c r="O497" i="5" s="1"/>
  <c r="C329" i="6"/>
  <c r="N497" i="5" s="1"/>
  <c r="E328" i="6"/>
  <c r="P496" i="5" s="1"/>
  <c r="D328" i="6"/>
  <c r="O496" i="5" s="1"/>
  <c r="C328" i="6"/>
  <c r="N496" i="5" s="1"/>
  <c r="E327" i="6"/>
  <c r="P276" i="5" s="1"/>
  <c r="D327" i="6"/>
  <c r="O276" i="5" s="1"/>
  <c r="C327" i="6"/>
  <c r="N276" i="5" s="1"/>
  <c r="E326" i="6"/>
  <c r="P495" i="5" s="1"/>
  <c r="D326" i="6"/>
  <c r="O495" i="5" s="1"/>
  <c r="C326" i="6"/>
  <c r="N495" i="5" s="1"/>
  <c r="E325" i="6"/>
  <c r="P494" i="5" s="1"/>
  <c r="D325" i="6"/>
  <c r="O494" i="5" s="1"/>
  <c r="C325" i="6"/>
  <c r="N494" i="5" s="1"/>
  <c r="E324" i="6"/>
  <c r="P107" i="5" s="1"/>
  <c r="D324" i="6"/>
  <c r="O107" i="5" s="1"/>
  <c r="C324" i="6"/>
  <c r="N107" i="5" s="1"/>
  <c r="E323" i="6"/>
  <c r="P493" i="5" s="1"/>
  <c r="D323" i="6"/>
  <c r="O493" i="5" s="1"/>
  <c r="C323" i="6"/>
  <c r="N493" i="5" s="1"/>
  <c r="E322" i="6"/>
  <c r="P113" i="5" s="1"/>
  <c r="D322" i="6"/>
  <c r="O113" i="5" s="1"/>
  <c r="C322" i="6"/>
  <c r="N113" i="5" s="1"/>
  <c r="E321" i="6"/>
  <c r="P492" i="5" s="1"/>
  <c r="D321" i="6"/>
  <c r="O492" i="5" s="1"/>
  <c r="C321" i="6"/>
  <c r="N492" i="5" s="1"/>
  <c r="E320" i="6"/>
  <c r="P491" i="5" s="1"/>
  <c r="D320" i="6"/>
  <c r="O491" i="5" s="1"/>
  <c r="C320" i="6"/>
  <c r="N491" i="5" s="1"/>
  <c r="E319" i="6"/>
  <c r="P265" i="5" s="1"/>
  <c r="D319" i="6"/>
  <c r="O265" i="5" s="1"/>
  <c r="C319" i="6"/>
  <c r="N265" i="5" s="1"/>
  <c r="E318" i="6"/>
  <c r="P35" i="5" s="1"/>
  <c r="D318" i="6"/>
  <c r="O35" i="5" s="1"/>
  <c r="C318" i="6"/>
  <c r="N35" i="5" s="1"/>
  <c r="E317" i="6"/>
  <c r="P216" i="5" s="1"/>
  <c r="D317" i="6"/>
  <c r="O216" i="5" s="1"/>
  <c r="C317" i="6"/>
  <c r="N216" i="5" s="1"/>
  <c r="E316" i="6"/>
  <c r="P88" i="5" s="1"/>
  <c r="D316" i="6"/>
  <c r="O88" i="5" s="1"/>
  <c r="C316" i="6"/>
  <c r="N88" i="5" s="1"/>
  <c r="E315" i="6"/>
  <c r="P133" i="5" s="1"/>
  <c r="D315" i="6"/>
  <c r="O133" i="5" s="1"/>
  <c r="C315" i="6"/>
  <c r="N133" i="5" s="1"/>
  <c r="E314" i="6"/>
  <c r="P490" i="5" s="1"/>
  <c r="D314" i="6"/>
  <c r="O490" i="5" s="1"/>
  <c r="C314" i="6"/>
  <c r="N490" i="5" s="1"/>
  <c r="E313" i="6"/>
  <c r="P489" i="5" s="1"/>
  <c r="D313" i="6"/>
  <c r="O489" i="5" s="1"/>
  <c r="C313" i="6"/>
  <c r="N489" i="5" s="1"/>
  <c r="E312" i="6"/>
  <c r="P97" i="5" s="1"/>
  <c r="D312" i="6"/>
  <c r="O97" i="5" s="1"/>
  <c r="C312" i="6"/>
  <c r="N97" i="5" s="1"/>
  <c r="E311" i="6"/>
  <c r="P488" i="5" s="1"/>
  <c r="D311" i="6"/>
  <c r="O488" i="5" s="1"/>
  <c r="C311" i="6"/>
  <c r="N488" i="5" s="1"/>
  <c r="E310" i="6"/>
  <c r="P487" i="5" s="1"/>
  <c r="D310" i="6"/>
  <c r="O487" i="5" s="1"/>
  <c r="C310" i="6"/>
  <c r="N487" i="5" s="1"/>
  <c r="E309" i="6"/>
  <c r="P486" i="5" s="1"/>
  <c r="D309" i="6"/>
  <c r="O486" i="5" s="1"/>
  <c r="C309" i="6"/>
  <c r="N486" i="5" s="1"/>
  <c r="E308" i="6"/>
  <c r="P144" i="5" s="1"/>
  <c r="D308" i="6"/>
  <c r="O144" i="5" s="1"/>
  <c r="C308" i="6"/>
  <c r="N144" i="5" s="1"/>
  <c r="E307" i="6"/>
  <c r="P485" i="5" s="1"/>
  <c r="D307" i="6"/>
  <c r="O485" i="5" s="1"/>
  <c r="C307" i="6"/>
  <c r="N485" i="5" s="1"/>
  <c r="E306" i="6"/>
  <c r="P61" i="5" s="1"/>
  <c r="D306" i="6"/>
  <c r="O61" i="5" s="1"/>
  <c r="C306" i="6"/>
  <c r="N61" i="5" s="1"/>
  <c r="E305" i="6"/>
  <c r="P484" i="5" s="1"/>
  <c r="D305" i="6"/>
  <c r="O484" i="5" s="1"/>
  <c r="C305" i="6"/>
  <c r="N484" i="5" s="1"/>
  <c r="E304" i="6"/>
  <c r="P483" i="5" s="1"/>
  <c r="D304" i="6"/>
  <c r="O483" i="5" s="1"/>
  <c r="C304" i="6"/>
  <c r="N483" i="5" s="1"/>
  <c r="E303" i="6"/>
  <c r="P226" i="5" s="1"/>
  <c r="D303" i="6"/>
  <c r="O226" i="5" s="1"/>
  <c r="C303" i="6"/>
  <c r="N226" i="5" s="1"/>
  <c r="E302" i="6"/>
  <c r="P482" i="5" s="1"/>
  <c r="D302" i="6"/>
  <c r="O482" i="5" s="1"/>
  <c r="C302" i="6"/>
  <c r="N482" i="5" s="1"/>
  <c r="E301" i="6"/>
  <c r="P481" i="5" s="1"/>
  <c r="D301" i="6"/>
  <c r="O481" i="5" s="1"/>
  <c r="C301" i="6"/>
  <c r="N481" i="5" s="1"/>
  <c r="E300" i="6"/>
  <c r="P52" i="5" s="1"/>
  <c r="D300" i="6"/>
  <c r="O52" i="5" s="1"/>
  <c r="C300" i="6"/>
  <c r="N52" i="5" s="1"/>
  <c r="E298" i="6"/>
  <c r="P203" i="5" s="1"/>
  <c r="D298" i="6"/>
  <c r="O203" i="5" s="1"/>
  <c r="C298" i="6"/>
  <c r="N203" i="5" s="1"/>
  <c r="E299" i="6"/>
  <c r="P68" i="5" s="1"/>
  <c r="D299" i="6"/>
  <c r="O68" i="5" s="1"/>
  <c r="C299" i="6"/>
  <c r="N68" i="5" s="1"/>
  <c r="E297" i="6"/>
  <c r="P480" i="5" s="1"/>
  <c r="D297" i="6"/>
  <c r="O480" i="5" s="1"/>
  <c r="C297" i="6"/>
  <c r="N480" i="5" s="1"/>
  <c r="E296" i="6"/>
  <c r="P479" i="5" s="1"/>
  <c r="D296" i="6"/>
  <c r="O479" i="5" s="1"/>
  <c r="C296" i="6"/>
  <c r="N479" i="5" s="1"/>
  <c r="E295" i="6"/>
  <c r="P75" i="5" s="1"/>
  <c r="D295" i="6"/>
  <c r="O75" i="5" s="1"/>
  <c r="C295" i="6"/>
  <c r="N75" i="5" s="1"/>
  <c r="E294" i="6"/>
  <c r="P478" i="5" s="1"/>
  <c r="D294" i="6"/>
  <c r="O478" i="5" s="1"/>
  <c r="C294" i="6"/>
  <c r="N478" i="5" s="1"/>
  <c r="E293" i="6"/>
  <c r="P477" i="5" s="1"/>
  <c r="D293" i="6"/>
  <c r="O477" i="5" s="1"/>
  <c r="C293" i="6"/>
  <c r="N477" i="5" s="1"/>
  <c r="E292" i="6"/>
  <c r="P48" i="5" s="1"/>
  <c r="D292" i="6"/>
  <c r="O48" i="5" s="1"/>
  <c r="C292" i="6"/>
  <c r="N48" i="5" s="1"/>
  <c r="E291" i="6"/>
  <c r="P476" i="5" s="1"/>
  <c r="D291" i="6"/>
  <c r="O476" i="5" s="1"/>
  <c r="C291" i="6"/>
  <c r="N476" i="5" s="1"/>
  <c r="E290" i="6"/>
  <c r="P475" i="5" s="1"/>
  <c r="D290" i="6"/>
  <c r="O475" i="5" s="1"/>
  <c r="C290" i="6"/>
  <c r="N475" i="5" s="1"/>
  <c r="E289" i="6"/>
  <c r="P474" i="5" s="1"/>
  <c r="D289" i="6"/>
  <c r="O474" i="5" s="1"/>
  <c r="C289" i="6"/>
  <c r="N474" i="5" s="1"/>
  <c r="E288" i="6"/>
  <c r="P473" i="5" s="1"/>
  <c r="D288" i="6"/>
  <c r="O473" i="5" s="1"/>
  <c r="C288" i="6"/>
  <c r="N473" i="5" s="1"/>
  <c r="E287" i="6"/>
  <c r="P55" i="5" s="1"/>
  <c r="D287" i="6"/>
  <c r="O55" i="5" s="1"/>
  <c r="C287" i="6"/>
  <c r="N55" i="5" s="1"/>
  <c r="E286" i="6"/>
  <c r="P472" i="5" s="1"/>
  <c r="D286" i="6"/>
  <c r="O472" i="5" s="1"/>
  <c r="C286" i="6"/>
  <c r="N472" i="5" s="1"/>
  <c r="E284" i="6"/>
  <c r="P471" i="5" s="1"/>
  <c r="D284" i="6"/>
  <c r="O471" i="5" s="1"/>
  <c r="C284" i="6"/>
  <c r="N471" i="5" s="1"/>
  <c r="E283" i="6"/>
  <c r="P470" i="5" s="1"/>
  <c r="D283" i="6"/>
  <c r="O470" i="5" s="1"/>
  <c r="C283" i="6"/>
  <c r="N470" i="5" s="1"/>
  <c r="E282" i="6"/>
  <c r="P62" i="5" s="1"/>
  <c r="D282" i="6"/>
  <c r="O62" i="5" s="1"/>
  <c r="C282" i="6"/>
  <c r="N62" i="5" s="1"/>
  <c r="E281" i="6"/>
  <c r="P469" i="5" s="1"/>
  <c r="D281" i="6"/>
  <c r="O469" i="5" s="1"/>
  <c r="C281" i="6"/>
  <c r="N469" i="5" s="1"/>
  <c r="E280" i="6"/>
  <c r="P96" i="5" s="1"/>
  <c r="D280" i="6"/>
  <c r="O96" i="5" s="1"/>
  <c r="C280" i="6"/>
  <c r="N96" i="5" s="1"/>
  <c r="E279" i="6"/>
  <c r="P468" i="5" s="1"/>
  <c r="D279" i="6"/>
  <c r="O468" i="5" s="1"/>
  <c r="C279" i="6"/>
  <c r="N468" i="5" s="1"/>
  <c r="E278" i="6"/>
  <c r="P467" i="5" s="1"/>
  <c r="D278" i="6"/>
  <c r="O467" i="5" s="1"/>
  <c r="C278" i="6"/>
  <c r="N467" i="5" s="1"/>
  <c r="E277" i="6"/>
  <c r="P466" i="5" s="1"/>
  <c r="D277" i="6"/>
  <c r="O466" i="5" s="1"/>
  <c r="C277" i="6"/>
  <c r="N466" i="5" s="1"/>
  <c r="E276" i="6"/>
  <c r="P465" i="5" s="1"/>
  <c r="D276" i="6"/>
  <c r="O465" i="5" s="1"/>
  <c r="C276" i="6"/>
  <c r="N465" i="5" s="1"/>
  <c r="E275" i="6"/>
  <c r="P464" i="5" s="1"/>
  <c r="D275" i="6"/>
  <c r="O464" i="5" s="1"/>
  <c r="C275" i="6"/>
  <c r="N464" i="5" s="1"/>
  <c r="E274" i="6"/>
  <c r="P463" i="5" s="1"/>
  <c r="D274" i="6"/>
  <c r="O463" i="5" s="1"/>
  <c r="C274" i="6"/>
  <c r="N463" i="5" s="1"/>
  <c r="E273" i="6"/>
  <c r="P262" i="5" s="1"/>
  <c r="D273" i="6"/>
  <c r="O262" i="5" s="1"/>
  <c r="C273" i="6"/>
  <c r="N262" i="5" s="1"/>
  <c r="E272" i="6"/>
  <c r="P462" i="5" s="1"/>
  <c r="D272" i="6"/>
  <c r="O462" i="5" s="1"/>
  <c r="C272" i="6"/>
  <c r="N462" i="5" s="1"/>
  <c r="E271" i="6"/>
  <c r="P245" i="5" s="1"/>
  <c r="D271" i="6"/>
  <c r="O245" i="5" s="1"/>
  <c r="C271" i="6"/>
  <c r="N245" i="5" s="1"/>
  <c r="E270" i="6"/>
  <c r="P461" i="5" s="1"/>
  <c r="D270" i="6"/>
  <c r="O461" i="5" s="1"/>
  <c r="C270" i="6"/>
  <c r="N461" i="5" s="1"/>
  <c r="E269" i="6"/>
  <c r="P212" i="5" s="1"/>
  <c r="D269" i="6"/>
  <c r="O212" i="5" s="1"/>
  <c r="C269" i="6"/>
  <c r="N212" i="5" s="1"/>
  <c r="E268" i="6"/>
  <c r="P120" i="5" s="1"/>
  <c r="D268" i="6"/>
  <c r="O120" i="5" s="1"/>
  <c r="C268" i="6"/>
  <c r="N120" i="5" s="1"/>
  <c r="E267" i="6"/>
  <c r="P90" i="5" s="1"/>
  <c r="D267" i="6"/>
  <c r="O90" i="5" s="1"/>
  <c r="C267" i="6"/>
  <c r="N90" i="5" s="1"/>
  <c r="E266" i="6"/>
  <c r="P126" i="5" s="1"/>
  <c r="D266" i="6"/>
  <c r="O126" i="5" s="1"/>
  <c r="C266" i="6"/>
  <c r="N126" i="5" s="1"/>
  <c r="E265" i="6"/>
  <c r="P211" i="5" s="1"/>
  <c r="D265" i="6"/>
  <c r="O211" i="5" s="1"/>
  <c r="C265" i="6"/>
  <c r="N211" i="5" s="1"/>
  <c r="E264" i="6"/>
  <c r="P460" i="5" s="1"/>
  <c r="D264" i="6"/>
  <c r="O460" i="5" s="1"/>
  <c r="C264" i="6"/>
  <c r="N460" i="5" s="1"/>
  <c r="E263" i="6"/>
  <c r="P459" i="5" s="1"/>
  <c r="D263" i="6"/>
  <c r="O459" i="5" s="1"/>
  <c r="C263" i="6"/>
  <c r="N459" i="5" s="1"/>
  <c r="E262" i="6"/>
  <c r="P458" i="5" s="1"/>
  <c r="D262" i="6"/>
  <c r="O458" i="5" s="1"/>
  <c r="C262" i="6"/>
  <c r="N458" i="5" s="1"/>
  <c r="E261" i="6"/>
  <c r="P457" i="5" s="1"/>
  <c r="D261" i="6"/>
  <c r="O457" i="5" s="1"/>
  <c r="C261" i="6"/>
  <c r="N457" i="5" s="1"/>
  <c r="E260" i="6"/>
  <c r="P456" i="5" s="1"/>
  <c r="D260" i="6"/>
  <c r="O456" i="5" s="1"/>
  <c r="C260" i="6"/>
  <c r="N456" i="5" s="1"/>
  <c r="E259" i="6"/>
  <c r="P455" i="5" s="1"/>
  <c r="D259" i="6"/>
  <c r="O455" i="5" s="1"/>
  <c r="C259" i="6"/>
  <c r="N455" i="5" s="1"/>
  <c r="E258" i="6"/>
  <c r="P454" i="5" s="1"/>
  <c r="D258" i="6"/>
  <c r="O454" i="5" s="1"/>
  <c r="C258" i="6"/>
  <c r="N454" i="5" s="1"/>
  <c r="E257" i="6"/>
  <c r="P453" i="5" s="1"/>
  <c r="D257" i="6"/>
  <c r="O453" i="5" s="1"/>
  <c r="C257" i="6"/>
  <c r="N453" i="5" s="1"/>
  <c r="E256" i="6"/>
  <c r="P452" i="5" s="1"/>
  <c r="D256" i="6"/>
  <c r="O452" i="5" s="1"/>
  <c r="C256" i="6"/>
  <c r="N452" i="5" s="1"/>
  <c r="E255" i="6"/>
  <c r="P451" i="5" s="1"/>
  <c r="D255" i="6"/>
  <c r="O451" i="5" s="1"/>
  <c r="C255" i="6"/>
  <c r="N451" i="5" s="1"/>
  <c r="E254" i="6"/>
  <c r="P450" i="5" s="1"/>
  <c r="D254" i="6"/>
  <c r="O450" i="5" s="1"/>
  <c r="C254" i="6"/>
  <c r="N450" i="5" s="1"/>
  <c r="E253" i="6"/>
  <c r="P449" i="5" s="1"/>
  <c r="D253" i="6"/>
  <c r="O449" i="5" s="1"/>
  <c r="C253" i="6"/>
  <c r="N449" i="5" s="1"/>
  <c r="E252" i="6"/>
  <c r="P448" i="5" s="1"/>
  <c r="D252" i="6"/>
  <c r="O448" i="5" s="1"/>
  <c r="C252" i="6"/>
  <c r="N448" i="5" s="1"/>
  <c r="E251" i="6"/>
  <c r="P447" i="5" s="1"/>
  <c r="D251" i="6"/>
  <c r="O447" i="5" s="1"/>
  <c r="C251" i="6"/>
  <c r="N447" i="5" s="1"/>
  <c r="E250" i="6"/>
  <c r="P446" i="5" s="1"/>
  <c r="D250" i="6"/>
  <c r="O446" i="5" s="1"/>
  <c r="C250" i="6"/>
  <c r="N446" i="5" s="1"/>
  <c r="E249" i="6"/>
  <c r="P445" i="5" s="1"/>
  <c r="D249" i="6"/>
  <c r="O445" i="5" s="1"/>
  <c r="C249" i="6"/>
  <c r="N445" i="5" s="1"/>
  <c r="E248" i="6"/>
  <c r="P247" i="5" s="1"/>
  <c r="D248" i="6"/>
  <c r="O247" i="5" s="1"/>
  <c r="C248" i="6"/>
  <c r="N247" i="5" s="1"/>
  <c r="E247" i="6"/>
  <c r="P444" i="5" s="1"/>
  <c r="D247" i="6"/>
  <c r="O444" i="5" s="1"/>
  <c r="C247" i="6"/>
  <c r="N444" i="5" s="1"/>
  <c r="E246" i="6"/>
  <c r="P443" i="5" s="1"/>
  <c r="D246" i="6"/>
  <c r="O443" i="5" s="1"/>
  <c r="C246" i="6"/>
  <c r="N443" i="5" s="1"/>
  <c r="E245" i="6"/>
  <c r="P442" i="5" s="1"/>
  <c r="D245" i="6"/>
  <c r="O442" i="5" s="1"/>
  <c r="C245" i="6"/>
  <c r="N442" i="5" s="1"/>
  <c r="E244" i="6"/>
  <c r="P441" i="5" s="1"/>
  <c r="D244" i="6"/>
  <c r="O441" i="5" s="1"/>
  <c r="C244" i="6"/>
  <c r="N441" i="5" s="1"/>
  <c r="E243" i="6"/>
  <c r="P160" i="5" s="1"/>
  <c r="D243" i="6"/>
  <c r="O160" i="5" s="1"/>
  <c r="C243" i="6"/>
  <c r="N160" i="5" s="1"/>
  <c r="E242" i="6"/>
  <c r="P440" i="5" s="1"/>
  <c r="D242" i="6"/>
  <c r="O440" i="5" s="1"/>
  <c r="C242" i="6"/>
  <c r="N440" i="5" s="1"/>
  <c r="E241" i="6"/>
  <c r="P51" i="5" s="1"/>
  <c r="D241" i="6"/>
  <c r="O51" i="5" s="1"/>
  <c r="C241" i="6"/>
  <c r="N51" i="5" s="1"/>
  <c r="E240" i="6"/>
  <c r="P74" i="5" s="1"/>
  <c r="D240" i="6"/>
  <c r="O74" i="5" s="1"/>
  <c r="C240" i="6"/>
  <c r="N74" i="5" s="1"/>
  <c r="E239" i="6"/>
  <c r="P439" i="5" s="1"/>
  <c r="D239" i="6"/>
  <c r="O439" i="5" s="1"/>
  <c r="C239" i="6"/>
  <c r="N439" i="5" s="1"/>
  <c r="E238" i="6"/>
  <c r="P438" i="5" s="1"/>
  <c r="D238" i="6"/>
  <c r="O438" i="5" s="1"/>
  <c r="C238" i="6"/>
  <c r="N438" i="5" s="1"/>
  <c r="E237" i="6"/>
  <c r="P115" i="5" s="1"/>
  <c r="D237" i="6"/>
  <c r="O115" i="5" s="1"/>
  <c r="C237" i="6"/>
  <c r="N115" i="5" s="1"/>
  <c r="E236" i="6"/>
  <c r="P437" i="5" s="1"/>
  <c r="D236" i="6"/>
  <c r="O437" i="5" s="1"/>
  <c r="C236" i="6"/>
  <c r="N437" i="5" s="1"/>
  <c r="E235" i="6"/>
  <c r="P436" i="5" s="1"/>
  <c r="D235" i="6"/>
  <c r="O436" i="5" s="1"/>
  <c r="C235" i="6"/>
  <c r="N436" i="5" s="1"/>
  <c r="E234" i="6"/>
  <c r="P435" i="5" s="1"/>
  <c r="D234" i="6"/>
  <c r="O435" i="5" s="1"/>
  <c r="C234" i="6"/>
  <c r="N435" i="5" s="1"/>
  <c r="E233" i="6"/>
  <c r="P234" i="5" s="1"/>
  <c r="D233" i="6"/>
  <c r="O234" i="5" s="1"/>
  <c r="C233" i="6"/>
  <c r="N234" i="5" s="1"/>
  <c r="E232" i="6"/>
  <c r="P434" i="5" s="1"/>
  <c r="D232" i="6"/>
  <c r="O434" i="5" s="1"/>
  <c r="C232" i="6"/>
  <c r="N434" i="5" s="1"/>
  <c r="E231" i="6"/>
  <c r="P433" i="5" s="1"/>
  <c r="D231" i="6"/>
  <c r="O433" i="5" s="1"/>
  <c r="C231" i="6"/>
  <c r="N433" i="5" s="1"/>
  <c r="E230" i="6"/>
  <c r="P432" i="5" s="1"/>
  <c r="D230" i="6"/>
  <c r="O432" i="5" s="1"/>
  <c r="C230" i="6"/>
  <c r="N432" i="5" s="1"/>
  <c r="E229" i="6"/>
  <c r="P431" i="5" s="1"/>
  <c r="D229" i="6"/>
  <c r="O431" i="5" s="1"/>
  <c r="C229" i="6"/>
  <c r="N431" i="5" s="1"/>
  <c r="E228" i="6"/>
  <c r="P430" i="5" s="1"/>
  <c r="D228" i="6"/>
  <c r="O430" i="5" s="1"/>
  <c r="C228" i="6"/>
  <c r="N430" i="5" s="1"/>
  <c r="E227" i="6"/>
  <c r="P180" i="5" s="1"/>
  <c r="D227" i="6"/>
  <c r="O180" i="5" s="1"/>
  <c r="C227" i="6"/>
  <c r="N180" i="5" s="1"/>
  <c r="E226" i="6"/>
  <c r="P429" i="5" s="1"/>
  <c r="D226" i="6"/>
  <c r="O429" i="5" s="1"/>
  <c r="C226" i="6"/>
  <c r="N429" i="5" s="1"/>
  <c r="E225" i="6"/>
  <c r="P428" i="5" s="1"/>
  <c r="D225" i="6"/>
  <c r="O428" i="5" s="1"/>
  <c r="C225" i="6"/>
  <c r="N428" i="5" s="1"/>
  <c r="E224" i="6"/>
  <c r="P103" i="5" s="1"/>
  <c r="D224" i="6"/>
  <c r="O103" i="5" s="1"/>
  <c r="C224" i="6"/>
  <c r="N103" i="5" s="1"/>
  <c r="E223" i="6"/>
  <c r="P141" i="5" s="1"/>
  <c r="D223" i="6"/>
  <c r="O141" i="5" s="1"/>
  <c r="C223" i="6"/>
  <c r="N141" i="5" s="1"/>
  <c r="E222" i="6"/>
  <c r="P427" i="5" s="1"/>
  <c r="D222" i="6"/>
  <c r="O427" i="5" s="1"/>
  <c r="C222" i="6"/>
  <c r="N427" i="5" s="1"/>
  <c r="E221" i="6"/>
  <c r="P70" i="5" s="1"/>
  <c r="D221" i="6"/>
  <c r="O70" i="5" s="1"/>
  <c r="C221" i="6"/>
  <c r="N70" i="5" s="1"/>
  <c r="E220" i="6"/>
  <c r="P426" i="5" s="1"/>
  <c r="D220" i="6"/>
  <c r="O426" i="5" s="1"/>
  <c r="C220" i="6"/>
  <c r="N426" i="5" s="1"/>
  <c r="E219" i="6"/>
  <c r="P425" i="5" s="1"/>
  <c r="D219" i="6"/>
  <c r="O425" i="5" s="1"/>
  <c r="C219" i="6"/>
  <c r="N425" i="5" s="1"/>
  <c r="E218" i="6"/>
  <c r="P81" i="5" s="1"/>
  <c r="D218" i="6"/>
  <c r="O81" i="5" s="1"/>
  <c r="C218" i="6"/>
  <c r="N81" i="5" s="1"/>
  <c r="E217" i="6"/>
  <c r="P424" i="5" s="1"/>
  <c r="D217" i="6"/>
  <c r="O424" i="5" s="1"/>
  <c r="C217" i="6"/>
  <c r="N424" i="5" s="1"/>
  <c r="E216" i="6"/>
  <c r="P423" i="5" s="1"/>
  <c r="D216" i="6"/>
  <c r="O423" i="5" s="1"/>
  <c r="C216" i="6"/>
  <c r="N423" i="5" s="1"/>
  <c r="E215" i="6"/>
  <c r="P422" i="5" s="1"/>
  <c r="D215" i="6"/>
  <c r="O422" i="5" s="1"/>
  <c r="C215" i="6"/>
  <c r="N422" i="5" s="1"/>
  <c r="E214" i="6"/>
  <c r="P240" i="5" s="1"/>
  <c r="D214" i="6"/>
  <c r="O240" i="5" s="1"/>
  <c r="C214" i="6"/>
  <c r="N240" i="5" s="1"/>
  <c r="E213" i="6"/>
  <c r="P256" i="5" s="1"/>
  <c r="D213" i="6"/>
  <c r="O256" i="5" s="1"/>
  <c r="C213" i="6"/>
  <c r="N256" i="5" s="1"/>
  <c r="E212" i="6"/>
  <c r="P421" i="5" s="1"/>
  <c r="D212" i="6"/>
  <c r="O421" i="5" s="1"/>
  <c r="C212" i="6"/>
  <c r="N421" i="5" s="1"/>
  <c r="E211" i="6"/>
  <c r="P420" i="5" s="1"/>
  <c r="D211" i="6"/>
  <c r="O420" i="5" s="1"/>
  <c r="C211" i="6"/>
  <c r="N420" i="5" s="1"/>
  <c r="E210" i="6"/>
  <c r="P419" i="5" s="1"/>
  <c r="D210" i="6"/>
  <c r="O419" i="5" s="1"/>
  <c r="C210" i="6"/>
  <c r="N419" i="5" s="1"/>
  <c r="E209" i="6"/>
  <c r="P418" i="5" s="1"/>
  <c r="D209" i="6"/>
  <c r="O418" i="5" s="1"/>
  <c r="C209" i="6"/>
  <c r="N418" i="5" s="1"/>
  <c r="E208" i="6"/>
  <c r="P417" i="5" s="1"/>
  <c r="D208" i="6"/>
  <c r="O417" i="5" s="1"/>
  <c r="C208" i="6"/>
  <c r="N417" i="5" s="1"/>
  <c r="E207" i="6"/>
  <c r="P416" i="5" s="1"/>
  <c r="D207" i="6"/>
  <c r="O416" i="5" s="1"/>
  <c r="C207" i="6"/>
  <c r="N416" i="5" s="1"/>
  <c r="E206" i="6"/>
  <c r="P246" i="5" s="1"/>
  <c r="D206" i="6"/>
  <c r="O246" i="5" s="1"/>
  <c r="C206" i="6"/>
  <c r="N246" i="5" s="1"/>
  <c r="E205" i="6"/>
  <c r="P415" i="5" s="1"/>
  <c r="D205" i="6"/>
  <c r="O415" i="5" s="1"/>
  <c r="C205" i="6"/>
  <c r="N415" i="5" s="1"/>
  <c r="E204" i="6"/>
  <c r="P108" i="5" s="1"/>
  <c r="D204" i="6"/>
  <c r="O108" i="5" s="1"/>
  <c r="C204" i="6"/>
  <c r="N108" i="5" s="1"/>
  <c r="E203" i="6"/>
  <c r="P166" i="5" s="1"/>
  <c r="D203" i="6"/>
  <c r="O166" i="5" s="1"/>
  <c r="C203" i="6"/>
  <c r="N166" i="5" s="1"/>
  <c r="E202" i="6"/>
  <c r="P146" i="5" s="1"/>
  <c r="D202" i="6"/>
  <c r="O146" i="5" s="1"/>
  <c r="C202" i="6"/>
  <c r="N146" i="5" s="1"/>
  <c r="E201" i="6"/>
  <c r="P414" i="5" s="1"/>
  <c r="D201" i="6"/>
  <c r="O414" i="5" s="1"/>
  <c r="C201" i="6"/>
  <c r="N414" i="5" s="1"/>
  <c r="E200" i="6"/>
  <c r="P207" i="5" s="1"/>
  <c r="D200" i="6"/>
  <c r="O207" i="5" s="1"/>
  <c r="C200" i="6"/>
  <c r="N207" i="5" s="1"/>
  <c r="E199" i="6"/>
  <c r="P191" i="5" s="1"/>
  <c r="D199" i="6"/>
  <c r="O191" i="5" s="1"/>
  <c r="C199" i="6"/>
  <c r="N191" i="5" s="1"/>
  <c r="E198" i="6"/>
  <c r="P413" i="5" s="1"/>
  <c r="D198" i="6"/>
  <c r="O413" i="5" s="1"/>
  <c r="C198" i="6"/>
  <c r="N413" i="5" s="1"/>
  <c r="E197" i="6"/>
  <c r="P156" i="5" s="1"/>
  <c r="D197" i="6"/>
  <c r="O156" i="5" s="1"/>
  <c r="C197" i="6"/>
  <c r="N156" i="5" s="1"/>
  <c r="E196" i="6"/>
  <c r="P412" i="5" s="1"/>
  <c r="D196" i="6"/>
  <c r="O412" i="5" s="1"/>
  <c r="C196" i="6"/>
  <c r="N412" i="5" s="1"/>
  <c r="E195" i="6"/>
  <c r="P411" i="5" s="1"/>
  <c r="D195" i="6"/>
  <c r="O411" i="5" s="1"/>
  <c r="C195" i="6"/>
  <c r="N411" i="5" s="1"/>
  <c r="E194" i="6"/>
  <c r="P124" i="5" s="1"/>
  <c r="D194" i="6"/>
  <c r="O124" i="5" s="1"/>
  <c r="C194" i="6"/>
  <c r="N124" i="5" s="1"/>
  <c r="E193" i="6"/>
  <c r="P131" i="5" s="1"/>
  <c r="D193" i="6"/>
  <c r="O131" i="5" s="1"/>
  <c r="C193" i="6"/>
  <c r="N131" i="5" s="1"/>
  <c r="E192" i="6"/>
  <c r="P410" i="5" s="1"/>
  <c r="D192" i="6"/>
  <c r="O410" i="5" s="1"/>
  <c r="C192" i="6"/>
  <c r="N410" i="5" s="1"/>
  <c r="E190" i="6"/>
  <c r="P409" i="5" s="1"/>
  <c r="D190" i="6"/>
  <c r="O409" i="5" s="1"/>
  <c r="C190" i="6"/>
  <c r="N409" i="5" s="1"/>
  <c r="E191" i="6"/>
  <c r="P408" i="5" s="1"/>
  <c r="D191" i="6"/>
  <c r="O408" i="5" s="1"/>
  <c r="C191" i="6"/>
  <c r="N408" i="5" s="1"/>
  <c r="E166" i="6"/>
  <c r="P407" i="5" s="1"/>
  <c r="D166" i="6"/>
  <c r="O407" i="5" s="1"/>
  <c r="C166" i="6"/>
  <c r="N407" i="5" s="1"/>
  <c r="E189" i="6"/>
  <c r="P406" i="5" s="1"/>
  <c r="D189" i="6"/>
  <c r="O406" i="5" s="1"/>
  <c r="C189" i="6"/>
  <c r="N406" i="5" s="1"/>
  <c r="E188" i="6"/>
  <c r="P405" i="5" s="1"/>
  <c r="D188" i="6"/>
  <c r="O405" i="5" s="1"/>
  <c r="C188" i="6"/>
  <c r="N405" i="5" s="1"/>
  <c r="E187" i="6"/>
  <c r="P404" i="5" s="1"/>
  <c r="D187" i="6"/>
  <c r="O404" i="5" s="1"/>
  <c r="C187" i="6"/>
  <c r="N404" i="5" s="1"/>
  <c r="E186" i="6"/>
  <c r="P403" i="5" s="1"/>
  <c r="D186" i="6"/>
  <c r="O403" i="5" s="1"/>
  <c r="C186" i="6"/>
  <c r="N403" i="5" s="1"/>
  <c r="E185" i="6"/>
  <c r="P402" i="5" s="1"/>
  <c r="D185" i="6"/>
  <c r="O402" i="5" s="1"/>
  <c r="C185" i="6"/>
  <c r="N402" i="5" s="1"/>
  <c r="E184" i="6"/>
  <c r="P401" i="5" s="1"/>
  <c r="D184" i="6"/>
  <c r="O401" i="5" s="1"/>
  <c r="C184" i="6"/>
  <c r="N401" i="5" s="1"/>
  <c r="E183" i="6"/>
  <c r="P400" i="5" s="1"/>
  <c r="D183" i="6"/>
  <c r="O400" i="5" s="1"/>
  <c r="C183" i="6"/>
  <c r="N400" i="5" s="1"/>
  <c r="E182" i="6"/>
  <c r="P399" i="5" s="1"/>
  <c r="D182" i="6"/>
  <c r="O399" i="5" s="1"/>
  <c r="C182" i="6"/>
  <c r="N399" i="5" s="1"/>
  <c r="E181" i="6"/>
  <c r="P398" i="5" s="1"/>
  <c r="D181" i="6"/>
  <c r="O398" i="5" s="1"/>
  <c r="C181" i="6"/>
  <c r="N398" i="5" s="1"/>
  <c r="E180" i="6"/>
  <c r="P397" i="5" s="1"/>
  <c r="D180" i="6"/>
  <c r="O397" i="5" s="1"/>
  <c r="C180" i="6"/>
  <c r="N397" i="5" s="1"/>
  <c r="E179" i="6"/>
  <c r="P206" i="5" s="1"/>
  <c r="D179" i="6"/>
  <c r="O206" i="5" s="1"/>
  <c r="C179" i="6"/>
  <c r="N206" i="5" s="1"/>
  <c r="E178" i="6"/>
  <c r="P396" i="5" s="1"/>
  <c r="D178" i="6"/>
  <c r="O396" i="5" s="1"/>
  <c r="C178" i="6"/>
  <c r="N396" i="5" s="1"/>
  <c r="E177" i="6"/>
  <c r="P395" i="5" s="1"/>
  <c r="D177" i="6"/>
  <c r="O395" i="5" s="1"/>
  <c r="C177" i="6"/>
  <c r="N395" i="5" s="1"/>
  <c r="E176" i="6"/>
  <c r="P394" i="5" s="1"/>
  <c r="D176" i="6"/>
  <c r="O394" i="5" s="1"/>
  <c r="C176" i="6"/>
  <c r="N394" i="5" s="1"/>
  <c r="E175" i="6"/>
  <c r="P24" i="5" s="1"/>
  <c r="D175" i="6"/>
  <c r="O24" i="5" s="1"/>
  <c r="C175" i="6"/>
  <c r="N24" i="5" s="1"/>
  <c r="E174" i="6"/>
  <c r="P147" i="5" s="1"/>
  <c r="D174" i="6"/>
  <c r="O147" i="5" s="1"/>
  <c r="C174" i="6"/>
  <c r="N147" i="5" s="1"/>
  <c r="E173" i="6"/>
  <c r="P393" i="5" s="1"/>
  <c r="D173" i="6"/>
  <c r="O393" i="5" s="1"/>
  <c r="C173" i="6"/>
  <c r="N393" i="5" s="1"/>
  <c r="E172" i="6"/>
  <c r="P239" i="5" s="1"/>
  <c r="D172" i="6"/>
  <c r="O239" i="5" s="1"/>
  <c r="C172" i="6"/>
  <c r="N239" i="5" s="1"/>
  <c r="E171" i="6"/>
  <c r="P392" i="5" s="1"/>
  <c r="D171" i="6"/>
  <c r="O392" i="5" s="1"/>
  <c r="C171" i="6"/>
  <c r="N392" i="5" s="1"/>
  <c r="E170" i="6"/>
  <c r="P391" i="5" s="1"/>
  <c r="D170" i="6"/>
  <c r="O391" i="5" s="1"/>
  <c r="C170" i="6"/>
  <c r="N391" i="5" s="1"/>
  <c r="E169" i="6"/>
  <c r="P390" i="5" s="1"/>
  <c r="D169" i="6"/>
  <c r="O390" i="5" s="1"/>
  <c r="C169" i="6"/>
  <c r="N390" i="5" s="1"/>
  <c r="E168" i="6"/>
  <c r="P389" i="5" s="1"/>
  <c r="D168" i="6"/>
  <c r="O389" i="5" s="1"/>
  <c r="C168" i="6"/>
  <c r="N389" i="5" s="1"/>
  <c r="E167" i="6"/>
  <c r="P176" i="5" s="1"/>
  <c r="D167" i="6"/>
  <c r="O176" i="5" s="1"/>
  <c r="C167" i="6"/>
  <c r="N176" i="5" s="1"/>
  <c r="E165" i="6"/>
  <c r="P388" i="5" s="1"/>
  <c r="D165" i="6"/>
  <c r="O388" i="5" s="1"/>
  <c r="C165" i="6"/>
  <c r="N388" i="5" s="1"/>
  <c r="E164" i="6"/>
  <c r="P387" i="5" s="1"/>
  <c r="D164" i="6"/>
  <c r="O387" i="5" s="1"/>
  <c r="C164" i="6"/>
  <c r="N387" i="5" s="1"/>
  <c r="E163" i="6"/>
  <c r="P58" i="5" s="1"/>
  <c r="D163" i="6"/>
  <c r="O58" i="5" s="1"/>
  <c r="C163" i="6"/>
  <c r="N58" i="5" s="1"/>
  <c r="E162" i="6"/>
  <c r="P386" i="5" s="1"/>
  <c r="D162" i="6"/>
  <c r="O386" i="5" s="1"/>
  <c r="C162" i="6"/>
  <c r="N386" i="5" s="1"/>
  <c r="E161" i="6"/>
  <c r="P385" i="5" s="1"/>
  <c r="D161" i="6"/>
  <c r="O385" i="5" s="1"/>
  <c r="C161" i="6"/>
  <c r="N385" i="5" s="1"/>
  <c r="E160" i="6"/>
  <c r="P384" i="5" s="1"/>
  <c r="D160" i="6"/>
  <c r="O384" i="5" s="1"/>
  <c r="C160" i="6"/>
  <c r="N384" i="5" s="1"/>
  <c r="E159" i="6"/>
  <c r="P27" i="5" s="1"/>
  <c r="D159" i="6"/>
  <c r="O27" i="5" s="1"/>
  <c r="C159" i="6"/>
  <c r="N27" i="5" s="1"/>
  <c r="E158" i="6"/>
  <c r="P138" i="5" s="1"/>
  <c r="D158" i="6"/>
  <c r="O138" i="5" s="1"/>
  <c r="C158" i="6"/>
  <c r="N138" i="5" s="1"/>
  <c r="E157" i="6"/>
  <c r="P383" i="5" s="1"/>
  <c r="D157" i="6"/>
  <c r="O383" i="5" s="1"/>
  <c r="C157" i="6"/>
  <c r="N383" i="5" s="1"/>
  <c r="E156" i="6"/>
  <c r="P382" i="5" s="1"/>
  <c r="D156" i="6"/>
  <c r="O382" i="5" s="1"/>
  <c r="C156" i="6"/>
  <c r="N382" i="5" s="1"/>
  <c r="E155" i="6"/>
  <c r="P241" i="5" s="1"/>
  <c r="D155" i="6"/>
  <c r="O241" i="5" s="1"/>
  <c r="C155" i="6"/>
  <c r="N241" i="5" s="1"/>
  <c r="E154" i="6"/>
  <c r="P381" i="5" s="1"/>
  <c r="D154" i="6"/>
  <c r="O381" i="5" s="1"/>
  <c r="C154" i="6"/>
  <c r="N381" i="5" s="1"/>
  <c r="E153" i="6"/>
  <c r="P189" i="5" s="1"/>
  <c r="D153" i="6"/>
  <c r="O189" i="5" s="1"/>
  <c r="C153" i="6"/>
  <c r="N189" i="5" s="1"/>
  <c r="E152" i="6"/>
  <c r="P195" i="5" s="1"/>
  <c r="D152" i="6"/>
  <c r="O195" i="5" s="1"/>
  <c r="C152" i="6"/>
  <c r="N195" i="5" s="1"/>
  <c r="E151" i="6"/>
  <c r="P380" i="5" s="1"/>
  <c r="D151" i="6"/>
  <c r="O380" i="5" s="1"/>
  <c r="C151" i="6"/>
  <c r="N380" i="5" s="1"/>
  <c r="E150" i="6"/>
  <c r="P232" i="5" s="1"/>
  <c r="D150" i="6"/>
  <c r="O232" i="5" s="1"/>
  <c r="C150" i="6"/>
  <c r="N232" i="5" s="1"/>
  <c r="E149" i="6"/>
  <c r="P379" i="5" s="1"/>
  <c r="D149" i="6"/>
  <c r="O379" i="5" s="1"/>
  <c r="C149" i="6"/>
  <c r="N379" i="5" s="1"/>
  <c r="E148" i="6"/>
  <c r="P378" i="5" s="1"/>
  <c r="D148" i="6"/>
  <c r="O378" i="5" s="1"/>
  <c r="C148" i="6"/>
  <c r="N378" i="5" s="1"/>
  <c r="E147" i="6"/>
  <c r="P230" i="5" s="1"/>
  <c r="D147" i="6"/>
  <c r="O230" i="5" s="1"/>
  <c r="C147" i="6"/>
  <c r="N230" i="5" s="1"/>
  <c r="E146" i="6"/>
  <c r="P377" i="5" s="1"/>
  <c r="D146" i="6"/>
  <c r="O377" i="5" s="1"/>
  <c r="C146" i="6"/>
  <c r="N377" i="5" s="1"/>
  <c r="E145" i="6"/>
  <c r="P251" i="5" s="1"/>
  <c r="D145" i="6"/>
  <c r="O251" i="5" s="1"/>
  <c r="C145" i="6"/>
  <c r="N251" i="5" s="1"/>
  <c r="E144" i="6"/>
  <c r="P376" i="5" s="1"/>
  <c r="D144" i="6"/>
  <c r="O376" i="5" s="1"/>
  <c r="C144" i="6"/>
  <c r="N376" i="5" s="1"/>
  <c r="E143" i="6"/>
  <c r="P375" i="5" s="1"/>
  <c r="D143" i="6"/>
  <c r="O375" i="5" s="1"/>
  <c r="C143" i="6"/>
  <c r="N375" i="5" s="1"/>
  <c r="E142" i="6"/>
  <c r="P174" i="5" s="1"/>
  <c r="D142" i="6"/>
  <c r="O174" i="5" s="1"/>
  <c r="C142" i="6"/>
  <c r="N174" i="5" s="1"/>
  <c r="E141" i="6"/>
  <c r="P73" i="5" s="1"/>
  <c r="D141" i="6"/>
  <c r="O73" i="5" s="1"/>
  <c r="C141" i="6"/>
  <c r="N73" i="5" s="1"/>
  <c r="E140" i="6"/>
  <c r="P45" i="5" s="1"/>
  <c r="D140" i="6"/>
  <c r="O45" i="5" s="1"/>
  <c r="C140" i="6"/>
  <c r="N45" i="5" s="1"/>
  <c r="E139" i="6"/>
  <c r="P374" i="5" s="1"/>
  <c r="D139" i="6"/>
  <c r="O374" i="5" s="1"/>
  <c r="C139" i="6"/>
  <c r="N374" i="5" s="1"/>
  <c r="E138" i="6"/>
  <c r="P38" i="5" s="1"/>
  <c r="D138" i="6"/>
  <c r="O38" i="5" s="1"/>
  <c r="C138" i="6"/>
  <c r="N38" i="5" s="1"/>
  <c r="E137" i="6"/>
  <c r="P20" i="5" s="1"/>
  <c r="D137" i="6"/>
  <c r="O20" i="5" s="1"/>
  <c r="C137" i="6"/>
  <c r="N20" i="5" s="1"/>
  <c r="E136" i="6"/>
  <c r="P373" i="5" s="1"/>
  <c r="D136" i="6"/>
  <c r="O373" i="5" s="1"/>
  <c r="C136" i="6"/>
  <c r="N373" i="5" s="1"/>
  <c r="E135" i="6"/>
  <c r="P267" i="5" s="1"/>
  <c r="D135" i="6"/>
  <c r="O267" i="5" s="1"/>
  <c r="C135" i="6"/>
  <c r="N267" i="5" s="1"/>
  <c r="E134" i="6"/>
  <c r="P372" i="5" s="1"/>
  <c r="D134" i="6"/>
  <c r="O372" i="5" s="1"/>
  <c r="C134" i="6"/>
  <c r="N372" i="5" s="1"/>
  <c r="E133" i="6"/>
  <c r="P371" i="5" s="1"/>
  <c r="D133" i="6"/>
  <c r="O371" i="5" s="1"/>
  <c r="C133" i="6"/>
  <c r="N371" i="5" s="1"/>
  <c r="E132" i="6"/>
  <c r="P370" i="5" s="1"/>
  <c r="D132" i="6"/>
  <c r="O370" i="5" s="1"/>
  <c r="C132" i="6"/>
  <c r="N370" i="5" s="1"/>
  <c r="E131" i="6"/>
  <c r="P153" i="5" s="1"/>
  <c r="D131" i="6"/>
  <c r="O153" i="5" s="1"/>
  <c r="C131" i="6"/>
  <c r="N153" i="5" s="1"/>
  <c r="E130" i="6"/>
  <c r="P368" i="5" s="1"/>
  <c r="D130" i="6"/>
  <c r="O368" i="5" s="1"/>
  <c r="C130" i="6"/>
  <c r="N368" i="5" s="1"/>
  <c r="E129" i="6"/>
  <c r="P53" i="5" s="1"/>
  <c r="D129" i="6"/>
  <c r="O53" i="5" s="1"/>
  <c r="C129" i="6"/>
  <c r="N53" i="5" s="1"/>
  <c r="E128" i="6"/>
  <c r="P369" i="5" s="1"/>
  <c r="D128" i="6"/>
  <c r="O369" i="5" s="1"/>
  <c r="C128" i="6"/>
  <c r="N369" i="5" s="1"/>
  <c r="E127" i="6"/>
  <c r="P367" i="5" s="1"/>
  <c r="D127" i="6"/>
  <c r="O367" i="5" s="1"/>
  <c r="C127" i="6"/>
  <c r="N367" i="5" s="1"/>
  <c r="E126" i="6"/>
  <c r="P366" i="5" s="1"/>
  <c r="D126" i="6"/>
  <c r="O366" i="5" s="1"/>
  <c r="C126" i="6"/>
  <c r="N366" i="5" s="1"/>
  <c r="E125" i="6"/>
  <c r="P365" i="5" s="1"/>
  <c r="D125" i="6"/>
  <c r="O365" i="5" s="1"/>
  <c r="C125" i="6"/>
  <c r="N365" i="5" s="1"/>
  <c r="E124" i="6"/>
  <c r="P364" i="5" s="1"/>
  <c r="D124" i="6"/>
  <c r="O364" i="5" s="1"/>
  <c r="C124" i="6"/>
  <c r="N364" i="5" s="1"/>
  <c r="E123" i="6"/>
  <c r="P16" i="5" s="1"/>
  <c r="D123" i="6"/>
  <c r="O16" i="5" s="1"/>
  <c r="C123" i="6"/>
  <c r="N16" i="5" s="1"/>
  <c r="E122" i="6"/>
  <c r="P363" i="5" s="1"/>
  <c r="D122" i="6"/>
  <c r="O363" i="5" s="1"/>
  <c r="C122" i="6"/>
  <c r="N363" i="5" s="1"/>
  <c r="E121" i="6"/>
  <c r="P64" i="5" s="1"/>
  <c r="D121" i="6"/>
  <c r="O64" i="5" s="1"/>
  <c r="C121" i="6"/>
  <c r="N64" i="5" s="1"/>
  <c r="E120" i="6"/>
  <c r="P362" i="5" s="1"/>
  <c r="D120" i="6"/>
  <c r="O362" i="5" s="1"/>
  <c r="C120" i="6"/>
  <c r="N362" i="5" s="1"/>
  <c r="E119" i="6"/>
  <c r="P164" i="5" s="1"/>
  <c r="D119" i="6"/>
  <c r="O164" i="5" s="1"/>
  <c r="C119" i="6"/>
  <c r="N164" i="5" s="1"/>
  <c r="E118" i="6"/>
  <c r="P361" i="5" s="1"/>
  <c r="D118" i="6"/>
  <c r="O361" i="5" s="1"/>
  <c r="C118" i="6"/>
  <c r="N361" i="5" s="1"/>
  <c r="E117" i="6"/>
  <c r="P360" i="5" s="1"/>
  <c r="D117" i="6"/>
  <c r="O360" i="5" s="1"/>
  <c r="C117" i="6"/>
  <c r="N360" i="5" s="1"/>
  <c r="E116" i="6"/>
  <c r="P359" i="5" s="1"/>
  <c r="D116" i="6"/>
  <c r="O359" i="5" s="1"/>
  <c r="C116" i="6"/>
  <c r="N359" i="5" s="1"/>
  <c r="E115" i="6"/>
  <c r="P358" i="5" s="1"/>
  <c r="D115" i="6"/>
  <c r="O358" i="5" s="1"/>
  <c r="C115" i="6"/>
  <c r="N358" i="5" s="1"/>
  <c r="E114" i="6"/>
  <c r="P357" i="5" s="1"/>
  <c r="D114" i="6"/>
  <c r="O357" i="5" s="1"/>
  <c r="C114" i="6"/>
  <c r="N357" i="5" s="1"/>
  <c r="E113" i="6"/>
  <c r="P356" i="5" s="1"/>
  <c r="D113" i="6"/>
  <c r="O356" i="5" s="1"/>
  <c r="C113" i="6"/>
  <c r="N356" i="5" s="1"/>
  <c r="E112" i="6"/>
  <c r="P355" i="5" s="1"/>
  <c r="D112" i="6"/>
  <c r="O355" i="5" s="1"/>
  <c r="C112" i="6"/>
  <c r="N355" i="5" s="1"/>
  <c r="E111" i="6"/>
  <c r="P354" i="5" s="1"/>
  <c r="D111" i="6"/>
  <c r="O354" i="5" s="1"/>
  <c r="C111" i="6"/>
  <c r="N354" i="5" s="1"/>
  <c r="E110" i="6"/>
  <c r="P101" i="5" s="1"/>
  <c r="D110" i="6"/>
  <c r="O101" i="5" s="1"/>
  <c r="C110" i="6"/>
  <c r="N101" i="5" s="1"/>
  <c r="E109" i="6"/>
  <c r="P129" i="5" s="1"/>
  <c r="D109" i="6"/>
  <c r="O129" i="5" s="1"/>
  <c r="C109" i="6"/>
  <c r="N129" i="5" s="1"/>
  <c r="E108" i="6"/>
  <c r="P353" i="5" s="1"/>
  <c r="D108" i="6"/>
  <c r="O353" i="5" s="1"/>
  <c r="C108" i="6"/>
  <c r="N353" i="5" s="1"/>
  <c r="E30" i="6"/>
  <c r="P352" i="5" s="1"/>
  <c r="D30" i="6"/>
  <c r="O352" i="5" s="1"/>
  <c r="C30" i="6"/>
  <c r="N352" i="5" s="1"/>
  <c r="E107" i="6"/>
  <c r="P351" i="5" s="1"/>
  <c r="D107" i="6"/>
  <c r="O351" i="5" s="1"/>
  <c r="C107" i="6"/>
  <c r="N351" i="5" s="1"/>
  <c r="E106" i="6"/>
  <c r="P350" i="5" s="1"/>
  <c r="D106" i="6"/>
  <c r="O350" i="5" s="1"/>
  <c r="C106" i="6"/>
  <c r="N350" i="5" s="1"/>
  <c r="E105" i="6"/>
  <c r="P349" i="5" s="1"/>
  <c r="D105" i="6"/>
  <c r="O349" i="5" s="1"/>
  <c r="C105" i="6"/>
  <c r="N349" i="5" s="1"/>
  <c r="E104" i="6"/>
  <c r="P348" i="5" s="1"/>
  <c r="D104" i="6"/>
  <c r="O348" i="5" s="1"/>
  <c r="C104" i="6"/>
  <c r="N348" i="5" s="1"/>
  <c r="E103" i="6"/>
  <c r="P347" i="5" s="1"/>
  <c r="D103" i="6"/>
  <c r="O347" i="5" s="1"/>
  <c r="C103" i="6"/>
  <c r="N347" i="5" s="1"/>
  <c r="E102" i="6"/>
  <c r="P111" i="5" s="1"/>
  <c r="D102" i="6"/>
  <c r="O111" i="5" s="1"/>
  <c r="C102" i="6"/>
  <c r="N111" i="5" s="1"/>
  <c r="E101" i="6"/>
  <c r="P346" i="5" s="1"/>
  <c r="D101" i="6"/>
  <c r="O346" i="5" s="1"/>
  <c r="C101" i="6"/>
  <c r="N346" i="5" s="1"/>
  <c r="E100" i="6"/>
  <c r="P345" i="5" s="1"/>
  <c r="D100" i="6"/>
  <c r="O345" i="5" s="1"/>
  <c r="C100" i="6"/>
  <c r="N345" i="5" s="1"/>
  <c r="E99" i="6"/>
  <c r="P344" i="5" s="1"/>
  <c r="D99" i="6"/>
  <c r="O344" i="5" s="1"/>
  <c r="C99" i="6"/>
  <c r="N344" i="5" s="1"/>
  <c r="E98" i="6"/>
  <c r="P268" i="5" s="1"/>
  <c r="D98" i="6"/>
  <c r="O268" i="5" s="1"/>
  <c r="C98" i="6"/>
  <c r="N268" i="5" s="1"/>
  <c r="E96" i="6"/>
  <c r="P343" i="5" s="1"/>
  <c r="D96" i="6"/>
  <c r="O343" i="5" s="1"/>
  <c r="C96" i="6"/>
  <c r="N343" i="5" s="1"/>
  <c r="E95" i="6"/>
  <c r="P339" i="5" s="1"/>
  <c r="D95" i="6"/>
  <c r="O339" i="5" s="1"/>
  <c r="C95" i="6"/>
  <c r="N339" i="5" s="1"/>
  <c r="E97" i="6"/>
  <c r="P342" i="5" s="1"/>
  <c r="D97" i="6"/>
  <c r="O342" i="5" s="1"/>
  <c r="C97" i="6"/>
  <c r="N342" i="5" s="1"/>
  <c r="E94" i="6"/>
  <c r="P341" i="5" s="1"/>
  <c r="D94" i="6"/>
  <c r="O341" i="5" s="1"/>
  <c r="C94" i="6"/>
  <c r="N341" i="5" s="1"/>
  <c r="E93" i="6"/>
  <c r="P340" i="5" s="1"/>
  <c r="D93" i="6"/>
  <c r="O340" i="5" s="1"/>
  <c r="C93" i="6"/>
  <c r="N340" i="5" s="1"/>
  <c r="E92" i="6"/>
  <c r="P137" i="5" s="1"/>
  <c r="D92" i="6"/>
  <c r="O137" i="5" s="1"/>
  <c r="C92" i="6"/>
  <c r="N137" i="5" s="1"/>
  <c r="E91" i="6"/>
  <c r="P338" i="5" s="1"/>
  <c r="D91" i="6"/>
  <c r="O338" i="5" s="1"/>
  <c r="C91" i="6"/>
  <c r="N338" i="5" s="1"/>
  <c r="E90" i="6"/>
  <c r="P337" i="5" s="1"/>
  <c r="D90" i="6"/>
  <c r="O337" i="5" s="1"/>
  <c r="C90" i="6"/>
  <c r="N337" i="5" s="1"/>
  <c r="E89" i="6"/>
  <c r="P336" i="5" s="1"/>
  <c r="D89" i="6"/>
  <c r="O336" i="5" s="1"/>
  <c r="C89" i="6"/>
  <c r="N336" i="5" s="1"/>
  <c r="E88" i="6"/>
  <c r="P335" i="5" s="1"/>
  <c r="D88" i="6"/>
  <c r="O335" i="5" s="1"/>
  <c r="C88" i="6"/>
  <c r="N335" i="5" s="1"/>
  <c r="E87" i="6"/>
  <c r="P334" i="5" s="1"/>
  <c r="D87" i="6"/>
  <c r="O334" i="5" s="1"/>
  <c r="C87" i="6"/>
  <c r="N334" i="5" s="1"/>
  <c r="E86" i="6"/>
  <c r="P333" i="5" s="1"/>
  <c r="D86" i="6"/>
  <c r="O333" i="5" s="1"/>
  <c r="C86" i="6"/>
  <c r="N333" i="5" s="1"/>
  <c r="E85" i="6"/>
  <c r="P332" i="5" s="1"/>
  <c r="D85" i="6"/>
  <c r="O332" i="5" s="1"/>
  <c r="C85" i="6"/>
  <c r="N332" i="5" s="1"/>
  <c r="E84" i="6"/>
  <c r="P331" i="5" s="1"/>
  <c r="D84" i="6"/>
  <c r="O331" i="5" s="1"/>
  <c r="C84" i="6"/>
  <c r="N331" i="5" s="1"/>
  <c r="E83" i="6"/>
  <c r="P330" i="5" s="1"/>
  <c r="D83" i="6"/>
  <c r="O330" i="5" s="1"/>
  <c r="C83" i="6"/>
  <c r="N330" i="5" s="1"/>
  <c r="E82" i="6"/>
  <c r="P329" i="5" s="1"/>
  <c r="D82" i="6"/>
  <c r="O329" i="5" s="1"/>
  <c r="C82" i="6"/>
  <c r="N329" i="5" s="1"/>
  <c r="E81" i="6"/>
  <c r="P328" i="5" s="1"/>
  <c r="D81" i="6"/>
  <c r="O328" i="5" s="1"/>
  <c r="C81" i="6"/>
  <c r="N328" i="5" s="1"/>
  <c r="E80" i="6"/>
  <c r="P114" i="5" s="1"/>
  <c r="D80" i="6"/>
  <c r="O114" i="5" s="1"/>
  <c r="C80" i="6"/>
  <c r="N114" i="5" s="1"/>
  <c r="E79" i="6"/>
  <c r="P222" i="5" s="1"/>
  <c r="D79" i="6"/>
  <c r="O222" i="5" s="1"/>
  <c r="C79" i="6"/>
  <c r="N222" i="5" s="1"/>
  <c r="E78" i="6"/>
  <c r="P327" i="5" s="1"/>
  <c r="D78" i="6"/>
  <c r="O327" i="5" s="1"/>
  <c r="C78" i="6"/>
  <c r="N327" i="5" s="1"/>
  <c r="E77" i="6"/>
  <c r="P235" i="5" s="1"/>
  <c r="D77" i="6"/>
  <c r="O235" i="5" s="1"/>
  <c r="C77" i="6"/>
  <c r="N235" i="5" s="1"/>
  <c r="E76" i="6"/>
  <c r="P326" i="5" s="1"/>
  <c r="D76" i="6"/>
  <c r="O326" i="5" s="1"/>
  <c r="C76" i="6"/>
  <c r="N326" i="5" s="1"/>
  <c r="E75" i="6"/>
  <c r="P325" i="5" s="1"/>
  <c r="D75" i="6"/>
  <c r="O325" i="5" s="1"/>
  <c r="C75" i="6"/>
  <c r="N325" i="5" s="1"/>
  <c r="E74" i="6"/>
  <c r="P324" i="5" s="1"/>
  <c r="D74" i="6"/>
  <c r="O324" i="5" s="1"/>
  <c r="C74" i="6"/>
  <c r="N324" i="5" s="1"/>
  <c r="E73" i="6"/>
  <c r="P274" i="5" s="1"/>
  <c r="D73" i="6"/>
  <c r="O274" i="5" s="1"/>
  <c r="C73" i="6"/>
  <c r="N274" i="5" s="1"/>
  <c r="E71" i="6"/>
  <c r="P323" i="5" s="1"/>
  <c r="D71" i="6"/>
  <c r="O323" i="5" s="1"/>
  <c r="C71" i="6"/>
  <c r="N323" i="5" s="1"/>
  <c r="E72" i="6"/>
  <c r="P322" i="5" s="1"/>
  <c r="D72" i="6"/>
  <c r="O322" i="5" s="1"/>
  <c r="C72" i="6"/>
  <c r="N322" i="5" s="1"/>
  <c r="E70" i="6"/>
  <c r="P321" i="5" s="1"/>
  <c r="D70" i="6"/>
  <c r="O321" i="5" s="1"/>
  <c r="C70" i="6"/>
  <c r="N321" i="5" s="1"/>
  <c r="E69" i="6"/>
  <c r="P157" i="5" s="1"/>
  <c r="D69" i="6"/>
  <c r="O157" i="5" s="1"/>
  <c r="C69" i="6"/>
  <c r="N157" i="5" s="1"/>
  <c r="E68" i="6"/>
  <c r="P21" i="5" s="1"/>
  <c r="D68" i="6"/>
  <c r="O21" i="5" s="1"/>
  <c r="C68" i="6"/>
  <c r="N21" i="5" s="1"/>
  <c r="E67" i="6"/>
  <c r="P110" i="5" s="1"/>
  <c r="D67" i="6"/>
  <c r="O110" i="5" s="1"/>
  <c r="C67" i="6"/>
  <c r="N110" i="5" s="1"/>
  <c r="E66" i="6"/>
  <c r="P320" i="5" s="1"/>
  <c r="D66" i="6"/>
  <c r="O320" i="5" s="1"/>
  <c r="C66" i="6"/>
  <c r="N320" i="5" s="1"/>
  <c r="E65" i="6"/>
  <c r="P319" i="5" s="1"/>
  <c r="D65" i="6"/>
  <c r="O319" i="5" s="1"/>
  <c r="C65" i="6"/>
  <c r="N319" i="5" s="1"/>
  <c r="E64" i="6"/>
  <c r="P181" i="5" s="1"/>
  <c r="D64" i="6"/>
  <c r="O181" i="5" s="1"/>
  <c r="C64" i="6"/>
  <c r="N181" i="5" s="1"/>
  <c r="E63" i="6"/>
  <c r="P318" i="5" s="1"/>
  <c r="D63" i="6"/>
  <c r="O318" i="5" s="1"/>
  <c r="C63" i="6"/>
  <c r="N318" i="5" s="1"/>
  <c r="E62" i="6"/>
  <c r="P281" i="5" s="1"/>
  <c r="D62" i="6"/>
  <c r="O281" i="5" s="1"/>
  <c r="C62" i="6"/>
  <c r="N281" i="5" s="1"/>
  <c r="E61" i="6"/>
  <c r="P122" i="5" s="1"/>
  <c r="D61" i="6"/>
  <c r="O122" i="5" s="1"/>
  <c r="C61" i="6"/>
  <c r="N122" i="5" s="1"/>
  <c r="E60" i="6"/>
  <c r="P185" i="5" s="1"/>
  <c r="D60" i="6"/>
  <c r="O185" i="5" s="1"/>
  <c r="C60" i="6"/>
  <c r="N185" i="5" s="1"/>
  <c r="E59" i="6"/>
  <c r="P317" i="5" s="1"/>
  <c r="D59" i="6"/>
  <c r="O317" i="5" s="1"/>
  <c r="C59" i="6"/>
  <c r="N317" i="5" s="1"/>
  <c r="E58" i="6"/>
  <c r="P7" i="5" s="1"/>
  <c r="D58" i="6"/>
  <c r="O7" i="5" s="1"/>
  <c r="C58" i="6"/>
  <c r="N7" i="5" s="1"/>
  <c r="E57" i="6"/>
  <c r="P248" i="5" s="1"/>
  <c r="D57" i="6"/>
  <c r="O248" i="5" s="1"/>
  <c r="C57" i="6"/>
  <c r="N248" i="5" s="1"/>
  <c r="E56" i="6"/>
  <c r="P316" i="5" s="1"/>
  <c r="D56" i="6"/>
  <c r="O316" i="5" s="1"/>
  <c r="C56" i="6"/>
  <c r="N316" i="5" s="1"/>
  <c r="E55" i="6"/>
  <c r="P315" i="5" s="1"/>
  <c r="D55" i="6"/>
  <c r="O315" i="5" s="1"/>
  <c r="C55" i="6"/>
  <c r="N315" i="5" s="1"/>
  <c r="E54" i="6"/>
  <c r="P43" i="5" s="1"/>
  <c r="D54" i="6"/>
  <c r="O43" i="5" s="1"/>
  <c r="C54" i="6"/>
  <c r="N43" i="5" s="1"/>
  <c r="E53" i="6"/>
  <c r="P202" i="5" s="1"/>
  <c r="D53" i="6"/>
  <c r="O202" i="5" s="1"/>
  <c r="C53" i="6"/>
  <c r="N202" i="5" s="1"/>
  <c r="E52" i="6"/>
  <c r="P71" i="5" s="1"/>
  <c r="D52" i="6"/>
  <c r="O71" i="5" s="1"/>
  <c r="C52" i="6"/>
  <c r="N71" i="5" s="1"/>
  <c r="E51" i="6"/>
  <c r="P227" i="5" s="1"/>
  <c r="D51" i="6"/>
  <c r="O227" i="5" s="1"/>
  <c r="C51" i="6"/>
  <c r="N227" i="5" s="1"/>
  <c r="E50" i="6"/>
  <c r="P314" i="5" s="1"/>
  <c r="D50" i="6"/>
  <c r="O314" i="5" s="1"/>
  <c r="C50" i="6"/>
  <c r="N314" i="5" s="1"/>
  <c r="E49" i="6"/>
  <c r="P313" i="5" s="1"/>
  <c r="D49" i="6"/>
  <c r="O313" i="5" s="1"/>
  <c r="C49" i="6"/>
  <c r="N313" i="5" s="1"/>
  <c r="E48" i="6"/>
  <c r="P312" i="5" s="1"/>
  <c r="D48" i="6"/>
  <c r="O312" i="5" s="1"/>
  <c r="C48" i="6"/>
  <c r="N312" i="5" s="1"/>
  <c r="E47" i="6"/>
  <c r="P311" i="5" s="1"/>
  <c r="D47" i="6"/>
  <c r="O311" i="5" s="1"/>
  <c r="C47" i="6"/>
  <c r="N311" i="5" s="1"/>
  <c r="E46" i="6"/>
  <c r="P65" i="5" s="1"/>
  <c r="D46" i="6"/>
  <c r="O65" i="5" s="1"/>
  <c r="C46" i="6"/>
  <c r="N65" i="5" s="1"/>
  <c r="E45" i="6"/>
  <c r="P140" i="5" s="1"/>
  <c r="D45" i="6"/>
  <c r="O140" i="5" s="1"/>
  <c r="C45" i="6"/>
  <c r="N140" i="5" s="1"/>
  <c r="E44" i="6"/>
  <c r="P78" i="5" s="1"/>
  <c r="D44" i="6"/>
  <c r="O78" i="5" s="1"/>
  <c r="C44" i="6"/>
  <c r="N78" i="5" s="1"/>
  <c r="E43" i="6"/>
  <c r="P310" i="5" s="1"/>
  <c r="D43" i="6"/>
  <c r="O310" i="5" s="1"/>
  <c r="C43" i="6"/>
  <c r="N310" i="5" s="1"/>
  <c r="E42" i="6"/>
  <c r="P143" i="5" s="1"/>
  <c r="D42" i="6"/>
  <c r="O143" i="5" s="1"/>
  <c r="C42" i="6"/>
  <c r="N143" i="5" s="1"/>
  <c r="E41" i="6"/>
  <c r="P309" i="5" s="1"/>
  <c r="D41" i="6"/>
  <c r="O309" i="5" s="1"/>
  <c r="C41" i="6"/>
  <c r="N309" i="5" s="1"/>
  <c r="E40" i="6"/>
  <c r="P308" i="5" s="1"/>
  <c r="D40" i="6"/>
  <c r="O308" i="5" s="1"/>
  <c r="C40" i="6"/>
  <c r="N308" i="5" s="1"/>
  <c r="E39" i="6"/>
  <c r="P178" i="5" s="1"/>
  <c r="D39" i="6"/>
  <c r="O178" i="5" s="1"/>
  <c r="C39" i="6"/>
  <c r="N178" i="5" s="1"/>
  <c r="E38" i="6"/>
  <c r="P109" i="5" s="1"/>
  <c r="D38" i="6"/>
  <c r="O109" i="5" s="1"/>
  <c r="C38" i="6"/>
  <c r="N109" i="5" s="1"/>
  <c r="E37" i="6"/>
  <c r="P307" i="5" s="1"/>
  <c r="D37" i="6"/>
  <c r="O307" i="5" s="1"/>
  <c r="C37" i="6"/>
  <c r="N307" i="5" s="1"/>
  <c r="E36" i="6"/>
  <c r="P306" i="5" s="1"/>
  <c r="D36" i="6"/>
  <c r="O306" i="5" s="1"/>
  <c r="C36" i="6"/>
  <c r="N306" i="5" s="1"/>
  <c r="E35" i="6"/>
  <c r="P305" i="5" s="1"/>
  <c r="D35" i="6"/>
  <c r="O305" i="5" s="1"/>
  <c r="C35" i="6"/>
  <c r="N305" i="5" s="1"/>
  <c r="E34" i="6"/>
  <c r="P79" i="5" s="1"/>
  <c r="D34" i="6"/>
  <c r="O79" i="5" s="1"/>
  <c r="C34" i="6"/>
  <c r="N79" i="5" s="1"/>
  <c r="E33" i="6"/>
  <c r="P188" i="5" s="1"/>
  <c r="D33" i="6"/>
  <c r="O188" i="5" s="1"/>
  <c r="C33" i="6"/>
  <c r="N188" i="5" s="1"/>
  <c r="E32" i="6"/>
  <c r="P304" i="5" s="1"/>
  <c r="D32" i="6"/>
  <c r="O304" i="5" s="1"/>
  <c r="C32" i="6"/>
  <c r="N304" i="5" s="1"/>
  <c r="E31" i="6"/>
  <c r="P303" i="5" s="1"/>
  <c r="D31" i="6"/>
  <c r="O303" i="5" s="1"/>
  <c r="C31" i="6"/>
  <c r="N303" i="5" s="1"/>
  <c r="E29" i="6"/>
  <c r="P270" i="5" s="1"/>
  <c r="D29" i="6"/>
  <c r="O270" i="5" s="1"/>
  <c r="C29" i="6"/>
  <c r="N270" i="5" s="1"/>
  <c r="E28" i="6"/>
  <c r="P302" i="5" s="1"/>
  <c r="D28" i="6"/>
  <c r="O302" i="5" s="1"/>
  <c r="C28" i="6"/>
  <c r="N302" i="5" s="1"/>
  <c r="E27" i="6"/>
  <c r="P301" i="5" s="1"/>
  <c r="D27" i="6"/>
  <c r="O301" i="5" s="1"/>
  <c r="C27" i="6"/>
  <c r="N301" i="5" s="1"/>
  <c r="E26" i="6"/>
  <c r="P213" i="5" s="1"/>
  <c r="D26" i="6"/>
  <c r="O213" i="5" s="1"/>
  <c r="C26" i="6"/>
  <c r="N213" i="5" s="1"/>
  <c r="E25" i="6"/>
  <c r="P300" i="5" s="1"/>
  <c r="D25" i="6"/>
  <c r="O300" i="5" s="1"/>
  <c r="C25" i="6"/>
  <c r="N300" i="5" s="1"/>
  <c r="E24" i="6"/>
  <c r="P299" i="5" s="1"/>
  <c r="D24" i="6"/>
  <c r="O299" i="5" s="1"/>
  <c r="C24" i="6"/>
  <c r="N299" i="5" s="1"/>
  <c r="E625" i="6"/>
  <c r="P102" i="5" s="1"/>
  <c r="D625" i="6"/>
  <c r="O102" i="5" s="1"/>
  <c r="C625" i="6"/>
  <c r="N102" i="5" s="1"/>
  <c r="E23" i="6"/>
  <c r="P298" i="5" s="1"/>
  <c r="D23" i="6"/>
  <c r="O298" i="5" s="1"/>
  <c r="C23" i="6"/>
  <c r="N298" i="5" s="1"/>
  <c r="E22" i="6"/>
  <c r="P297" i="5" s="1"/>
  <c r="D22" i="6"/>
  <c r="O297" i="5" s="1"/>
  <c r="C22" i="6"/>
  <c r="N297" i="5" s="1"/>
  <c r="E21" i="6"/>
  <c r="P296" i="5" s="1"/>
  <c r="D21" i="6"/>
  <c r="O296" i="5" s="1"/>
  <c r="C21" i="6"/>
  <c r="N296" i="5" s="1"/>
  <c r="E20" i="6"/>
  <c r="P152" i="5" s="1"/>
  <c r="D20" i="6"/>
  <c r="O152" i="5" s="1"/>
  <c r="C20" i="6"/>
  <c r="N152" i="5" s="1"/>
  <c r="E19" i="6"/>
  <c r="P271" i="5" s="1"/>
  <c r="D19" i="6"/>
  <c r="O271" i="5" s="1"/>
  <c r="C19" i="6"/>
  <c r="N271" i="5" s="1"/>
  <c r="E18" i="6"/>
  <c r="P295" i="5" s="1"/>
  <c r="D18" i="6"/>
  <c r="O295" i="5" s="1"/>
  <c r="C18" i="6"/>
  <c r="N295" i="5" s="1"/>
  <c r="E17" i="6"/>
  <c r="P151" i="5" s="1"/>
  <c r="D17" i="6"/>
  <c r="O151" i="5" s="1"/>
  <c r="C17" i="6"/>
  <c r="N151" i="5" s="1"/>
  <c r="E16" i="6"/>
  <c r="P171" i="5" s="1"/>
  <c r="D16" i="6"/>
  <c r="O171" i="5" s="1"/>
  <c r="C16" i="6"/>
  <c r="N171" i="5" s="1"/>
  <c r="E15" i="6"/>
  <c r="P294" i="5" s="1"/>
  <c r="D15" i="6"/>
  <c r="O294" i="5" s="1"/>
  <c r="C15" i="6"/>
  <c r="N294" i="5" s="1"/>
  <c r="E14" i="6"/>
  <c r="P293" i="5" s="1"/>
  <c r="D14" i="6"/>
  <c r="O293" i="5" s="1"/>
  <c r="C14" i="6"/>
  <c r="N293" i="5" s="1"/>
  <c r="E13" i="6"/>
  <c r="P292" i="5" s="1"/>
  <c r="D13" i="6"/>
  <c r="O292" i="5" s="1"/>
  <c r="C13" i="6"/>
  <c r="N292" i="5" s="1"/>
  <c r="E12" i="6"/>
  <c r="P197" i="5" s="1"/>
  <c r="D12" i="6"/>
  <c r="O197" i="5" s="1"/>
  <c r="C12" i="6"/>
  <c r="N197" i="5" s="1"/>
  <c r="E11" i="6"/>
  <c r="P291" i="5" s="1"/>
  <c r="D11" i="6"/>
  <c r="O291" i="5" s="1"/>
  <c r="C11" i="6"/>
  <c r="N291" i="5" s="1"/>
  <c r="E10" i="6"/>
  <c r="P177" i="5" s="1"/>
  <c r="D10" i="6"/>
  <c r="O177" i="5" s="1"/>
  <c r="C10" i="6"/>
  <c r="N177" i="5" s="1"/>
  <c r="E9" i="6"/>
  <c r="P290" i="5" s="1"/>
  <c r="D9" i="6"/>
  <c r="O290" i="5" s="1"/>
  <c r="C9" i="6"/>
  <c r="N290" i="5" s="1"/>
  <c r="E8" i="6"/>
  <c r="P289" i="5" s="1"/>
  <c r="D8" i="6"/>
  <c r="O289" i="5" s="1"/>
  <c r="C8" i="6"/>
  <c r="N289" i="5" s="1"/>
  <c r="E7" i="6"/>
  <c r="P288" i="5" s="1"/>
  <c r="D7" i="6"/>
  <c r="O288" i="5" s="1"/>
  <c r="C7" i="6"/>
  <c r="N288" i="5" s="1"/>
  <c r="E6" i="6"/>
  <c r="P287" i="5" s="1"/>
  <c r="D6" i="6"/>
  <c r="O287" i="5" s="1"/>
  <c r="C6" i="6"/>
  <c r="N287" i="5" s="1"/>
  <c r="E5" i="6"/>
  <c r="P286" i="5" s="1"/>
  <c r="D5" i="6"/>
  <c r="O286" i="5" s="1"/>
  <c r="C5" i="6"/>
  <c r="N286" i="5" s="1"/>
  <c r="E4" i="6"/>
  <c r="P285" i="5" s="1"/>
  <c r="D4" i="6"/>
  <c r="O285" i="5" s="1"/>
  <c r="C4" i="6"/>
  <c r="N285" i="5" s="1"/>
  <c r="E3" i="6"/>
  <c r="P284" i="5" s="1"/>
  <c r="D3" i="6"/>
  <c r="O284" i="5" s="1"/>
  <c r="C3" i="6"/>
  <c r="N284" i="5" s="1"/>
  <c r="E2" i="6"/>
  <c r="P283" i="5" s="1"/>
  <c r="D2" i="6"/>
  <c r="O283" i="5" s="1"/>
  <c r="C2" i="6"/>
  <c r="N283" i="5" s="1"/>
  <c r="J856" i="3" l="1"/>
  <c r="F46" i="5" s="1"/>
  <c r="J855" i="3"/>
  <c r="F33" i="5" s="1"/>
  <c r="J854" i="3"/>
  <c r="F857" i="5" s="1"/>
  <c r="J853" i="3"/>
  <c r="F856" i="5" s="1"/>
  <c r="J852" i="3"/>
  <c r="F855" i="5" s="1"/>
  <c r="J851" i="3"/>
  <c r="F854" i="5" s="1"/>
  <c r="J850" i="3"/>
  <c r="F853" i="5" s="1"/>
  <c r="J849" i="3"/>
  <c r="F280" i="5" s="1"/>
  <c r="J848" i="3"/>
  <c r="F261" i="5" s="1"/>
  <c r="J847" i="3"/>
  <c r="F852" i="5" s="1"/>
  <c r="J846" i="3"/>
  <c r="F26" i="5" s="1"/>
  <c r="J845" i="3"/>
  <c r="F851" i="5" s="1"/>
  <c r="J844" i="3"/>
  <c r="F850" i="5" s="1"/>
  <c r="J843" i="3"/>
  <c r="F42" i="5" s="1"/>
  <c r="J842" i="3"/>
  <c r="F233" i="5" s="1"/>
  <c r="J841" i="3"/>
  <c r="F85" i="5" s="1"/>
  <c r="J840" i="3"/>
  <c r="F849" i="5" s="1"/>
  <c r="J839" i="3"/>
  <c r="F278" i="5" s="1"/>
  <c r="J838" i="3"/>
  <c r="F848" i="5" s="1"/>
  <c r="J837" i="3"/>
  <c r="F847" i="5" s="1"/>
  <c r="J836" i="3"/>
  <c r="F846" i="5" s="1"/>
  <c r="J835" i="3"/>
  <c r="F221" i="5" s="1"/>
  <c r="J834" i="3"/>
  <c r="F845" i="5" s="1"/>
  <c r="J833" i="3"/>
  <c r="F844" i="5" s="1"/>
  <c r="J832" i="3"/>
  <c r="F843" i="5" s="1"/>
  <c r="J831" i="3"/>
  <c r="F32" i="5" s="1"/>
  <c r="J830" i="3"/>
  <c r="F842" i="5" s="1"/>
  <c r="J829" i="3"/>
  <c r="F84" i="5" s="1"/>
  <c r="J828" i="3"/>
  <c r="F132" i="5" s="1"/>
  <c r="J827" i="3"/>
  <c r="F841" i="5" s="1"/>
  <c r="J826" i="3"/>
  <c r="F840" i="5" s="1"/>
  <c r="J825" i="3"/>
  <c r="F106" i="5" s="1"/>
  <c r="J824" i="3"/>
  <c r="F839" i="5" s="1"/>
  <c r="J823" i="3"/>
  <c r="F40" i="5" s="1"/>
  <c r="J822" i="3"/>
  <c r="F838" i="5" s="1"/>
  <c r="J821" i="3"/>
  <c r="F10" i="5" s="1"/>
  <c r="J820" i="3"/>
  <c r="F258" i="5" s="1"/>
  <c r="J819" i="3"/>
  <c r="F218" i="5" s="1"/>
  <c r="J818" i="3"/>
  <c r="F837" i="5" s="1"/>
  <c r="J817" i="3"/>
  <c r="F836" i="5" s="1"/>
  <c r="J816" i="3"/>
  <c r="F835" i="5" s="1"/>
  <c r="J815" i="3"/>
  <c r="F834" i="5" s="1"/>
  <c r="J814" i="3"/>
  <c r="F9" i="5" s="1"/>
  <c r="J813" i="3"/>
  <c r="F833" i="5" s="1"/>
  <c r="J812" i="3"/>
  <c r="F832" i="5" s="1"/>
  <c r="J811" i="3"/>
  <c r="F112" i="5" s="1"/>
  <c r="J810" i="3"/>
  <c r="F257" i="5" s="1"/>
  <c r="J809" i="3"/>
  <c r="F831" i="5" s="1"/>
  <c r="J808" i="3"/>
  <c r="F830" i="5" s="1"/>
  <c r="J807" i="3"/>
  <c r="F829" i="5" s="1"/>
  <c r="J806" i="3"/>
  <c r="F828" i="5" s="1"/>
  <c r="J805" i="3"/>
  <c r="F827" i="5" s="1"/>
  <c r="J804" i="3"/>
  <c r="F25" i="5" s="1"/>
  <c r="J803" i="3"/>
  <c r="F223" i="5" s="1"/>
  <c r="J802" i="3"/>
  <c r="F826" i="5" s="1"/>
  <c r="J801" i="3"/>
  <c r="F825" i="5" s="1"/>
  <c r="J800" i="3"/>
  <c r="F824" i="5" s="1"/>
  <c r="J799" i="3"/>
  <c r="F823" i="5" s="1"/>
  <c r="J798" i="3"/>
  <c r="F822" i="5" s="1"/>
  <c r="J797" i="3"/>
  <c r="F821" i="5" s="1"/>
  <c r="J796" i="3"/>
  <c r="F820" i="5" s="1"/>
  <c r="J795" i="3"/>
  <c r="F819" i="5" s="1"/>
  <c r="J794" i="3"/>
  <c r="F161" i="5" s="1"/>
  <c r="J793" i="3"/>
  <c r="F236" i="5" s="1"/>
  <c r="J792" i="3"/>
  <c r="F818" i="5" s="1"/>
  <c r="J791" i="3"/>
  <c r="F817" i="5" s="1"/>
  <c r="J790" i="3"/>
  <c r="F816" i="5" s="1"/>
  <c r="J789" i="3"/>
  <c r="F815" i="5" s="1"/>
  <c r="J788" i="3"/>
  <c r="F814" i="5" s="1"/>
  <c r="J787" i="3"/>
  <c r="F813" i="5" s="1"/>
  <c r="J786" i="3"/>
  <c r="F812" i="5" s="1"/>
  <c r="J785" i="3"/>
  <c r="F811" i="5" s="1"/>
  <c r="J784" i="3"/>
  <c r="F810" i="5" s="1"/>
  <c r="J783" i="3"/>
  <c r="F809" i="5" s="1"/>
  <c r="J782" i="3"/>
  <c r="F808" i="5" s="1"/>
  <c r="J781" i="3"/>
  <c r="F807" i="5" s="1"/>
  <c r="J780" i="3"/>
  <c r="F806" i="5" s="1"/>
  <c r="J779" i="3"/>
  <c r="F805" i="5" s="1"/>
  <c r="J778" i="3"/>
  <c r="F94" i="5" s="1"/>
  <c r="J777" i="3"/>
  <c r="F804" i="5" s="1"/>
  <c r="J776" i="3"/>
  <c r="F803" i="5" s="1"/>
  <c r="J775" i="3"/>
  <c r="F802" i="5" s="1"/>
  <c r="J774" i="3"/>
  <c r="F801" i="5" s="1"/>
  <c r="J773" i="3"/>
  <c r="F136" i="5" s="1"/>
  <c r="J772" i="3"/>
  <c r="F145" i="5" s="1"/>
  <c r="J771" i="3"/>
  <c r="F800" i="5" s="1"/>
  <c r="J770" i="3"/>
  <c r="F799" i="5" s="1"/>
  <c r="J769" i="3"/>
  <c r="F798" i="5" s="1"/>
  <c r="J768" i="3"/>
  <c r="F797" i="5" s="1"/>
  <c r="J767" i="3"/>
  <c r="F796" i="5" s="1"/>
  <c r="J766" i="3"/>
  <c r="F795" i="5" s="1"/>
  <c r="J765" i="3"/>
  <c r="F225" i="5" s="1"/>
  <c r="J764" i="3"/>
  <c r="F794" i="5" s="1"/>
  <c r="J763" i="3"/>
  <c r="F793" i="5" s="1"/>
  <c r="J762" i="3"/>
  <c r="F792" i="5" s="1"/>
  <c r="J761" i="3"/>
  <c r="F791" i="5" s="1"/>
  <c r="J760" i="3"/>
  <c r="F790" i="5" s="1"/>
  <c r="J759" i="3"/>
  <c r="F789" i="5" s="1"/>
  <c r="J758" i="3"/>
  <c r="F788" i="5" s="1"/>
  <c r="J757" i="3"/>
  <c r="F11" i="5" s="1"/>
  <c r="J756" i="3"/>
  <c r="F117" i="5" s="1"/>
  <c r="J755" i="3"/>
  <c r="F60" i="5" s="1"/>
  <c r="J754" i="3"/>
  <c r="F787" i="5" s="1"/>
  <c r="J753" i="3"/>
  <c r="F273" i="5" s="1"/>
  <c r="J752" i="3"/>
  <c r="F786" i="5" s="1"/>
  <c r="J751" i="3"/>
  <c r="F785" i="5" s="1"/>
  <c r="J750" i="3"/>
  <c r="F784" i="5" s="1"/>
  <c r="J749" i="3"/>
  <c r="F783" i="5" s="1"/>
  <c r="J748" i="3"/>
  <c r="F782" i="5" s="1"/>
  <c r="J747" i="3"/>
  <c r="F12" i="5" s="1"/>
  <c r="J746" i="3"/>
  <c r="F781" i="5" s="1"/>
  <c r="J745" i="3"/>
  <c r="F95" i="5" s="1"/>
  <c r="J744" i="3"/>
  <c r="F780" i="5" s="1"/>
  <c r="J743" i="3"/>
  <c r="F93" i="5" s="1"/>
  <c r="J742" i="3"/>
  <c r="F170" i="5" s="1"/>
  <c r="J741" i="3"/>
  <c r="F779" i="5" s="1"/>
  <c r="J740" i="3"/>
  <c r="F778" i="5" s="1"/>
  <c r="J739" i="3"/>
  <c r="F777" i="5" s="1"/>
  <c r="J738" i="3"/>
  <c r="F776" i="5" s="1"/>
  <c r="J737" i="3"/>
  <c r="F775" i="5" s="1"/>
  <c r="J736" i="3"/>
  <c r="F190" i="5" s="1"/>
  <c r="J735" i="3"/>
  <c r="F228" i="5" s="1"/>
  <c r="J734" i="3"/>
  <c r="F774" i="5" s="1"/>
  <c r="J733" i="3"/>
  <c r="F250" i="5" s="1"/>
  <c r="J732" i="3"/>
  <c r="F773" i="5" s="1"/>
  <c r="J731" i="3"/>
  <c r="F772" i="5" s="1"/>
  <c r="J730" i="3"/>
  <c r="F771" i="5" s="1"/>
  <c r="J729" i="3"/>
  <c r="F224" i="5" s="1"/>
  <c r="J728" i="3"/>
  <c r="F770" i="5" s="1"/>
  <c r="J727" i="3"/>
  <c r="F769" i="5" s="1"/>
  <c r="J726" i="3"/>
  <c r="F186" i="5" s="1"/>
  <c r="J725" i="3"/>
  <c r="F768" i="5" s="1"/>
  <c r="J724" i="3"/>
  <c r="F59" i="5" s="1"/>
  <c r="J723" i="3"/>
  <c r="F98" i="5" s="1"/>
  <c r="J722" i="3"/>
  <c r="F767" i="5" s="1"/>
  <c r="J721" i="3"/>
  <c r="F766" i="5" s="1"/>
  <c r="J720" i="3"/>
  <c r="F765" i="5" s="1"/>
  <c r="J719" i="3"/>
  <c r="F764" i="5" s="1"/>
  <c r="J718" i="3"/>
  <c r="F763" i="5" s="1"/>
  <c r="J717" i="3"/>
  <c r="F762" i="5" s="1"/>
  <c r="J716" i="3"/>
  <c r="F761" i="5" s="1"/>
  <c r="J715" i="3"/>
  <c r="F760" i="5" s="1"/>
  <c r="J714" i="3"/>
  <c r="F759" i="5" s="1"/>
  <c r="J713" i="3"/>
  <c r="F758" i="5" s="1"/>
  <c r="J712" i="3"/>
  <c r="F757" i="5" s="1"/>
  <c r="J711" i="3"/>
  <c r="F756" i="5" s="1"/>
  <c r="J710" i="3"/>
  <c r="F755" i="5" s="1"/>
  <c r="J709" i="3"/>
  <c r="F754" i="5" s="1"/>
  <c r="J708" i="3"/>
  <c r="F753" i="5" s="1"/>
  <c r="J707" i="3"/>
  <c r="F41" i="5" s="1"/>
  <c r="J706" i="3"/>
  <c r="F752" i="5" s="1"/>
  <c r="J705" i="3"/>
  <c r="F751" i="5" s="1"/>
  <c r="J704" i="3"/>
  <c r="F750" i="5" s="1"/>
  <c r="J703" i="3"/>
  <c r="F749" i="5" s="1"/>
  <c r="J702" i="3"/>
  <c r="F231" i="5" s="1"/>
  <c r="J701" i="3"/>
  <c r="F748" i="5" s="1"/>
  <c r="J700" i="3"/>
  <c r="F747" i="5" s="1"/>
  <c r="J699" i="3"/>
  <c r="F165" i="5" s="1"/>
  <c r="J698" i="3"/>
  <c r="F746" i="5" s="1"/>
  <c r="J697" i="3"/>
  <c r="F745" i="5" s="1"/>
  <c r="J696" i="3"/>
  <c r="F744" i="5" s="1"/>
  <c r="J695" i="3"/>
  <c r="F743" i="5" s="1"/>
  <c r="J694" i="3"/>
  <c r="F92" i="5" s="1"/>
  <c r="J693" i="3"/>
  <c r="F742" i="5" s="1"/>
  <c r="J692" i="3"/>
  <c r="F148" i="5" s="1"/>
  <c r="J691" i="3"/>
  <c r="F82" i="5" s="1"/>
  <c r="J690" i="3"/>
  <c r="F741" i="5" s="1"/>
  <c r="J689" i="3"/>
  <c r="F740" i="5" s="1"/>
  <c r="J688" i="3"/>
  <c r="F739" i="5" s="1"/>
  <c r="J687" i="3"/>
  <c r="F738" i="5" s="1"/>
  <c r="J686" i="3"/>
  <c r="F737" i="5" s="1"/>
  <c r="J685" i="3"/>
  <c r="F736" i="5" s="1"/>
  <c r="J684" i="3"/>
  <c r="F735" i="5" s="1"/>
  <c r="J683" i="3"/>
  <c r="F734" i="5" s="1"/>
  <c r="J682" i="3"/>
  <c r="F733" i="5" s="1"/>
  <c r="J681" i="3"/>
  <c r="F732" i="5" s="1"/>
  <c r="J680" i="3"/>
  <c r="F731" i="5" s="1"/>
  <c r="J679" i="3"/>
  <c r="F194" i="5" s="1"/>
  <c r="J678" i="3"/>
  <c r="F209" i="5" s="1"/>
  <c r="J677" i="3"/>
  <c r="F730" i="5" s="1"/>
  <c r="J676" i="3"/>
  <c r="F729" i="5" s="1"/>
  <c r="J675" i="3"/>
  <c r="F728" i="5" s="1"/>
  <c r="J674" i="3"/>
  <c r="F727" i="5" s="1"/>
  <c r="J673" i="3"/>
  <c r="F726" i="5" s="1"/>
  <c r="J672" i="3"/>
  <c r="F725" i="5" s="1"/>
  <c r="J671" i="3"/>
  <c r="F724" i="5" s="1"/>
  <c r="J670" i="3"/>
  <c r="F723" i="5" s="1"/>
  <c r="J669" i="3"/>
  <c r="F722" i="5" s="1"/>
  <c r="J668" i="3"/>
  <c r="F721" i="5" s="1"/>
  <c r="J667" i="3"/>
  <c r="F720" i="5" s="1"/>
  <c r="J666" i="3"/>
  <c r="F83" i="5" s="1"/>
  <c r="J665" i="3"/>
  <c r="F200" i="5" s="1"/>
  <c r="J664" i="3"/>
  <c r="F719" i="5" s="1"/>
  <c r="J663" i="3"/>
  <c r="F162" i="5" s="1"/>
  <c r="J662" i="3"/>
  <c r="F718" i="5" s="1"/>
  <c r="J661" i="3"/>
  <c r="F717" i="5" s="1"/>
  <c r="J660" i="3"/>
  <c r="F716" i="5" s="1"/>
  <c r="J659" i="3"/>
  <c r="F715" i="5" s="1"/>
  <c r="J658" i="3"/>
  <c r="F13" i="5" s="1"/>
  <c r="J657" i="3"/>
  <c r="F714" i="5" s="1"/>
  <c r="J656" i="3"/>
  <c r="F713" i="5" s="1"/>
  <c r="J655" i="3"/>
  <c r="F199" i="5" s="1"/>
  <c r="J654" i="3"/>
  <c r="F712" i="5" s="1"/>
  <c r="J653" i="3"/>
  <c r="F87" i="5" s="1"/>
  <c r="J652" i="3"/>
  <c r="F711" i="5" s="1"/>
  <c r="J651" i="3"/>
  <c r="F710" i="5" s="1"/>
  <c r="J650" i="3"/>
  <c r="F709" i="5" s="1"/>
  <c r="J649" i="3"/>
  <c r="F708" i="5" s="1"/>
  <c r="J648" i="3"/>
  <c r="F130" i="5" s="1"/>
  <c r="J647" i="3"/>
  <c r="F707" i="5" s="1"/>
  <c r="J646" i="3"/>
  <c r="F706" i="5" s="1"/>
  <c r="J645" i="3"/>
  <c r="F23" i="5" s="1"/>
  <c r="J644" i="3"/>
  <c r="F208" i="5" s="1"/>
  <c r="J643" i="3"/>
  <c r="F179" i="5" s="1"/>
  <c r="J642" i="3"/>
  <c r="F100" i="5" s="1"/>
  <c r="J641" i="3"/>
  <c r="F198" i="5" s="1"/>
  <c r="J640" i="3"/>
  <c r="F705" i="5" s="1"/>
  <c r="J639" i="3"/>
  <c r="F704" i="5" s="1"/>
  <c r="J638" i="3"/>
  <c r="F703" i="5" s="1"/>
  <c r="J637" i="3"/>
  <c r="F702" i="5" s="1"/>
  <c r="J636" i="3"/>
  <c r="F701" i="5" s="1"/>
  <c r="J635" i="3"/>
  <c r="F700" i="5" s="1"/>
  <c r="J634" i="3"/>
  <c r="F116" i="5" s="1"/>
  <c r="J633" i="3"/>
  <c r="F134" i="5" s="1"/>
  <c r="J632" i="3"/>
  <c r="F699" i="5" s="1"/>
  <c r="J631" i="3"/>
  <c r="F698" i="5" s="1"/>
  <c r="J630" i="3"/>
  <c r="F697" i="5" s="1"/>
  <c r="J629" i="3"/>
  <c r="F696" i="5" s="1"/>
  <c r="J628" i="3"/>
  <c r="F695" i="5" s="1"/>
  <c r="J627" i="3"/>
  <c r="F694" i="5" s="1"/>
  <c r="J626" i="3"/>
  <c r="F49" i="5" s="1"/>
  <c r="J625" i="3"/>
  <c r="F67" i="5" s="1"/>
  <c r="J624" i="3"/>
  <c r="F693" i="5" s="1"/>
  <c r="J623" i="3"/>
  <c r="F169" i="5" s="1"/>
  <c r="J622" i="3"/>
  <c r="F210" i="5" s="1"/>
  <c r="J621" i="3"/>
  <c r="F172" i="5" s="1"/>
  <c r="J620" i="3"/>
  <c r="F692" i="5" s="1"/>
  <c r="J619" i="3"/>
  <c r="F279" i="5" s="1"/>
  <c r="J618" i="3"/>
  <c r="F220" i="5" s="1"/>
  <c r="J617" i="3"/>
  <c r="F691" i="5" s="1"/>
  <c r="J616" i="3"/>
  <c r="F155" i="5" s="1"/>
  <c r="J615" i="3"/>
  <c r="F690" i="5" s="1"/>
  <c r="J614" i="3"/>
  <c r="F689" i="5" s="1"/>
  <c r="J613" i="3"/>
  <c r="F688" i="5" s="1"/>
  <c r="J612" i="3"/>
  <c r="F183" i="5" s="1"/>
  <c r="J611" i="3"/>
  <c r="F687" i="5" s="1"/>
  <c r="J610" i="3"/>
  <c r="F686" i="5" s="1"/>
  <c r="J609" i="3"/>
  <c r="F685" i="5" s="1"/>
  <c r="J608" i="3"/>
  <c r="F193" i="5" s="1"/>
  <c r="J607" i="3"/>
  <c r="F128" i="5" s="1"/>
  <c r="J606" i="3"/>
  <c r="F255" i="5" s="1"/>
  <c r="J605" i="3"/>
  <c r="F684" i="5" s="1"/>
  <c r="J604" i="3"/>
  <c r="F683" i="5" s="1"/>
  <c r="J603" i="3"/>
  <c r="F89" i="5" s="1"/>
  <c r="J602" i="3"/>
  <c r="F167" i="5" s="1"/>
  <c r="J601" i="3"/>
  <c r="F682" i="5" s="1"/>
  <c r="J600" i="3"/>
  <c r="F681" i="5" s="1"/>
  <c r="J599" i="3"/>
  <c r="F680" i="5" s="1"/>
  <c r="J598" i="3"/>
  <c r="F139" i="5" s="1"/>
  <c r="J597" i="3"/>
  <c r="F679" i="5" s="1"/>
  <c r="J596" i="3"/>
  <c r="F14" i="5" s="1"/>
  <c r="J595" i="3"/>
  <c r="F168" i="5" s="1"/>
  <c r="J594" i="3"/>
  <c r="F44" i="5" s="1"/>
  <c r="J593" i="3"/>
  <c r="F678" i="5" s="1"/>
  <c r="J592" i="3"/>
  <c r="F677" i="5" s="1"/>
  <c r="J591" i="3"/>
  <c r="F676" i="5" s="1"/>
  <c r="J590" i="3"/>
  <c r="F675" i="5" s="1"/>
  <c r="J589" i="3"/>
  <c r="F674" i="5" s="1"/>
  <c r="J588" i="3"/>
  <c r="F34" i="5" s="1"/>
  <c r="J587" i="3"/>
  <c r="F673" i="5" s="1"/>
  <c r="J586" i="3"/>
  <c r="F219" i="5" s="1"/>
  <c r="J585" i="3"/>
  <c r="F50" i="5" s="1"/>
  <c r="J584" i="3"/>
  <c r="F672" i="5" s="1"/>
  <c r="J583" i="3"/>
  <c r="F671" i="5" s="1"/>
  <c r="J582" i="3"/>
  <c r="F670" i="5" s="1"/>
  <c r="J581" i="3"/>
  <c r="F263" i="5" s="1"/>
  <c r="J580" i="3"/>
  <c r="F669" i="5" s="1"/>
  <c r="J579" i="3"/>
  <c r="F668" i="5" s="1"/>
  <c r="J578" i="3"/>
  <c r="F667" i="5" s="1"/>
  <c r="J577" i="3"/>
  <c r="F666" i="5" s="1"/>
  <c r="J576" i="3"/>
  <c r="F99" i="5" s="1"/>
  <c r="J575" i="3"/>
  <c r="F665" i="5" s="1"/>
  <c r="J574" i="3"/>
  <c r="F664" i="5" s="1"/>
  <c r="J573" i="3"/>
  <c r="F196" i="5" s="1"/>
  <c r="J572" i="3"/>
  <c r="F663" i="5" s="1"/>
  <c r="J571" i="3"/>
  <c r="F662" i="5" s="1"/>
  <c r="J570" i="3"/>
  <c r="F661" i="5" s="1"/>
  <c r="J569" i="3"/>
  <c r="F660" i="5" s="1"/>
  <c r="J568" i="3"/>
  <c r="F659" i="5" s="1"/>
  <c r="J567" i="3"/>
  <c r="F243" i="5" s="1"/>
  <c r="J566" i="3"/>
  <c r="F37" i="5" s="1"/>
  <c r="J565" i="3"/>
  <c r="F658" i="5" s="1"/>
  <c r="J564" i="3"/>
  <c r="F105" i="5" s="1"/>
  <c r="J563" i="3"/>
  <c r="F657" i="5" s="1"/>
  <c r="J562" i="3"/>
  <c r="F656" i="5" s="1"/>
  <c r="J561" i="3"/>
  <c r="F655" i="5" s="1"/>
  <c r="J560" i="3"/>
  <c r="F163" i="5" s="1"/>
  <c r="J559" i="3"/>
  <c r="F654" i="5" s="1"/>
  <c r="J558" i="3"/>
  <c r="F653" i="5" s="1"/>
  <c r="J557" i="3"/>
  <c r="F149" i="5" s="1"/>
  <c r="J556" i="3"/>
  <c r="F652" i="5" s="1"/>
  <c r="J555" i="3"/>
  <c r="F69" i="5" s="1"/>
  <c r="J554" i="3"/>
  <c r="F215" i="5" s="1"/>
  <c r="J553" i="3"/>
  <c r="F651" i="5" s="1"/>
  <c r="J552" i="3"/>
  <c r="F650" i="5" s="1"/>
  <c r="J551" i="3"/>
  <c r="F649" i="5" s="1"/>
  <c r="J550" i="3"/>
  <c r="F648" i="5" s="1"/>
  <c r="J549" i="3"/>
  <c r="F647" i="5" s="1"/>
  <c r="J548" i="3"/>
  <c r="F646" i="5" s="1"/>
  <c r="J547" i="3"/>
  <c r="F645" i="5" s="1"/>
  <c r="J546" i="3"/>
  <c r="F22" i="5" s="1"/>
  <c r="J545" i="3"/>
  <c r="F644" i="5" s="1"/>
  <c r="J544" i="3"/>
  <c r="F266" i="5" s="1"/>
  <c r="J543" i="3"/>
  <c r="F643" i="5" s="1"/>
  <c r="J542" i="3"/>
  <c r="F159" i="5" s="1"/>
  <c r="J541" i="3"/>
  <c r="F642" i="5" s="1"/>
  <c r="J540" i="3"/>
  <c r="F641" i="5" s="1"/>
  <c r="J539" i="3"/>
  <c r="F640" i="5" s="1"/>
  <c r="J538" i="3"/>
  <c r="F639" i="5" s="1"/>
  <c r="J537" i="3"/>
  <c r="F638" i="5" s="1"/>
  <c r="J536" i="3"/>
  <c r="F637" i="5" s="1"/>
  <c r="J535" i="3"/>
  <c r="F54" i="5" s="1"/>
  <c r="J534" i="3"/>
  <c r="F636" i="5" s="1"/>
  <c r="J533" i="3"/>
  <c r="F635" i="5" s="1"/>
  <c r="J532" i="3"/>
  <c r="F30" i="5" s="1"/>
  <c r="J531" i="3"/>
  <c r="F634" i="5" s="1"/>
  <c r="J530" i="3"/>
  <c r="F127" i="5" s="1"/>
  <c r="J529" i="3"/>
  <c r="F249" i="5" s="1"/>
  <c r="J528" i="3"/>
  <c r="F633" i="5" s="1"/>
  <c r="J527" i="3"/>
  <c r="F632" i="5" s="1"/>
  <c r="J526" i="3"/>
  <c r="F631" i="5" s="1"/>
  <c r="J525" i="3"/>
  <c r="F47" i="5" s="1"/>
  <c r="J524" i="3"/>
  <c r="F158" i="5" s="1"/>
  <c r="J523" i="3"/>
  <c r="F630" i="5" s="1"/>
  <c r="J522" i="3"/>
  <c r="F629" i="5" s="1"/>
  <c r="J521" i="3"/>
  <c r="F628" i="5" s="1"/>
  <c r="J520" i="3"/>
  <c r="F119" i="5" s="1"/>
  <c r="J519" i="3"/>
  <c r="F627" i="5" s="1"/>
  <c r="J518" i="3"/>
  <c r="F626" i="5" s="1"/>
  <c r="J517" i="3"/>
  <c r="F625" i="5" s="1"/>
  <c r="J516" i="3"/>
  <c r="F624" i="5" s="1"/>
  <c r="J515" i="3"/>
  <c r="F623" i="5" s="1"/>
  <c r="J514" i="3"/>
  <c r="F622" i="5" s="1"/>
  <c r="J513" i="3"/>
  <c r="F621" i="5" s="1"/>
  <c r="J512" i="3"/>
  <c r="F19" i="5" s="1"/>
  <c r="J511" i="3"/>
  <c r="F150" i="5" s="1"/>
  <c r="J510" i="3"/>
  <c r="F620" i="5" s="1"/>
  <c r="J509" i="3"/>
  <c r="F619" i="5" s="1"/>
  <c r="J508" i="3"/>
  <c r="F618" i="5" s="1"/>
  <c r="J507" i="3"/>
  <c r="F31" i="5" s="1"/>
  <c r="J506" i="3"/>
  <c r="F617" i="5" s="1"/>
  <c r="J505" i="3"/>
  <c r="F259" i="5" s="1"/>
  <c r="J504" i="3"/>
  <c r="F616" i="5" s="1"/>
  <c r="J503" i="3"/>
  <c r="F121" i="5" s="1"/>
  <c r="J502" i="3"/>
  <c r="F615" i="5" s="1"/>
  <c r="J501" i="3"/>
  <c r="F217" i="5" s="1"/>
  <c r="J500" i="3"/>
  <c r="F204" i="5" s="1"/>
  <c r="J499" i="3"/>
  <c r="F614" i="5" s="1"/>
  <c r="J498" i="3"/>
  <c r="F36" i="5" s="1"/>
  <c r="J497" i="3"/>
  <c r="F613" i="5" s="1"/>
  <c r="J496" i="3"/>
  <c r="F612" i="5" s="1"/>
  <c r="J495" i="3"/>
  <c r="F611" i="5" s="1"/>
  <c r="J494" i="3"/>
  <c r="F610" i="5" s="1"/>
  <c r="J493" i="3"/>
  <c r="F63" i="5" s="1"/>
  <c r="J492" i="3"/>
  <c r="F609" i="5" s="1"/>
  <c r="J491" i="3"/>
  <c r="F608" i="5" s="1"/>
  <c r="J490" i="3"/>
  <c r="F184" i="5" s="1"/>
  <c r="J489" i="3"/>
  <c r="F607" i="5" s="1"/>
  <c r="J488" i="3"/>
  <c r="F606" i="5" s="1"/>
  <c r="J487" i="3"/>
  <c r="F605" i="5" s="1"/>
  <c r="J486" i="3"/>
  <c r="F604" i="5" s="1"/>
  <c r="J485" i="3"/>
  <c r="F603" i="5" s="1"/>
  <c r="J484" i="3"/>
  <c r="F602" i="5" s="1"/>
  <c r="J483" i="3"/>
  <c r="F18" i="5" s="1"/>
  <c r="J482" i="3"/>
  <c r="F601" i="5" s="1"/>
  <c r="J481" i="3"/>
  <c r="F600" i="5" s="1"/>
  <c r="J480" i="3"/>
  <c r="F599" i="5" s="1"/>
  <c r="J479" i="3"/>
  <c r="F598" i="5" s="1"/>
  <c r="J478" i="3"/>
  <c r="F597" i="5" s="1"/>
  <c r="J477" i="3"/>
  <c r="F596" i="5" s="1"/>
  <c r="J476" i="3"/>
  <c r="F595" i="5" s="1"/>
  <c r="J475" i="3"/>
  <c r="F594" i="5" s="1"/>
  <c r="J474" i="3"/>
  <c r="F214" i="5" s="1"/>
  <c r="J473" i="3"/>
  <c r="F593" i="5" s="1"/>
  <c r="J472" i="3"/>
  <c r="F592" i="5" s="1"/>
  <c r="J471" i="3"/>
  <c r="F591" i="5" s="1"/>
  <c r="J470" i="3"/>
  <c r="F142" i="5" s="1"/>
  <c r="J469" i="3"/>
  <c r="F590" i="5" s="1"/>
  <c r="J468" i="3"/>
  <c r="F589" i="5" s="1"/>
  <c r="J467" i="3"/>
  <c r="F588" i="5" s="1"/>
  <c r="J466" i="3"/>
  <c r="F587" i="5" s="1"/>
  <c r="J465" i="3"/>
  <c r="F586" i="5" s="1"/>
  <c r="J464" i="3"/>
  <c r="F277" i="5" s="1"/>
  <c r="J463" i="3"/>
  <c r="F585" i="5" s="1"/>
  <c r="J462" i="3"/>
  <c r="F584" i="5" s="1"/>
  <c r="J461" i="3"/>
  <c r="F583" i="5" s="1"/>
  <c r="J460" i="3"/>
  <c r="F125" i="5" s="1"/>
  <c r="J459" i="3"/>
  <c r="F582" i="5" s="1"/>
  <c r="J458" i="3"/>
  <c r="F242" i="5" s="1"/>
  <c r="J457" i="3"/>
  <c r="F581" i="5" s="1"/>
  <c r="J456" i="3"/>
  <c r="F56" i="5" s="1"/>
  <c r="J455" i="3"/>
  <c r="F580" i="5" s="1"/>
  <c r="J454" i="3"/>
  <c r="F579" i="5" s="1"/>
  <c r="J453" i="3"/>
  <c r="F182" i="5" s="1"/>
  <c r="J452" i="3"/>
  <c r="F578" i="5" s="1"/>
  <c r="J451" i="3"/>
  <c r="F77" i="5" s="1"/>
  <c r="J450" i="3"/>
  <c r="F577" i="5" s="1"/>
  <c r="J449" i="3"/>
  <c r="F576" i="5" s="1"/>
  <c r="J448" i="3"/>
  <c r="F575" i="5" s="1"/>
  <c r="J447" i="3"/>
  <c r="F76" i="5" s="1"/>
  <c r="J446" i="3"/>
  <c r="F574" i="5" s="1"/>
  <c r="J445" i="3"/>
  <c r="F573" i="5" s="1"/>
  <c r="J444" i="3"/>
  <c r="F572" i="5" s="1"/>
  <c r="J443" i="3"/>
  <c r="F254" i="5" s="1"/>
  <c r="J442" i="3"/>
  <c r="F15" i="5" s="1"/>
  <c r="J441" i="3"/>
  <c r="F571" i="5" s="1"/>
  <c r="J440" i="3"/>
  <c r="F253" i="5" s="1"/>
  <c r="J439" i="3"/>
  <c r="F570" i="5" s="1"/>
  <c r="J438" i="3"/>
  <c r="F569" i="5" s="1"/>
  <c r="J437" i="3"/>
  <c r="F568" i="5" s="1"/>
  <c r="J436" i="3"/>
  <c r="F567" i="5" s="1"/>
  <c r="J435" i="3"/>
  <c r="F566" i="5" s="1"/>
  <c r="J434" i="3"/>
  <c r="F237" i="5" s="1"/>
  <c r="J433" i="3"/>
  <c r="F565" i="5" s="1"/>
  <c r="J432" i="3"/>
  <c r="F564" i="5" s="1"/>
  <c r="J431" i="3"/>
  <c r="F563" i="5" s="1"/>
  <c r="J430" i="3"/>
  <c r="F562" i="5" s="1"/>
  <c r="J429" i="3"/>
  <c r="F275" i="5" s="1"/>
  <c r="J428" i="3"/>
  <c r="F561" i="5" s="1"/>
  <c r="J427" i="3"/>
  <c r="F229" i="5" s="1"/>
  <c r="J426" i="3"/>
  <c r="F560" i="5" s="1"/>
  <c r="J425" i="3"/>
  <c r="F559" i="5" s="1"/>
  <c r="J424" i="3"/>
  <c r="F558" i="5" s="1"/>
  <c r="J423" i="3"/>
  <c r="F282" i="5" s="1"/>
  <c r="J422" i="3"/>
  <c r="F118" i="5" s="1"/>
  <c r="J421" i="3"/>
  <c r="F6" i="5" s="1"/>
  <c r="J420" i="3"/>
  <c r="F557" i="5" s="1"/>
  <c r="J419" i="3"/>
  <c r="F556" i="5" s="1"/>
  <c r="J418" i="3"/>
  <c r="F555" i="5" s="1"/>
  <c r="J417" i="3"/>
  <c r="F554" i="5" s="1"/>
  <c r="J416" i="3"/>
  <c r="F553" i="5" s="1"/>
  <c r="J415" i="3"/>
  <c r="F269" i="5" s="1"/>
  <c r="J414" i="3"/>
  <c r="F552" i="5" s="1"/>
  <c r="J413" i="3"/>
  <c r="F551" i="5" s="1"/>
  <c r="J412" i="3"/>
  <c r="F550" i="5" s="1"/>
  <c r="J411" i="3"/>
  <c r="F549" i="5" s="1"/>
  <c r="J410" i="3"/>
  <c r="F548" i="5" s="1"/>
  <c r="J409" i="3"/>
  <c r="F547" i="5" s="1"/>
  <c r="J408" i="3"/>
  <c r="F546" i="5" s="1"/>
  <c r="J407" i="3"/>
  <c r="F545" i="5" s="1"/>
  <c r="J406" i="3"/>
  <c r="F544" i="5" s="1"/>
  <c r="J405" i="3"/>
  <c r="F543" i="5" s="1"/>
  <c r="J404" i="3"/>
  <c r="F104" i="5" s="1"/>
  <c r="J403" i="3"/>
  <c r="F542" i="5" s="1"/>
  <c r="J402" i="3"/>
  <c r="F192" i="5" s="1"/>
  <c r="J401" i="3"/>
  <c r="F17" i="5" s="1"/>
  <c r="J400" i="3"/>
  <c r="F541" i="5" s="1"/>
  <c r="J399" i="3"/>
  <c r="F540" i="5" s="1"/>
  <c r="J398" i="3"/>
  <c r="F539" i="5" s="1"/>
  <c r="J397" i="3"/>
  <c r="F538" i="5" s="1"/>
  <c r="J396" i="3"/>
  <c r="F537" i="5" s="1"/>
  <c r="J395" i="3"/>
  <c r="F57" i="5" s="1"/>
  <c r="J394" i="3"/>
  <c r="F536" i="5" s="1"/>
  <c r="J393" i="3"/>
  <c r="F80" i="5" s="1"/>
  <c r="J392" i="3"/>
  <c r="F535" i="5" s="1"/>
  <c r="J391" i="3"/>
  <c r="F201" i="5" s="1"/>
  <c r="J390" i="3"/>
  <c r="F135" i="5" s="1"/>
  <c r="J389" i="3"/>
  <c r="F534" i="5" s="1"/>
  <c r="J388" i="3"/>
  <c r="F123" i="5" s="1"/>
  <c r="J387" i="3"/>
  <c r="F244" i="5" s="1"/>
  <c r="J386" i="3"/>
  <c r="F66" i="5" s="1"/>
  <c r="J385" i="3"/>
  <c r="F187" i="5" s="1"/>
  <c r="J384" i="3"/>
  <c r="F533" i="5" s="1"/>
  <c r="J383" i="3"/>
  <c r="F532" i="5" s="1"/>
  <c r="J382" i="3"/>
  <c r="F91" i="5" s="1"/>
  <c r="J381" i="3"/>
  <c r="F531" i="5" s="1"/>
  <c r="J380" i="3"/>
  <c r="F530" i="5" s="1"/>
  <c r="J379" i="3"/>
  <c r="F529" i="5" s="1"/>
  <c r="J378" i="3"/>
  <c r="F528" i="5" s="1"/>
  <c r="J377" i="3"/>
  <c r="F527" i="5" s="1"/>
  <c r="J376" i="3"/>
  <c r="F526" i="5" s="1"/>
  <c r="J375" i="3"/>
  <c r="F28" i="5" s="1"/>
  <c r="J374" i="3"/>
  <c r="F525" i="5" s="1"/>
  <c r="J373" i="3"/>
  <c r="F524" i="5" s="1"/>
  <c r="J372" i="3"/>
  <c r="F264" i="5" s="1"/>
  <c r="J371" i="3"/>
  <c r="F523" i="5" s="1"/>
  <c r="J370" i="3"/>
  <c r="F205" i="5" s="1"/>
  <c r="J369" i="3"/>
  <c r="F522" i="5" s="1"/>
  <c r="J368" i="3"/>
  <c r="F521" i="5" s="1"/>
  <c r="J367" i="3"/>
  <c r="F252" i="5" s="1"/>
  <c r="J366" i="3"/>
  <c r="F520" i="5" s="1"/>
  <c r="J365" i="3"/>
  <c r="F260" i="5" s="1"/>
  <c r="J364" i="3"/>
  <c r="F519" i="5" s="1"/>
  <c r="J363" i="3"/>
  <c r="F518" i="5" s="1"/>
  <c r="J362" i="3"/>
  <c r="F517" i="5" s="1"/>
  <c r="J361" i="3"/>
  <c r="F175" i="5" s="1"/>
  <c r="J360" i="3"/>
  <c r="F39" i="5" s="1"/>
  <c r="J359" i="3"/>
  <c r="F173" i="5" s="1"/>
  <c r="J358" i="3"/>
  <c r="F154" i="5" s="1"/>
  <c r="J357" i="3"/>
  <c r="F8" i="5" s="1"/>
  <c r="J356" i="3"/>
  <c r="F516" i="5" s="1"/>
  <c r="J355" i="3"/>
  <c r="F515" i="5" s="1"/>
  <c r="J354" i="3"/>
  <c r="F514" i="5" s="1"/>
  <c r="J353" i="3"/>
  <c r="F513" i="5" s="1"/>
  <c r="J352" i="3"/>
  <c r="F512" i="5" s="1"/>
  <c r="J351" i="3"/>
  <c r="F511" i="5" s="1"/>
  <c r="J350" i="3"/>
  <c r="F510" i="5" s="1"/>
  <c r="J349" i="3"/>
  <c r="F509" i="5" s="1"/>
  <c r="J348" i="3"/>
  <c r="F29" i="5" s="1"/>
  <c r="J347" i="3"/>
  <c r="F86" i="5" s="1"/>
  <c r="J346" i="3"/>
  <c r="F238" i="5" s="1"/>
  <c r="J345" i="3"/>
  <c r="F508" i="5" s="1"/>
  <c r="J344" i="3"/>
  <c r="F507" i="5" s="1"/>
  <c r="J343" i="3"/>
  <c r="F506" i="5" s="1"/>
  <c r="J342" i="3"/>
  <c r="F272" i="5" s="1"/>
  <c r="J341" i="3"/>
  <c r="F505" i="5" s="1"/>
  <c r="J340" i="3"/>
  <c r="F504" i="5" s="1"/>
  <c r="J339" i="3"/>
  <c r="F503" i="5" s="1"/>
  <c r="J338" i="3"/>
  <c r="F502" i="5" s="1"/>
  <c r="J337" i="3"/>
  <c r="F501" i="5" s="1"/>
  <c r="J336" i="3"/>
  <c r="F500" i="5" s="1"/>
  <c r="J335" i="3"/>
  <c r="F499" i="5" s="1"/>
  <c r="J334" i="3"/>
  <c r="F72" i="5" s="1"/>
  <c r="J333" i="3"/>
  <c r="F498" i="5" s="1"/>
  <c r="J332" i="3"/>
  <c r="F497" i="5" s="1"/>
  <c r="J331" i="3"/>
  <c r="F496" i="5" s="1"/>
  <c r="J330" i="3"/>
  <c r="F276" i="5" s="1"/>
  <c r="J329" i="3"/>
  <c r="F495" i="5" s="1"/>
  <c r="J328" i="3"/>
  <c r="F494" i="5" s="1"/>
  <c r="J327" i="3"/>
  <c r="F107" i="5" s="1"/>
  <c r="J326" i="3"/>
  <c r="F493" i="5" s="1"/>
  <c r="J325" i="3"/>
  <c r="F113" i="5" s="1"/>
  <c r="J324" i="3"/>
  <c r="F492" i="5" s="1"/>
  <c r="J323" i="3"/>
  <c r="F491" i="5" s="1"/>
  <c r="J322" i="3"/>
  <c r="F265" i="5" s="1"/>
  <c r="J321" i="3"/>
  <c r="F35" i="5" s="1"/>
  <c r="J320" i="3"/>
  <c r="F216" i="5" s="1"/>
  <c r="J319" i="3"/>
  <c r="F88" i="5" s="1"/>
  <c r="J318" i="3"/>
  <c r="F133" i="5" s="1"/>
  <c r="J317" i="3"/>
  <c r="F490" i="5" s="1"/>
  <c r="J316" i="3"/>
  <c r="F489" i="5" s="1"/>
  <c r="J315" i="3"/>
  <c r="F97" i="5" s="1"/>
  <c r="J314" i="3"/>
  <c r="F488" i="5" s="1"/>
  <c r="J313" i="3"/>
  <c r="F487" i="5" s="1"/>
  <c r="J312" i="3"/>
  <c r="F486" i="5" s="1"/>
  <c r="J311" i="3"/>
  <c r="F144" i="5" s="1"/>
  <c r="J310" i="3"/>
  <c r="F485" i="5" s="1"/>
  <c r="J309" i="3"/>
  <c r="F61" i="5" s="1"/>
  <c r="J308" i="3"/>
  <c r="F484" i="5" s="1"/>
  <c r="J307" i="3"/>
  <c r="F483" i="5" s="1"/>
  <c r="J306" i="3"/>
  <c r="F226" i="5" s="1"/>
  <c r="J305" i="3"/>
  <c r="F482" i="5" s="1"/>
  <c r="J304" i="3"/>
  <c r="F481" i="5" s="1"/>
  <c r="J303" i="3"/>
  <c r="F52" i="5" s="1"/>
  <c r="J302" i="3"/>
  <c r="F68" i="5" s="1"/>
  <c r="J301" i="3"/>
  <c r="F203" i="5" s="1"/>
  <c r="J300" i="3"/>
  <c r="F480" i="5" s="1"/>
  <c r="J299" i="3"/>
  <c r="F479" i="5" s="1"/>
  <c r="J298" i="3"/>
  <c r="F75" i="5" s="1"/>
  <c r="J297" i="3"/>
  <c r="F478" i="5" s="1"/>
  <c r="J296" i="3"/>
  <c r="F477" i="5" s="1"/>
  <c r="J295" i="3"/>
  <c r="F48" i="5" s="1"/>
  <c r="J294" i="3"/>
  <c r="F476" i="5" s="1"/>
  <c r="J293" i="3"/>
  <c r="F475" i="5" s="1"/>
  <c r="J292" i="3"/>
  <c r="F474" i="5" s="1"/>
  <c r="J291" i="3"/>
  <c r="F473" i="5" s="1"/>
  <c r="J290" i="3"/>
  <c r="F55" i="5" s="1"/>
  <c r="J289" i="3"/>
  <c r="F472" i="5" s="1"/>
  <c r="J288" i="3"/>
  <c r="F471" i="5" s="1"/>
  <c r="J287" i="3"/>
  <c r="F470" i="5" s="1"/>
  <c r="J286" i="3"/>
  <c r="F62" i="5" s="1"/>
  <c r="J285" i="3"/>
  <c r="F469" i="5" s="1"/>
  <c r="J284" i="3"/>
  <c r="F96" i="5" s="1"/>
  <c r="J283" i="3"/>
  <c r="F468" i="5" s="1"/>
  <c r="J282" i="3"/>
  <c r="F467" i="5" s="1"/>
  <c r="J281" i="3"/>
  <c r="F466" i="5" s="1"/>
  <c r="J280" i="3"/>
  <c r="F465" i="5" s="1"/>
  <c r="J279" i="3"/>
  <c r="F464" i="5" s="1"/>
  <c r="J278" i="3"/>
  <c r="F463" i="5" s="1"/>
  <c r="J277" i="3"/>
  <c r="F262" i="5" s="1"/>
  <c r="J276" i="3"/>
  <c r="F462" i="5" s="1"/>
  <c r="J275" i="3"/>
  <c r="F245" i="5" s="1"/>
  <c r="J274" i="3"/>
  <c r="F461" i="5" s="1"/>
  <c r="J273" i="3"/>
  <c r="F212" i="5" s="1"/>
  <c r="J272" i="3"/>
  <c r="F120" i="5" s="1"/>
  <c r="J271" i="3"/>
  <c r="F90" i="5" s="1"/>
  <c r="J270" i="3"/>
  <c r="F126" i="5" s="1"/>
  <c r="J269" i="3"/>
  <c r="F211" i="5" s="1"/>
  <c r="J268" i="3"/>
  <c r="F460" i="5" s="1"/>
  <c r="J267" i="3"/>
  <c r="F459" i="5" s="1"/>
  <c r="J266" i="3"/>
  <c r="F458" i="5" s="1"/>
  <c r="J265" i="3"/>
  <c r="F457" i="5" s="1"/>
  <c r="J264" i="3"/>
  <c r="F456" i="5" s="1"/>
  <c r="J263" i="3"/>
  <c r="F455" i="5" s="1"/>
  <c r="J262" i="3"/>
  <c r="F454" i="5" s="1"/>
  <c r="J261" i="3"/>
  <c r="F453" i="5" s="1"/>
  <c r="J260" i="3"/>
  <c r="F452" i="5" s="1"/>
  <c r="J259" i="3"/>
  <c r="F451" i="5" s="1"/>
  <c r="J258" i="3"/>
  <c r="F450" i="5" s="1"/>
  <c r="J257" i="3"/>
  <c r="F449" i="5" s="1"/>
  <c r="J256" i="3"/>
  <c r="F448" i="5" s="1"/>
  <c r="J255" i="3"/>
  <c r="F447" i="5" s="1"/>
  <c r="J254" i="3"/>
  <c r="F446" i="5" s="1"/>
  <c r="J253" i="3"/>
  <c r="F445" i="5" s="1"/>
  <c r="J252" i="3"/>
  <c r="F247" i="5" s="1"/>
  <c r="J251" i="3"/>
  <c r="F444" i="5" s="1"/>
  <c r="J250" i="3"/>
  <c r="F443" i="5" s="1"/>
  <c r="J249" i="3"/>
  <c r="F442" i="5" s="1"/>
  <c r="J248" i="3"/>
  <c r="F441" i="5" s="1"/>
  <c r="J247" i="3"/>
  <c r="F160" i="5" s="1"/>
  <c r="J246" i="3"/>
  <c r="F440" i="5" s="1"/>
  <c r="J245" i="3"/>
  <c r="F51" i="5" s="1"/>
  <c r="J244" i="3"/>
  <c r="F74" i="5" s="1"/>
  <c r="J243" i="3"/>
  <c r="F439" i="5" s="1"/>
  <c r="J242" i="3"/>
  <c r="F438" i="5" s="1"/>
  <c r="J241" i="3"/>
  <c r="F115" i="5" s="1"/>
  <c r="J240" i="3"/>
  <c r="F437" i="5" s="1"/>
  <c r="J239" i="3"/>
  <c r="F436" i="5" s="1"/>
  <c r="J238" i="3"/>
  <c r="F435" i="5" s="1"/>
  <c r="J237" i="3"/>
  <c r="F234" i="5" s="1"/>
  <c r="J236" i="3"/>
  <c r="F434" i="5" s="1"/>
  <c r="J235" i="3"/>
  <c r="F433" i="5" s="1"/>
  <c r="J234" i="3"/>
  <c r="F432" i="5" s="1"/>
  <c r="J233" i="3"/>
  <c r="F431" i="5" s="1"/>
  <c r="J232" i="3"/>
  <c r="F430" i="5" s="1"/>
  <c r="J231" i="3"/>
  <c r="F180" i="5" s="1"/>
  <c r="J230" i="3"/>
  <c r="F429" i="5" s="1"/>
  <c r="J229" i="3"/>
  <c r="F428" i="5" s="1"/>
  <c r="J228" i="3"/>
  <c r="F103" i="5" s="1"/>
  <c r="J227" i="3"/>
  <c r="F141" i="5" s="1"/>
  <c r="J226" i="3"/>
  <c r="F427" i="5" s="1"/>
  <c r="J225" i="3"/>
  <c r="F70" i="5" s="1"/>
  <c r="J224" i="3"/>
  <c r="F426" i="5" s="1"/>
  <c r="J223" i="3"/>
  <c r="F425" i="5" s="1"/>
  <c r="J222" i="3"/>
  <c r="F81" i="5" s="1"/>
  <c r="J221" i="3"/>
  <c r="F424" i="5" s="1"/>
  <c r="J220" i="3"/>
  <c r="F423" i="5" s="1"/>
  <c r="J219" i="3"/>
  <c r="F422" i="5" s="1"/>
  <c r="J218" i="3"/>
  <c r="F240" i="5" s="1"/>
  <c r="J217" i="3"/>
  <c r="F256" i="5" s="1"/>
  <c r="J216" i="3"/>
  <c r="F421" i="5" s="1"/>
  <c r="J215" i="3"/>
  <c r="F420" i="5" s="1"/>
  <c r="J214" i="3"/>
  <c r="F419" i="5" s="1"/>
  <c r="J213" i="3"/>
  <c r="F418" i="5" s="1"/>
  <c r="J212" i="3"/>
  <c r="F417" i="5" s="1"/>
  <c r="J211" i="3"/>
  <c r="F416" i="5" s="1"/>
  <c r="J210" i="3"/>
  <c r="F246" i="5" s="1"/>
  <c r="J209" i="3"/>
  <c r="F415" i="5" s="1"/>
  <c r="J208" i="3"/>
  <c r="F108" i="5" s="1"/>
  <c r="J207" i="3"/>
  <c r="F166" i="5" s="1"/>
  <c r="J206" i="3"/>
  <c r="F146" i="5" s="1"/>
  <c r="J205" i="3"/>
  <c r="F414" i="5" s="1"/>
  <c r="J204" i="3"/>
  <c r="F207" i="5" s="1"/>
  <c r="J203" i="3"/>
  <c r="F191" i="5" s="1"/>
  <c r="J202" i="3"/>
  <c r="F413" i="5" s="1"/>
  <c r="J201" i="3"/>
  <c r="F156" i="5" s="1"/>
  <c r="J200" i="3"/>
  <c r="F412" i="5" s="1"/>
  <c r="J199" i="3"/>
  <c r="F411" i="5" s="1"/>
  <c r="J198" i="3"/>
  <c r="F124" i="5" s="1"/>
  <c r="J197" i="3"/>
  <c r="F131" i="5" s="1"/>
  <c r="J196" i="3"/>
  <c r="F410" i="5" s="1"/>
  <c r="J195" i="3"/>
  <c r="F409" i="5" s="1"/>
  <c r="J194" i="3"/>
  <c r="F408" i="5" s="1"/>
  <c r="J193" i="3"/>
  <c r="F407" i="5" s="1"/>
  <c r="J192" i="3"/>
  <c r="F406" i="5" s="1"/>
  <c r="J191" i="3"/>
  <c r="F405" i="5" s="1"/>
  <c r="J190" i="3"/>
  <c r="F404" i="5" s="1"/>
  <c r="J189" i="3"/>
  <c r="F403" i="5" s="1"/>
  <c r="J188" i="3"/>
  <c r="F402" i="5" s="1"/>
  <c r="J187" i="3"/>
  <c r="F401" i="5" s="1"/>
  <c r="J186" i="3"/>
  <c r="F400" i="5" s="1"/>
  <c r="J185" i="3"/>
  <c r="F399" i="5" s="1"/>
  <c r="J184" i="3"/>
  <c r="F398" i="5" s="1"/>
  <c r="J183" i="3"/>
  <c r="F397" i="5" s="1"/>
  <c r="J182" i="3"/>
  <c r="F206" i="5" s="1"/>
  <c r="J181" i="3"/>
  <c r="F396" i="5" s="1"/>
  <c r="J180" i="3"/>
  <c r="F395" i="5" s="1"/>
  <c r="J179" i="3"/>
  <c r="F394" i="5" s="1"/>
  <c r="J178" i="3"/>
  <c r="F24" i="5" s="1"/>
  <c r="J177" i="3"/>
  <c r="F147" i="5" s="1"/>
  <c r="J176" i="3"/>
  <c r="F393" i="5" s="1"/>
  <c r="J175" i="3"/>
  <c r="F239" i="5" s="1"/>
  <c r="J174" i="3"/>
  <c r="F392" i="5" s="1"/>
  <c r="J173" i="3"/>
  <c r="F391" i="5" s="1"/>
  <c r="J172" i="3"/>
  <c r="F390" i="5" s="1"/>
  <c r="J171" i="3"/>
  <c r="F389" i="5" s="1"/>
  <c r="J170" i="3"/>
  <c r="F176" i="5" s="1"/>
  <c r="J169" i="3"/>
  <c r="F388" i="5" s="1"/>
  <c r="J168" i="3"/>
  <c r="F387" i="5" s="1"/>
  <c r="J167" i="3"/>
  <c r="F58" i="5" s="1"/>
  <c r="J166" i="3"/>
  <c r="F386" i="5" s="1"/>
  <c r="J165" i="3"/>
  <c r="F385" i="5" s="1"/>
  <c r="J164" i="3"/>
  <c r="F384" i="5" s="1"/>
  <c r="J163" i="3"/>
  <c r="F27" i="5" s="1"/>
  <c r="J162" i="3"/>
  <c r="F138" i="5" s="1"/>
  <c r="J161" i="3"/>
  <c r="F383" i="5" s="1"/>
  <c r="J160" i="3"/>
  <c r="F382" i="5" s="1"/>
  <c r="J159" i="3"/>
  <c r="F241" i="5" s="1"/>
  <c r="J158" i="3"/>
  <c r="F381" i="5" s="1"/>
  <c r="J157" i="3"/>
  <c r="F189" i="5" s="1"/>
  <c r="J156" i="3"/>
  <c r="F195" i="5" s="1"/>
  <c r="J155" i="3"/>
  <c r="F380" i="5" s="1"/>
  <c r="J154" i="3"/>
  <c r="F232" i="5" s="1"/>
  <c r="J153" i="3"/>
  <c r="F379" i="5" s="1"/>
  <c r="J152" i="3"/>
  <c r="F378" i="5" s="1"/>
  <c r="J151" i="3"/>
  <c r="F230" i="5" s="1"/>
  <c r="J150" i="3"/>
  <c r="F377" i="5" s="1"/>
  <c r="J149" i="3"/>
  <c r="F251" i="5" s="1"/>
  <c r="J148" i="3"/>
  <c r="F376" i="5" s="1"/>
  <c r="J147" i="3"/>
  <c r="F375" i="5" s="1"/>
  <c r="J146" i="3"/>
  <c r="F174" i="5" s="1"/>
  <c r="J145" i="3"/>
  <c r="F73" i="5" s="1"/>
  <c r="J144" i="3"/>
  <c r="F45" i="5" s="1"/>
  <c r="J143" i="3"/>
  <c r="F374" i="5" s="1"/>
  <c r="J142" i="3"/>
  <c r="F38" i="5" s="1"/>
  <c r="J141" i="3"/>
  <c r="F20" i="5" s="1"/>
  <c r="J140" i="3"/>
  <c r="F373" i="5" s="1"/>
  <c r="J139" i="3"/>
  <c r="F267" i="5" s="1"/>
  <c r="J138" i="3"/>
  <c r="F372" i="5" s="1"/>
  <c r="J137" i="3"/>
  <c r="F371" i="5" s="1"/>
  <c r="J136" i="3"/>
  <c r="F370" i="5" s="1"/>
  <c r="J135" i="3"/>
  <c r="F153" i="5" s="1"/>
  <c r="J134" i="3"/>
  <c r="F53" i="5" s="1"/>
  <c r="J133" i="3"/>
  <c r="F369" i="5" s="1"/>
  <c r="J132" i="3"/>
  <c r="F368" i="5" s="1"/>
  <c r="J131" i="3"/>
  <c r="F367" i="5" s="1"/>
  <c r="J130" i="3"/>
  <c r="F366" i="5" s="1"/>
  <c r="J129" i="3"/>
  <c r="F365" i="5" s="1"/>
  <c r="J128" i="3"/>
  <c r="F364" i="5" s="1"/>
  <c r="J127" i="3"/>
  <c r="F16" i="5" s="1"/>
  <c r="J126" i="3"/>
  <c r="F363" i="5" s="1"/>
  <c r="J125" i="3"/>
  <c r="F64" i="5" s="1"/>
  <c r="J124" i="3"/>
  <c r="F362" i="5" s="1"/>
  <c r="J123" i="3"/>
  <c r="F164" i="5" s="1"/>
  <c r="J122" i="3"/>
  <c r="F361" i="5" s="1"/>
  <c r="J121" i="3"/>
  <c r="F360" i="5" s="1"/>
  <c r="J120" i="3"/>
  <c r="F359" i="5" s="1"/>
  <c r="J119" i="3"/>
  <c r="F358" i="5" s="1"/>
  <c r="J118" i="3"/>
  <c r="F357" i="5" s="1"/>
  <c r="J117" i="3"/>
  <c r="F356" i="5" s="1"/>
  <c r="J116" i="3"/>
  <c r="F355" i="5" s="1"/>
  <c r="J115" i="3"/>
  <c r="F354" i="5" s="1"/>
  <c r="J114" i="3"/>
  <c r="F101" i="5" s="1"/>
  <c r="J113" i="3"/>
  <c r="F129" i="5" s="1"/>
  <c r="J112" i="3"/>
  <c r="F353" i="5" s="1"/>
  <c r="J111" i="3"/>
  <c r="F352" i="5" s="1"/>
  <c r="J110" i="3"/>
  <c r="F351" i="5" s="1"/>
  <c r="J109" i="3"/>
  <c r="F350" i="5" s="1"/>
  <c r="J108" i="3"/>
  <c r="F349" i="5" s="1"/>
  <c r="J107" i="3"/>
  <c r="F348" i="5" s="1"/>
  <c r="J106" i="3"/>
  <c r="F347" i="5" s="1"/>
  <c r="J105" i="3"/>
  <c r="F111" i="5" s="1"/>
  <c r="J104" i="3"/>
  <c r="F346" i="5" s="1"/>
  <c r="J103" i="3"/>
  <c r="F345" i="5" s="1"/>
  <c r="J102" i="3"/>
  <c r="F344" i="5" s="1"/>
  <c r="J101" i="3"/>
  <c r="F268" i="5" s="1"/>
  <c r="J100" i="3"/>
  <c r="F343" i="5" s="1"/>
  <c r="J99" i="3"/>
  <c r="F342" i="5" s="1"/>
  <c r="J98" i="3"/>
  <c r="F341" i="5" s="1"/>
  <c r="J97" i="3"/>
  <c r="F340" i="5" s="1"/>
  <c r="J96" i="3"/>
  <c r="F339" i="5" s="1"/>
  <c r="J95" i="3"/>
  <c r="F137" i="5" s="1"/>
  <c r="J94" i="3"/>
  <c r="F338" i="5" s="1"/>
  <c r="J93" i="3"/>
  <c r="F337" i="5" s="1"/>
  <c r="J92" i="3"/>
  <c r="F336" i="5" s="1"/>
  <c r="J91" i="3"/>
  <c r="F335" i="5" s="1"/>
  <c r="J90" i="3"/>
  <c r="F334" i="5" s="1"/>
  <c r="J89" i="3"/>
  <c r="F333" i="5" s="1"/>
  <c r="J88" i="3"/>
  <c r="F332" i="5" s="1"/>
  <c r="J87" i="3"/>
  <c r="F331" i="5" s="1"/>
  <c r="J86" i="3"/>
  <c r="F330" i="5" s="1"/>
  <c r="J85" i="3"/>
  <c r="F329" i="5" s="1"/>
  <c r="J84" i="3"/>
  <c r="F328" i="5" s="1"/>
  <c r="J83" i="3"/>
  <c r="F114" i="5" s="1"/>
  <c r="J82" i="3"/>
  <c r="F222" i="5" s="1"/>
  <c r="J81" i="3"/>
  <c r="F327" i="5" s="1"/>
  <c r="J80" i="3"/>
  <c r="F235" i="5" s="1"/>
  <c r="J79" i="3"/>
  <c r="F326" i="5" s="1"/>
  <c r="J78" i="3"/>
  <c r="F325" i="5" s="1"/>
  <c r="J77" i="3"/>
  <c r="F324" i="5" s="1"/>
  <c r="J76" i="3"/>
  <c r="F274" i="5" s="1"/>
  <c r="J75" i="3"/>
  <c r="F323" i="5" s="1"/>
  <c r="J74" i="3"/>
  <c r="F322" i="5" s="1"/>
  <c r="J73" i="3"/>
  <c r="F321" i="5" s="1"/>
  <c r="J72" i="3"/>
  <c r="F157" i="5" s="1"/>
  <c r="J71" i="3"/>
  <c r="F21" i="5" s="1"/>
  <c r="J70" i="3"/>
  <c r="F110" i="5" s="1"/>
  <c r="J69" i="3"/>
  <c r="F320" i="5" s="1"/>
  <c r="J68" i="3"/>
  <c r="F319" i="5" s="1"/>
  <c r="J67" i="3"/>
  <c r="F181" i="5" s="1"/>
  <c r="J66" i="3"/>
  <c r="F318" i="5" s="1"/>
  <c r="J65" i="3"/>
  <c r="F281" i="5" s="1"/>
  <c r="J64" i="3"/>
  <c r="F122" i="5" s="1"/>
  <c r="J63" i="3"/>
  <c r="F185" i="5" s="1"/>
  <c r="J62" i="3"/>
  <c r="F317" i="5" s="1"/>
  <c r="J61" i="3"/>
  <c r="F7" i="5" s="1"/>
  <c r="J60" i="3"/>
  <c r="F248" i="5" s="1"/>
  <c r="J59" i="3"/>
  <c r="F316" i="5" s="1"/>
  <c r="J58" i="3"/>
  <c r="F315" i="5" s="1"/>
  <c r="J57" i="3"/>
  <c r="F43" i="5" s="1"/>
  <c r="J56" i="3"/>
  <c r="F202" i="5" s="1"/>
  <c r="J55" i="3"/>
  <c r="F71" i="5" s="1"/>
  <c r="J54" i="3"/>
  <c r="F227" i="5" s="1"/>
  <c r="J53" i="3"/>
  <c r="F314" i="5" s="1"/>
  <c r="J52" i="3"/>
  <c r="F313" i="5" s="1"/>
  <c r="J51" i="3"/>
  <c r="F312" i="5" s="1"/>
  <c r="J50" i="3"/>
  <c r="F311" i="5" s="1"/>
  <c r="J49" i="3"/>
  <c r="F65" i="5" s="1"/>
  <c r="J48" i="3"/>
  <c r="F140" i="5" s="1"/>
  <c r="J47" i="3"/>
  <c r="F78" i="5" s="1"/>
  <c r="J46" i="3"/>
  <c r="F310" i="5" s="1"/>
  <c r="J45" i="3"/>
  <c r="F143" i="5" s="1"/>
  <c r="J44" i="3"/>
  <c r="F309" i="5" s="1"/>
  <c r="J43" i="3"/>
  <c r="F308" i="5" s="1"/>
  <c r="J42" i="3"/>
  <c r="F178" i="5" s="1"/>
  <c r="J41" i="3"/>
  <c r="F109" i="5" s="1"/>
  <c r="J40" i="3"/>
  <c r="F307" i="5" s="1"/>
  <c r="J39" i="3"/>
  <c r="F306" i="5" s="1"/>
  <c r="J38" i="3"/>
  <c r="F305" i="5" s="1"/>
  <c r="J37" i="3"/>
  <c r="F79" i="5" s="1"/>
  <c r="J36" i="3"/>
  <c r="F188" i="5" s="1"/>
  <c r="J35" i="3"/>
  <c r="F304" i="5" s="1"/>
  <c r="J34" i="3"/>
  <c r="F303" i="5" s="1"/>
  <c r="J33" i="3"/>
  <c r="F270" i="5" s="1"/>
  <c r="J32" i="3"/>
  <c r="F302" i="5" s="1"/>
  <c r="J31" i="3"/>
  <c r="F301" i="5" s="1"/>
  <c r="J30" i="3"/>
  <c r="F213" i="5" s="1"/>
  <c r="J29" i="3"/>
  <c r="F300" i="5" s="1"/>
  <c r="J28" i="3"/>
  <c r="F299" i="5" s="1"/>
  <c r="J27" i="3"/>
  <c r="F102" i="5" s="1"/>
  <c r="J26" i="3"/>
  <c r="F298" i="5" s="1"/>
  <c r="J25" i="3"/>
  <c r="F297" i="5" s="1"/>
  <c r="J24" i="3"/>
  <c r="F296" i="5" s="1"/>
  <c r="J23" i="3"/>
  <c r="F152" i="5" s="1"/>
  <c r="J22" i="3"/>
  <c r="F271" i="5" s="1"/>
  <c r="J21" i="3"/>
  <c r="F295" i="5" s="1"/>
  <c r="J20" i="3"/>
  <c r="F151" i="5" s="1"/>
  <c r="J19" i="3"/>
  <c r="F171" i="5" s="1"/>
  <c r="J18" i="3"/>
  <c r="F294" i="5" s="1"/>
  <c r="J17" i="3"/>
  <c r="F293" i="5" s="1"/>
  <c r="J16" i="3"/>
  <c r="F292" i="5" s="1"/>
  <c r="J15" i="3"/>
  <c r="F197" i="5" s="1"/>
  <c r="J14" i="3"/>
  <c r="F291" i="5" s="1"/>
  <c r="J13" i="3"/>
  <c r="F177" i="5" s="1"/>
  <c r="J12" i="3"/>
  <c r="F290" i="5" s="1"/>
  <c r="J11" i="3"/>
  <c r="F289" i="5" s="1"/>
  <c r="J10" i="3"/>
  <c r="F288" i="5" s="1"/>
  <c r="J9" i="3"/>
  <c r="F287" i="5" s="1"/>
  <c r="J8" i="3"/>
  <c r="F286" i="5" s="1"/>
  <c r="J7" i="3"/>
  <c r="F285" i="5" s="1"/>
  <c r="J6" i="3"/>
  <c r="F284" i="5" s="1"/>
  <c r="J5" i="3"/>
  <c r="F283" i="5" s="1"/>
  <c r="M10" i="3" l="1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46" i="5" l="1"/>
  <c r="I46" i="5" s="1"/>
  <c r="L46" i="5" s="1"/>
  <c r="M46" i="5" s="1"/>
  <c r="G33" i="5"/>
  <c r="I33" i="5" s="1"/>
  <c r="L33" i="5" s="1"/>
  <c r="M33" i="5" s="1"/>
  <c r="G857" i="5"/>
  <c r="I857" i="5" s="1"/>
  <c r="L857" i="5" s="1"/>
  <c r="M857" i="5" s="1"/>
  <c r="G856" i="5"/>
  <c r="I856" i="5" s="1"/>
  <c r="L856" i="5" s="1"/>
  <c r="M856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280" i="5"/>
  <c r="I280" i="5" s="1"/>
  <c r="L280" i="5" s="1"/>
  <c r="M280" i="5" s="1"/>
  <c r="G261" i="5"/>
  <c r="I261" i="5" s="1"/>
  <c r="L261" i="5" s="1"/>
  <c r="M261" i="5" s="1"/>
  <c r="G852" i="5"/>
  <c r="I852" i="5" s="1"/>
  <c r="L852" i="5" s="1"/>
  <c r="M852" i="5" s="1"/>
  <c r="G26" i="5"/>
  <c r="I26" i="5" s="1"/>
  <c r="L26" i="5" s="1"/>
  <c r="M26" i="5" s="1"/>
  <c r="G851" i="5"/>
  <c r="I851" i="5" s="1"/>
  <c r="L851" i="5" s="1"/>
  <c r="M851" i="5" s="1"/>
  <c r="G850" i="5"/>
  <c r="I850" i="5" s="1"/>
  <c r="L850" i="5" s="1"/>
  <c r="M850" i="5" s="1"/>
  <c r="G42" i="5"/>
  <c r="I42" i="5" s="1"/>
  <c r="L42" i="5" s="1"/>
  <c r="M42" i="5" s="1"/>
  <c r="G233" i="5"/>
  <c r="I233" i="5" s="1"/>
  <c r="L233" i="5" s="1"/>
  <c r="M233" i="5" s="1"/>
  <c r="G85" i="5"/>
  <c r="I85" i="5" s="1"/>
  <c r="L85" i="5" s="1"/>
  <c r="M85" i="5" s="1"/>
  <c r="G849" i="5"/>
  <c r="I849" i="5" s="1"/>
  <c r="L849" i="5" s="1"/>
  <c r="M849" i="5" s="1"/>
  <c r="G278" i="5"/>
  <c r="I278" i="5" s="1"/>
  <c r="L278" i="5" s="1"/>
  <c r="M278" i="5" s="1"/>
  <c r="G848" i="5"/>
  <c r="I848" i="5" s="1"/>
  <c r="L848" i="5" s="1"/>
  <c r="M848" i="5" s="1"/>
  <c r="G847" i="5"/>
  <c r="I847" i="5" s="1"/>
  <c r="L847" i="5" s="1"/>
  <c r="M847" i="5" s="1"/>
  <c r="G846" i="5"/>
  <c r="I846" i="5" s="1"/>
  <c r="L846" i="5" s="1"/>
  <c r="M846" i="5" s="1"/>
  <c r="G221" i="5"/>
  <c r="I221" i="5" s="1"/>
  <c r="L221" i="5" s="1"/>
  <c r="M221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32" i="5"/>
  <c r="I32" i="5" s="1"/>
  <c r="L32" i="5" s="1"/>
  <c r="M32" i="5" s="1"/>
  <c r="G842" i="5"/>
  <c r="I842" i="5" s="1"/>
  <c r="L842" i="5" s="1"/>
  <c r="M842" i="5" s="1"/>
  <c r="G84" i="5"/>
  <c r="I84" i="5" s="1"/>
  <c r="L84" i="5" s="1"/>
  <c r="M84" i="5" s="1"/>
  <c r="G132" i="5"/>
  <c r="I132" i="5" s="1"/>
  <c r="L132" i="5" s="1"/>
  <c r="M132" i="5" s="1"/>
  <c r="G841" i="5"/>
  <c r="I841" i="5" s="1"/>
  <c r="L841" i="5" s="1"/>
  <c r="M841" i="5" s="1"/>
  <c r="G840" i="5"/>
  <c r="I840" i="5" s="1"/>
  <c r="L840" i="5" s="1"/>
  <c r="M840" i="5" s="1"/>
  <c r="G106" i="5"/>
  <c r="I106" i="5" s="1"/>
  <c r="L106" i="5" s="1"/>
  <c r="M106" i="5" s="1"/>
  <c r="G839" i="5"/>
  <c r="I839" i="5" s="1"/>
  <c r="L839" i="5" s="1"/>
  <c r="M839" i="5" s="1"/>
  <c r="G40" i="5"/>
  <c r="I40" i="5" s="1"/>
  <c r="L40" i="5" s="1"/>
  <c r="M40" i="5" s="1"/>
  <c r="G838" i="5"/>
  <c r="I838" i="5" s="1"/>
  <c r="L838" i="5" s="1"/>
  <c r="M838" i="5" s="1"/>
  <c r="G10" i="5"/>
  <c r="I10" i="5" s="1"/>
  <c r="L10" i="5" s="1"/>
  <c r="M10" i="5" s="1"/>
  <c r="G258" i="5"/>
  <c r="I258" i="5" s="1"/>
  <c r="L258" i="5" s="1"/>
  <c r="M258" i="5" s="1"/>
  <c r="G218" i="5"/>
  <c r="I218" i="5" s="1"/>
  <c r="L218" i="5" s="1"/>
  <c r="M21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9" i="5"/>
  <c r="I9" i="5" s="1"/>
  <c r="L9" i="5" s="1"/>
  <c r="M9" i="5" s="1"/>
  <c r="G833" i="5"/>
  <c r="I833" i="5" s="1"/>
  <c r="L833" i="5" s="1"/>
  <c r="M833" i="5" s="1"/>
  <c r="G832" i="5"/>
  <c r="I832" i="5" s="1"/>
  <c r="L832" i="5" s="1"/>
  <c r="M832" i="5" s="1"/>
  <c r="G112" i="5"/>
  <c r="I112" i="5" s="1"/>
  <c r="L112" i="5" s="1"/>
  <c r="M112" i="5" s="1"/>
  <c r="G257" i="5"/>
  <c r="I257" i="5" s="1"/>
  <c r="L257" i="5" s="1"/>
  <c r="M257" i="5" s="1"/>
  <c r="G831" i="5"/>
  <c r="I831" i="5" s="1"/>
  <c r="L831" i="5" s="1"/>
  <c r="M831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25" i="5"/>
  <c r="I25" i="5" s="1"/>
  <c r="L25" i="5" s="1"/>
  <c r="M25" i="5" s="1"/>
  <c r="G223" i="5"/>
  <c r="I223" i="5" s="1"/>
  <c r="L223" i="5" s="1"/>
  <c r="M223" i="5" s="1"/>
  <c r="G826" i="5"/>
  <c r="I826" i="5" s="1"/>
  <c r="L826" i="5" s="1"/>
  <c r="M826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161" i="5"/>
  <c r="I161" i="5" s="1"/>
  <c r="L161" i="5" s="1"/>
  <c r="M161" i="5" s="1"/>
  <c r="G236" i="5"/>
  <c r="I236" i="5" s="1"/>
  <c r="L236" i="5" s="1"/>
  <c r="M236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94" i="5"/>
  <c r="I94" i="5" s="1"/>
  <c r="L94" i="5" s="1"/>
  <c r="M94" i="5" s="1"/>
  <c r="G804" i="5"/>
  <c r="I804" i="5" s="1"/>
  <c r="L804" i="5" s="1"/>
  <c r="M804" i="5" s="1"/>
  <c r="G803" i="5"/>
  <c r="I803" i="5" s="1"/>
  <c r="L803" i="5" s="1"/>
  <c r="M803" i="5" s="1"/>
  <c r="G802" i="5"/>
  <c r="I802" i="5" s="1"/>
  <c r="L802" i="5" s="1"/>
  <c r="M802" i="5" s="1"/>
  <c r="G801" i="5"/>
  <c r="I801" i="5" s="1"/>
  <c r="L801" i="5" s="1"/>
  <c r="M801" i="5" s="1"/>
  <c r="G136" i="5"/>
  <c r="I136" i="5" s="1"/>
  <c r="L136" i="5" s="1"/>
  <c r="M136" i="5" s="1"/>
  <c r="G145" i="5"/>
  <c r="I145" i="5" s="1"/>
  <c r="L145" i="5" s="1"/>
  <c r="M145" i="5" s="1"/>
  <c r="G800" i="5"/>
  <c r="I800" i="5" s="1"/>
  <c r="L800" i="5" s="1"/>
  <c r="M800" i="5" s="1"/>
  <c r="G797" i="5"/>
  <c r="I797" i="5" s="1"/>
  <c r="L797" i="5" s="1"/>
  <c r="M797" i="5" s="1"/>
  <c r="G799" i="5"/>
  <c r="I799" i="5" s="1"/>
  <c r="L799" i="5" s="1"/>
  <c r="M799" i="5" s="1"/>
  <c r="G798" i="5"/>
  <c r="I798" i="5" s="1"/>
  <c r="L798" i="5" s="1"/>
  <c r="M798" i="5" s="1"/>
  <c r="G796" i="5"/>
  <c r="I796" i="5" s="1"/>
  <c r="L796" i="5" s="1"/>
  <c r="M796" i="5" s="1"/>
  <c r="G795" i="5"/>
  <c r="I795" i="5" s="1"/>
  <c r="L795" i="5" s="1"/>
  <c r="M795" i="5" s="1"/>
  <c r="G225" i="5"/>
  <c r="I225" i="5" s="1"/>
  <c r="L225" i="5" s="1"/>
  <c r="M22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11" i="5"/>
  <c r="I11" i="5" s="1"/>
  <c r="L11" i="5" s="1"/>
  <c r="M11" i="5" s="1"/>
  <c r="G117" i="5"/>
  <c r="I117" i="5" s="1"/>
  <c r="L117" i="5" s="1"/>
  <c r="M117" i="5" s="1"/>
  <c r="G60" i="5"/>
  <c r="I60" i="5" s="1"/>
  <c r="L60" i="5" s="1"/>
  <c r="M60" i="5" s="1"/>
  <c r="G787" i="5"/>
  <c r="I787" i="5" s="1"/>
  <c r="L787" i="5" s="1"/>
  <c r="M787" i="5" s="1"/>
  <c r="G273" i="5"/>
  <c r="I273" i="5" s="1"/>
  <c r="L273" i="5" s="1"/>
  <c r="M273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12" i="5"/>
  <c r="I12" i="5" s="1"/>
  <c r="L12" i="5" s="1"/>
  <c r="M12" i="5" s="1"/>
  <c r="G781" i="5"/>
  <c r="I781" i="5" s="1"/>
  <c r="L781" i="5" s="1"/>
  <c r="M781" i="5" s="1"/>
  <c r="G95" i="5"/>
  <c r="I95" i="5" s="1"/>
  <c r="L95" i="5" s="1"/>
  <c r="M95" i="5" s="1"/>
  <c r="G780" i="5"/>
  <c r="I780" i="5" s="1"/>
  <c r="L780" i="5" s="1"/>
  <c r="M780" i="5" s="1"/>
  <c r="G93" i="5"/>
  <c r="I93" i="5" s="1"/>
  <c r="L93" i="5" s="1"/>
  <c r="M93" i="5" s="1"/>
  <c r="G170" i="5"/>
  <c r="I170" i="5" s="1"/>
  <c r="L170" i="5" s="1"/>
  <c r="M17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190" i="5"/>
  <c r="I190" i="5" s="1"/>
  <c r="L190" i="5" s="1"/>
  <c r="M190" i="5" s="1"/>
  <c r="G228" i="5"/>
  <c r="I228" i="5" s="1"/>
  <c r="L228" i="5" s="1"/>
  <c r="M228" i="5" s="1"/>
  <c r="G774" i="5"/>
  <c r="I774" i="5" s="1"/>
  <c r="L774" i="5" s="1"/>
  <c r="M774" i="5" s="1"/>
  <c r="G250" i="5"/>
  <c r="I250" i="5" s="1"/>
  <c r="L250" i="5" s="1"/>
  <c r="M250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224" i="5"/>
  <c r="I224" i="5" s="1"/>
  <c r="L224" i="5" s="1"/>
  <c r="M224" i="5" s="1"/>
  <c r="G770" i="5"/>
  <c r="I770" i="5" s="1"/>
  <c r="L770" i="5" s="1"/>
  <c r="M770" i="5" s="1"/>
  <c r="G769" i="5"/>
  <c r="I769" i="5" s="1"/>
  <c r="L769" i="5" s="1"/>
  <c r="M769" i="5" s="1"/>
  <c r="G186" i="5"/>
  <c r="I186" i="5" s="1"/>
  <c r="L186" i="5" s="1"/>
  <c r="M186" i="5" s="1"/>
  <c r="G768" i="5"/>
  <c r="I768" i="5" s="1"/>
  <c r="L768" i="5" s="1"/>
  <c r="M768" i="5" s="1"/>
  <c r="G59" i="5"/>
  <c r="I59" i="5" s="1"/>
  <c r="L59" i="5" s="1"/>
  <c r="M59" i="5" s="1"/>
  <c r="G98" i="5"/>
  <c r="I98" i="5" s="1"/>
  <c r="L98" i="5" s="1"/>
  <c r="M9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41" i="5"/>
  <c r="I41" i="5" s="1"/>
  <c r="L41" i="5" s="1"/>
  <c r="M41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231" i="5"/>
  <c r="I231" i="5" s="1"/>
  <c r="L231" i="5" s="1"/>
  <c r="M231" i="5" s="1"/>
  <c r="G748" i="5"/>
  <c r="I748" i="5" s="1"/>
  <c r="L748" i="5" s="1"/>
  <c r="M748" i="5" s="1"/>
  <c r="G747" i="5"/>
  <c r="I747" i="5" s="1"/>
  <c r="L747" i="5" s="1"/>
  <c r="M747" i="5" s="1"/>
  <c r="G165" i="5"/>
  <c r="I165" i="5" s="1"/>
  <c r="L165" i="5" s="1"/>
  <c r="M165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92" i="5"/>
  <c r="I92" i="5" s="1"/>
  <c r="L92" i="5" s="1"/>
  <c r="M92" i="5" s="1"/>
  <c r="G742" i="5"/>
  <c r="I742" i="5" s="1"/>
  <c r="L742" i="5" s="1"/>
  <c r="M742" i="5" s="1"/>
  <c r="G148" i="5"/>
  <c r="I148" i="5" s="1"/>
  <c r="L148" i="5" s="1"/>
  <c r="M148" i="5" s="1"/>
  <c r="G82" i="5"/>
  <c r="I82" i="5" s="1"/>
  <c r="L82" i="5" s="1"/>
  <c r="M8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6" i="5"/>
  <c r="I736" i="5" s="1"/>
  <c r="L736" i="5" s="1"/>
  <c r="M736" i="5" s="1"/>
  <c r="G738" i="5"/>
  <c r="I738" i="5" s="1"/>
  <c r="L738" i="5" s="1"/>
  <c r="M738" i="5" s="1"/>
  <c r="G737" i="5"/>
  <c r="I737" i="5" s="1"/>
  <c r="L737" i="5" s="1"/>
  <c r="M737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194" i="5"/>
  <c r="I194" i="5" s="1"/>
  <c r="L194" i="5" s="1"/>
  <c r="M194" i="5" s="1"/>
  <c r="G209" i="5"/>
  <c r="I209" i="5" s="1"/>
  <c r="L209" i="5" s="1"/>
  <c r="M209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4" i="5"/>
  <c r="I724" i="5" s="1"/>
  <c r="L724" i="5" s="1"/>
  <c r="M724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83" i="5"/>
  <c r="I83" i="5" s="1"/>
  <c r="L83" i="5" s="1"/>
  <c r="M83" i="5" s="1"/>
  <c r="G200" i="5"/>
  <c r="I200" i="5" s="1"/>
  <c r="L200" i="5" s="1"/>
  <c r="M200" i="5" s="1"/>
  <c r="G719" i="5"/>
  <c r="I719" i="5" s="1"/>
  <c r="L719" i="5" s="1"/>
  <c r="M719" i="5" s="1"/>
  <c r="G162" i="5"/>
  <c r="I162" i="5" s="1"/>
  <c r="L162" i="5" s="1"/>
  <c r="M162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13" i="5"/>
  <c r="I13" i="5" s="1"/>
  <c r="L13" i="5" s="1"/>
  <c r="M13" i="5" s="1"/>
  <c r="G714" i="5"/>
  <c r="I714" i="5" s="1"/>
  <c r="L714" i="5" s="1"/>
  <c r="M714" i="5" s="1"/>
  <c r="G713" i="5"/>
  <c r="I713" i="5" s="1"/>
  <c r="L713" i="5" s="1"/>
  <c r="M713" i="5" s="1"/>
  <c r="G199" i="5"/>
  <c r="I199" i="5" s="1"/>
  <c r="L199" i="5" s="1"/>
  <c r="M199" i="5" s="1"/>
  <c r="G712" i="5"/>
  <c r="I712" i="5" s="1"/>
  <c r="L712" i="5" s="1"/>
  <c r="M712" i="5" s="1"/>
  <c r="G87" i="5"/>
  <c r="I87" i="5" s="1"/>
  <c r="L87" i="5" s="1"/>
  <c r="M87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8" i="5"/>
  <c r="I708" i="5" s="1"/>
  <c r="L708" i="5" s="1"/>
  <c r="M708" i="5" s="1"/>
  <c r="G130" i="5"/>
  <c r="I130" i="5" s="1"/>
  <c r="L130" i="5" s="1"/>
  <c r="M130" i="5" s="1"/>
  <c r="G707" i="5"/>
  <c r="I707" i="5" s="1"/>
  <c r="L707" i="5" s="1"/>
  <c r="M707" i="5" s="1"/>
  <c r="G706" i="5"/>
  <c r="I706" i="5" s="1"/>
  <c r="L706" i="5" s="1"/>
  <c r="M706" i="5" s="1"/>
  <c r="G23" i="5"/>
  <c r="I23" i="5" s="1"/>
  <c r="L23" i="5" s="1"/>
  <c r="M23" i="5" s="1"/>
  <c r="G208" i="5"/>
  <c r="I208" i="5" s="1"/>
  <c r="L208" i="5" s="1"/>
  <c r="M208" i="5" s="1"/>
  <c r="G179" i="5"/>
  <c r="I179" i="5" s="1"/>
  <c r="L179" i="5" s="1"/>
  <c r="M179" i="5" s="1"/>
  <c r="G100" i="5"/>
  <c r="I100" i="5" s="1"/>
  <c r="L100" i="5" s="1"/>
  <c r="M100" i="5" s="1"/>
  <c r="G198" i="5"/>
  <c r="I198" i="5" s="1"/>
  <c r="L198" i="5" s="1"/>
  <c r="M198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116" i="5"/>
  <c r="I116" i="5" s="1"/>
  <c r="L116" i="5" s="1"/>
  <c r="M116" i="5" s="1"/>
  <c r="G134" i="5"/>
  <c r="I134" i="5" s="1"/>
  <c r="L134" i="5" s="1"/>
  <c r="M134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49" i="5"/>
  <c r="I49" i="5" s="1"/>
  <c r="L49" i="5" s="1"/>
  <c r="M49" i="5" s="1"/>
  <c r="G67" i="5"/>
  <c r="I67" i="5" s="1"/>
  <c r="L67" i="5" s="1"/>
  <c r="M67" i="5" s="1"/>
  <c r="G693" i="5"/>
  <c r="I693" i="5" s="1"/>
  <c r="L693" i="5" s="1"/>
  <c r="M693" i="5" s="1"/>
  <c r="G169" i="5"/>
  <c r="I169" i="5" s="1"/>
  <c r="L169" i="5" s="1"/>
  <c r="M169" i="5" s="1"/>
  <c r="G210" i="5"/>
  <c r="I210" i="5" s="1"/>
  <c r="L210" i="5" s="1"/>
  <c r="M210" i="5" s="1"/>
  <c r="G172" i="5"/>
  <c r="I172" i="5" s="1"/>
  <c r="L172" i="5" s="1"/>
  <c r="M172" i="5" s="1"/>
  <c r="G692" i="5"/>
  <c r="I692" i="5" s="1"/>
  <c r="L692" i="5" s="1"/>
  <c r="M692" i="5" s="1"/>
  <c r="G279" i="5"/>
  <c r="I279" i="5" s="1"/>
  <c r="L279" i="5" s="1"/>
  <c r="M279" i="5" s="1"/>
  <c r="G220" i="5"/>
  <c r="I220" i="5" s="1"/>
  <c r="L220" i="5" s="1"/>
  <c r="M220" i="5" s="1"/>
  <c r="G691" i="5"/>
  <c r="I691" i="5" s="1"/>
  <c r="L691" i="5" s="1"/>
  <c r="M691" i="5" s="1"/>
  <c r="G155" i="5"/>
  <c r="I155" i="5" s="1"/>
  <c r="L155" i="5" s="1"/>
  <c r="M155" i="5" s="1"/>
  <c r="G690" i="5"/>
  <c r="I690" i="5" s="1"/>
  <c r="L690" i="5" s="1"/>
  <c r="M690" i="5" s="1"/>
  <c r="G689" i="5"/>
  <c r="I689" i="5" s="1"/>
  <c r="L689" i="5" s="1"/>
  <c r="M689" i="5" s="1"/>
  <c r="G688" i="5"/>
  <c r="I688" i="5" s="1"/>
  <c r="L688" i="5" s="1"/>
  <c r="M688" i="5" s="1"/>
  <c r="G183" i="5"/>
  <c r="I183" i="5" s="1"/>
  <c r="L183" i="5" s="1"/>
  <c r="M183" i="5" s="1"/>
  <c r="G687" i="5"/>
  <c r="I687" i="5" s="1"/>
  <c r="L687" i="5" s="1"/>
  <c r="M687" i="5" s="1"/>
  <c r="G686" i="5"/>
  <c r="I686" i="5" s="1"/>
  <c r="L686" i="5" s="1"/>
  <c r="M686" i="5" s="1"/>
  <c r="G685" i="5"/>
  <c r="I685" i="5" s="1"/>
  <c r="L685" i="5" s="1"/>
  <c r="M685" i="5" s="1"/>
  <c r="G193" i="5"/>
  <c r="I193" i="5" s="1"/>
  <c r="L193" i="5" s="1"/>
  <c r="M193" i="5" s="1"/>
  <c r="G128" i="5"/>
  <c r="I128" i="5" s="1"/>
  <c r="L128" i="5" s="1"/>
  <c r="M128" i="5" s="1"/>
  <c r="G255" i="5"/>
  <c r="I255" i="5" s="1"/>
  <c r="L255" i="5" s="1"/>
  <c r="M255" i="5" s="1"/>
  <c r="G684" i="5"/>
  <c r="I684" i="5" s="1"/>
  <c r="L684" i="5" s="1"/>
  <c r="M684" i="5" s="1"/>
  <c r="G683" i="5"/>
  <c r="I683" i="5" s="1"/>
  <c r="L683" i="5" s="1"/>
  <c r="M683" i="5" s="1"/>
  <c r="G89" i="5"/>
  <c r="I89" i="5" s="1"/>
  <c r="L89" i="5" s="1"/>
  <c r="M89" i="5" s="1"/>
  <c r="G167" i="5"/>
  <c r="I167" i="5" s="1"/>
  <c r="L167" i="5" s="1"/>
  <c r="M167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139" i="5"/>
  <c r="I139" i="5" s="1"/>
  <c r="L139" i="5" s="1"/>
  <c r="M139" i="5" s="1"/>
  <c r="G679" i="5"/>
  <c r="I679" i="5" s="1"/>
  <c r="L679" i="5" s="1"/>
  <c r="M679" i="5" s="1"/>
  <c r="G14" i="5"/>
  <c r="I14" i="5" s="1"/>
  <c r="L14" i="5" s="1"/>
  <c r="M14" i="5" s="1"/>
  <c r="G168" i="5"/>
  <c r="I168" i="5" s="1"/>
  <c r="L168" i="5" s="1"/>
  <c r="M168" i="5" s="1"/>
  <c r="G44" i="5"/>
  <c r="I44" i="5" s="1"/>
  <c r="L44" i="5" s="1"/>
  <c r="M44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34" i="5"/>
  <c r="I34" i="5" s="1"/>
  <c r="L34" i="5" s="1"/>
  <c r="M34" i="5" s="1"/>
  <c r="G673" i="5"/>
  <c r="I673" i="5" s="1"/>
  <c r="L673" i="5" s="1"/>
  <c r="M673" i="5" s="1"/>
  <c r="G219" i="5"/>
  <c r="I219" i="5" s="1"/>
  <c r="L219" i="5" s="1"/>
  <c r="M219" i="5" s="1"/>
  <c r="G50" i="5"/>
  <c r="I50" i="5" s="1"/>
  <c r="L50" i="5" s="1"/>
  <c r="M50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263" i="5"/>
  <c r="I263" i="5" s="1"/>
  <c r="L263" i="5" s="1"/>
  <c r="M263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99" i="5"/>
  <c r="I99" i="5" s="1"/>
  <c r="L99" i="5" s="1"/>
  <c r="M99" i="5" s="1"/>
  <c r="G665" i="5"/>
  <c r="I665" i="5" s="1"/>
  <c r="L665" i="5" s="1"/>
  <c r="M665" i="5" s="1"/>
  <c r="G664" i="5"/>
  <c r="I664" i="5" s="1"/>
  <c r="L664" i="5" s="1"/>
  <c r="M664" i="5" s="1"/>
  <c r="G196" i="5"/>
  <c r="I196" i="5" s="1"/>
  <c r="L196" i="5" s="1"/>
  <c r="M196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243" i="5"/>
  <c r="I243" i="5" s="1"/>
  <c r="L243" i="5" s="1"/>
  <c r="M243" i="5" s="1"/>
  <c r="G37" i="5"/>
  <c r="I37" i="5" s="1"/>
  <c r="L37" i="5" s="1"/>
  <c r="M37" i="5" s="1"/>
  <c r="G658" i="5"/>
  <c r="I658" i="5" s="1"/>
  <c r="L658" i="5" s="1"/>
  <c r="M658" i="5" s="1"/>
  <c r="G105" i="5"/>
  <c r="I105" i="5" s="1"/>
  <c r="L105" i="5" s="1"/>
  <c r="M105" i="5" s="1"/>
  <c r="G656" i="5"/>
  <c r="I656" i="5" s="1"/>
  <c r="L656" i="5" s="1"/>
  <c r="M656" i="5" s="1"/>
  <c r="G657" i="5"/>
  <c r="I657" i="5" s="1"/>
  <c r="L657" i="5" s="1"/>
  <c r="M657" i="5" s="1"/>
  <c r="G655" i="5"/>
  <c r="I655" i="5" s="1"/>
  <c r="L655" i="5" s="1"/>
  <c r="M655" i="5" s="1"/>
  <c r="G163" i="5"/>
  <c r="I163" i="5" s="1"/>
  <c r="L163" i="5" s="1"/>
  <c r="M163" i="5" s="1"/>
  <c r="G654" i="5"/>
  <c r="I654" i="5" s="1"/>
  <c r="L654" i="5" s="1"/>
  <c r="M654" i="5" s="1"/>
  <c r="G653" i="5"/>
  <c r="I653" i="5" s="1"/>
  <c r="L653" i="5" s="1"/>
  <c r="M653" i="5" s="1"/>
  <c r="G149" i="5"/>
  <c r="I149" i="5" s="1"/>
  <c r="L149" i="5" s="1"/>
  <c r="M149" i="5" s="1"/>
  <c r="G652" i="5"/>
  <c r="I652" i="5" s="1"/>
  <c r="L652" i="5" s="1"/>
  <c r="M652" i="5" s="1"/>
  <c r="G69" i="5"/>
  <c r="I69" i="5" s="1"/>
  <c r="L69" i="5" s="1"/>
  <c r="M69" i="5" s="1"/>
  <c r="G215" i="5"/>
  <c r="I215" i="5" s="1"/>
  <c r="L215" i="5" s="1"/>
  <c r="M215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6" i="5"/>
  <c r="I646" i="5" s="1"/>
  <c r="L646" i="5" s="1"/>
  <c r="M646" i="5" s="1"/>
  <c r="G645" i="5"/>
  <c r="I645" i="5" s="1"/>
  <c r="L645" i="5" s="1"/>
  <c r="M645" i="5" s="1"/>
  <c r="G22" i="5"/>
  <c r="I22" i="5" s="1"/>
  <c r="L22" i="5" s="1"/>
  <c r="M22" i="5" s="1"/>
  <c r="G644" i="5"/>
  <c r="I644" i="5" s="1"/>
  <c r="L644" i="5" s="1"/>
  <c r="M644" i="5" s="1"/>
  <c r="G266" i="5"/>
  <c r="I266" i="5" s="1"/>
  <c r="L266" i="5" s="1"/>
  <c r="M266" i="5" s="1"/>
  <c r="G643" i="5"/>
  <c r="I643" i="5" s="1"/>
  <c r="L643" i="5" s="1"/>
  <c r="M643" i="5" s="1"/>
  <c r="G159" i="5"/>
  <c r="I159" i="5" s="1"/>
  <c r="L159" i="5" s="1"/>
  <c r="M159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54" i="5"/>
  <c r="I54" i="5" s="1"/>
  <c r="L54" i="5" s="1"/>
  <c r="M54" i="5" s="1"/>
  <c r="G636" i="5"/>
  <c r="I636" i="5" s="1"/>
  <c r="L636" i="5" s="1"/>
  <c r="M636" i="5" s="1"/>
  <c r="G635" i="5"/>
  <c r="I635" i="5" s="1"/>
  <c r="L635" i="5" s="1"/>
  <c r="M635" i="5" s="1"/>
  <c r="G30" i="5"/>
  <c r="I30" i="5" s="1"/>
  <c r="L30" i="5" s="1"/>
  <c r="M30" i="5" s="1"/>
  <c r="G634" i="5"/>
  <c r="I634" i="5" s="1"/>
  <c r="L634" i="5" s="1"/>
  <c r="M634" i="5" s="1"/>
  <c r="G127" i="5"/>
  <c r="I127" i="5" s="1"/>
  <c r="L127" i="5" s="1"/>
  <c r="M127" i="5" s="1"/>
  <c r="G249" i="5"/>
  <c r="I249" i="5" s="1"/>
  <c r="L249" i="5" s="1"/>
  <c r="M249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47" i="5"/>
  <c r="I47" i="5" s="1"/>
  <c r="L47" i="5" s="1"/>
  <c r="M47" i="5" s="1"/>
  <c r="G158" i="5"/>
  <c r="I158" i="5" s="1"/>
  <c r="L158" i="5" s="1"/>
  <c r="M158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119" i="5"/>
  <c r="I119" i="5" s="1"/>
  <c r="L119" i="5" s="1"/>
  <c r="M119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19" i="5"/>
  <c r="I19" i="5" s="1"/>
  <c r="L19" i="5" s="1"/>
  <c r="M19" i="5" s="1"/>
  <c r="G150" i="5"/>
  <c r="I150" i="5" s="1"/>
  <c r="L150" i="5" s="1"/>
  <c r="M150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31" i="5"/>
  <c r="I31" i="5" s="1"/>
  <c r="L31" i="5" s="1"/>
  <c r="M31" i="5" s="1"/>
  <c r="G617" i="5"/>
  <c r="I617" i="5" s="1"/>
  <c r="L617" i="5" s="1"/>
  <c r="M617" i="5" s="1"/>
  <c r="G259" i="5"/>
  <c r="I259" i="5" s="1"/>
  <c r="L259" i="5" s="1"/>
  <c r="M259" i="5" s="1"/>
  <c r="G616" i="5"/>
  <c r="I616" i="5" s="1"/>
  <c r="L616" i="5" s="1"/>
  <c r="M616" i="5" s="1"/>
  <c r="G121" i="5"/>
  <c r="I121" i="5" s="1"/>
  <c r="L121" i="5" s="1"/>
  <c r="M121" i="5" s="1"/>
  <c r="G615" i="5"/>
  <c r="I615" i="5" s="1"/>
  <c r="L615" i="5" s="1"/>
  <c r="M615" i="5" s="1"/>
  <c r="G217" i="5"/>
  <c r="I217" i="5" s="1"/>
  <c r="L217" i="5" s="1"/>
  <c r="M217" i="5" s="1"/>
  <c r="G204" i="5"/>
  <c r="I204" i="5" s="1"/>
  <c r="L204" i="5" s="1"/>
  <c r="M204" i="5" s="1"/>
  <c r="G614" i="5"/>
  <c r="I614" i="5" s="1"/>
  <c r="L614" i="5" s="1"/>
  <c r="M614" i="5" s="1"/>
  <c r="G36" i="5"/>
  <c r="I36" i="5" s="1"/>
  <c r="L36" i="5" s="1"/>
  <c r="M36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3" i="5"/>
  <c r="I63" i="5" s="1"/>
  <c r="L63" i="5" s="1"/>
  <c r="M63" i="5" s="1"/>
  <c r="G609" i="5"/>
  <c r="I609" i="5" s="1"/>
  <c r="L609" i="5" s="1"/>
  <c r="M609" i="5" s="1"/>
  <c r="G608" i="5"/>
  <c r="I608" i="5" s="1"/>
  <c r="L608" i="5" s="1"/>
  <c r="M608" i="5" s="1"/>
  <c r="G184" i="5"/>
  <c r="I184" i="5" s="1"/>
  <c r="L184" i="5" s="1"/>
  <c r="M184" i="5" s="1"/>
  <c r="G607" i="5"/>
  <c r="I607" i="5" s="1"/>
  <c r="L607" i="5" s="1"/>
  <c r="M607" i="5" s="1"/>
  <c r="G606" i="5"/>
  <c r="I606" i="5" s="1"/>
  <c r="L606" i="5" s="1"/>
  <c r="M606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18" i="5"/>
  <c r="I18" i="5" s="1"/>
  <c r="L18" i="5" s="1"/>
  <c r="M18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214" i="5"/>
  <c r="I214" i="5" s="1"/>
  <c r="L214" i="5" s="1"/>
  <c r="M21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142" i="5"/>
  <c r="I142" i="5" s="1"/>
  <c r="L142" i="5" s="1"/>
  <c r="M142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277" i="5"/>
  <c r="I277" i="5" s="1"/>
  <c r="L277" i="5" s="1"/>
  <c r="M277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125" i="5"/>
  <c r="I125" i="5" s="1"/>
  <c r="L125" i="5" s="1"/>
  <c r="M125" i="5" s="1"/>
  <c r="G582" i="5"/>
  <c r="I582" i="5" s="1"/>
  <c r="L582" i="5" s="1"/>
  <c r="M582" i="5" s="1"/>
  <c r="G242" i="5"/>
  <c r="I242" i="5" s="1"/>
  <c r="L242" i="5" s="1"/>
  <c r="M242" i="5" s="1"/>
  <c r="G581" i="5"/>
  <c r="I581" i="5" s="1"/>
  <c r="L581" i="5" s="1"/>
  <c r="M581" i="5" s="1"/>
  <c r="G56" i="5"/>
  <c r="I56" i="5" s="1"/>
  <c r="L56" i="5" s="1"/>
  <c r="M56" i="5" s="1"/>
  <c r="G580" i="5"/>
  <c r="I580" i="5" s="1"/>
  <c r="L580" i="5" s="1"/>
  <c r="M580" i="5" s="1"/>
  <c r="G579" i="5"/>
  <c r="I579" i="5" s="1"/>
  <c r="L579" i="5" s="1"/>
  <c r="M579" i="5" s="1"/>
  <c r="G182" i="5"/>
  <c r="I182" i="5" s="1"/>
  <c r="L182" i="5" s="1"/>
  <c r="M182" i="5" s="1"/>
  <c r="G578" i="5"/>
  <c r="I578" i="5" s="1"/>
  <c r="L578" i="5" s="1"/>
  <c r="M578" i="5" s="1"/>
  <c r="G77" i="5"/>
  <c r="I77" i="5" s="1"/>
  <c r="L77" i="5" s="1"/>
  <c r="M77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76" i="5"/>
  <c r="I76" i="5" s="1"/>
  <c r="L76" i="5" s="1"/>
  <c r="M76" i="5" s="1"/>
  <c r="G574" i="5"/>
  <c r="I574" i="5" s="1"/>
  <c r="L574" i="5" s="1"/>
  <c r="M574" i="5" s="1"/>
  <c r="G573" i="5"/>
  <c r="I573" i="5" s="1"/>
  <c r="L573" i="5" s="1"/>
  <c r="M573" i="5" s="1"/>
  <c r="G572" i="5"/>
  <c r="I572" i="5" s="1"/>
  <c r="L572" i="5" s="1"/>
  <c r="M572" i="5" s="1"/>
  <c r="G254" i="5"/>
  <c r="I254" i="5" s="1"/>
  <c r="L254" i="5" s="1"/>
  <c r="M254" i="5" s="1"/>
  <c r="G15" i="5"/>
  <c r="I15" i="5" s="1"/>
  <c r="L15" i="5" s="1"/>
  <c r="M15" i="5" s="1"/>
  <c r="G571" i="5"/>
  <c r="I571" i="5" s="1"/>
  <c r="L571" i="5" s="1"/>
  <c r="M571" i="5" s="1"/>
  <c r="G253" i="5"/>
  <c r="I253" i="5" s="1"/>
  <c r="L253" i="5" s="1"/>
  <c r="M253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237" i="5"/>
  <c r="I237" i="5" s="1"/>
  <c r="L237" i="5" s="1"/>
  <c r="M237" i="5" s="1"/>
  <c r="G565" i="5"/>
  <c r="I565" i="5" s="1"/>
  <c r="L565" i="5" s="1"/>
  <c r="M565" i="5" s="1"/>
  <c r="G564" i="5"/>
  <c r="I564" i="5" s="1"/>
  <c r="L564" i="5" s="1"/>
  <c r="M564" i="5" s="1"/>
  <c r="G563" i="5"/>
  <c r="I563" i="5" s="1"/>
  <c r="L563" i="5" s="1"/>
  <c r="M563" i="5" s="1"/>
  <c r="G562" i="5"/>
  <c r="I562" i="5" s="1"/>
  <c r="L562" i="5" s="1"/>
  <c r="M562" i="5" s="1"/>
  <c r="G275" i="5"/>
  <c r="I275" i="5" s="1"/>
  <c r="L275" i="5" s="1"/>
  <c r="M275" i="5" s="1"/>
  <c r="G561" i="5"/>
  <c r="I561" i="5" s="1"/>
  <c r="L561" i="5" s="1"/>
  <c r="M561" i="5" s="1"/>
  <c r="G229" i="5"/>
  <c r="I229" i="5" s="1"/>
  <c r="L229" i="5" s="1"/>
  <c r="M229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282" i="5"/>
  <c r="I282" i="5" s="1"/>
  <c r="L282" i="5" s="1"/>
  <c r="M282" i="5" s="1"/>
  <c r="G118" i="5"/>
  <c r="I118" i="5" s="1"/>
  <c r="L118" i="5" s="1"/>
  <c r="M118" i="5" s="1"/>
  <c r="G6" i="5"/>
  <c r="I6" i="5" s="1"/>
  <c r="L6" i="5" s="1"/>
  <c r="M6" i="5" s="1"/>
  <c r="G557" i="5"/>
  <c r="I557" i="5" s="1"/>
  <c r="L557" i="5" s="1"/>
  <c r="M557" i="5" s="1"/>
  <c r="G556" i="5"/>
  <c r="I556" i="5" s="1"/>
  <c r="L556" i="5" s="1"/>
  <c r="M556" i="5" s="1"/>
  <c r="G555" i="5"/>
  <c r="I555" i="5" s="1"/>
  <c r="L555" i="5" s="1"/>
  <c r="M555" i="5" s="1"/>
  <c r="G554" i="5"/>
  <c r="I554" i="5" s="1"/>
  <c r="L554" i="5" s="1"/>
  <c r="M554" i="5" s="1"/>
  <c r="G553" i="5"/>
  <c r="I553" i="5" s="1"/>
  <c r="L553" i="5" s="1"/>
  <c r="M553" i="5" s="1"/>
  <c r="G269" i="5"/>
  <c r="I269" i="5" s="1"/>
  <c r="L269" i="5" s="1"/>
  <c r="M269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7" i="5"/>
  <c r="I547" i="5" s="1"/>
  <c r="L547" i="5" s="1"/>
  <c r="M547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104" i="5"/>
  <c r="I104" i="5" s="1"/>
  <c r="L104" i="5" s="1"/>
  <c r="M104" i="5" s="1"/>
  <c r="G542" i="5"/>
  <c r="I542" i="5" s="1"/>
  <c r="L542" i="5" s="1"/>
  <c r="M542" i="5" s="1"/>
  <c r="G192" i="5"/>
  <c r="I192" i="5" s="1"/>
  <c r="L192" i="5" s="1"/>
  <c r="M192" i="5" s="1"/>
  <c r="G17" i="5"/>
  <c r="I17" i="5" s="1"/>
  <c r="L17" i="5" s="1"/>
  <c r="M17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7" i="5"/>
  <c r="I57" i="5" s="1"/>
  <c r="L57" i="5" s="1"/>
  <c r="M57" i="5" s="1"/>
  <c r="G536" i="5"/>
  <c r="I536" i="5" s="1"/>
  <c r="L536" i="5" s="1"/>
  <c r="M536" i="5" s="1"/>
  <c r="G80" i="5"/>
  <c r="I80" i="5" s="1"/>
  <c r="L80" i="5" s="1"/>
  <c r="M80" i="5" s="1"/>
  <c r="G535" i="5"/>
  <c r="I535" i="5" s="1"/>
  <c r="L535" i="5" s="1"/>
  <c r="M535" i="5" s="1"/>
  <c r="G201" i="5"/>
  <c r="I201" i="5" s="1"/>
  <c r="L201" i="5" s="1"/>
  <c r="M201" i="5" s="1"/>
  <c r="G135" i="5"/>
  <c r="I135" i="5" s="1"/>
  <c r="L135" i="5" s="1"/>
  <c r="M135" i="5" s="1"/>
  <c r="G534" i="5"/>
  <c r="I534" i="5" s="1"/>
  <c r="L534" i="5" s="1"/>
  <c r="M534" i="5" s="1"/>
  <c r="G123" i="5"/>
  <c r="I123" i="5" s="1"/>
  <c r="L123" i="5" s="1"/>
  <c r="M123" i="5" s="1"/>
  <c r="G244" i="5"/>
  <c r="I244" i="5" s="1"/>
  <c r="L244" i="5" s="1"/>
  <c r="M244" i="5" s="1"/>
  <c r="G66" i="5"/>
  <c r="I66" i="5" s="1"/>
  <c r="L66" i="5" s="1"/>
  <c r="M66" i="5" s="1"/>
  <c r="G187" i="5"/>
  <c r="I187" i="5" s="1"/>
  <c r="L187" i="5" s="1"/>
  <c r="M187" i="5" s="1"/>
  <c r="G533" i="5"/>
  <c r="I533" i="5" s="1"/>
  <c r="L533" i="5" s="1"/>
  <c r="M533" i="5" s="1"/>
  <c r="G532" i="5"/>
  <c r="I532" i="5" s="1"/>
  <c r="L532" i="5" s="1"/>
  <c r="M532" i="5" s="1"/>
  <c r="G91" i="5"/>
  <c r="I91" i="5" s="1"/>
  <c r="L91" i="5" s="1"/>
  <c r="M91" i="5" s="1"/>
  <c r="G531" i="5"/>
  <c r="I531" i="5" s="1"/>
  <c r="L531" i="5" s="1"/>
  <c r="M531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28" i="5"/>
  <c r="I28" i="5" s="1"/>
  <c r="L28" i="5" s="1"/>
  <c r="M28" i="5" s="1"/>
  <c r="G525" i="5"/>
  <c r="I525" i="5" s="1"/>
  <c r="L525" i="5" s="1"/>
  <c r="M525" i="5" s="1"/>
  <c r="G524" i="5"/>
  <c r="I524" i="5" s="1"/>
  <c r="L524" i="5" s="1"/>
  <c r="M524" i="5" s="1"/>
  <c r="G264" i="5"/>
  <c r="I264" i="5" s="1"/>
  <c r="L264" i="5" s="1"/>
  <c r="M264" i="5" s="1"/>
  <c r="G523" i="5"/>
  <c r="I523" i="5" s="1"/>
  <c r="L523" i="5" s="1"/>
  <c r="M523" i="5" s="1"/>
  <c r="G205" i="5"/>
  <c r="I205" i="5" s="1"/>
  <c r="L205" i="5" s="1"/>
  <c r="M205" i="5" s="1"/>
  <c r="G522" i="5"/>
  <c r="I522" i="5" s="1"/>
  <c r="L522" i="5" s="1"/>
  <c r="M522" i="5" s="1"/>
  <c r="G521" i="5"/>
  <c r="I521" i="5" s="1"/>
  <c r="L521" i="5" s="1"/>
  <c r="M521" i="5" s="1"/>
  <c r="G252" i="5"/>
  <c r="I252" i="5" s="1"/>
  <c r="L252" i="5" s="1"/>
  <c r="M252" i="5" s="1"/>
  <c r="G520" i="5"/>
  <c r="I520" i="5" s="1"/>
  <c r="L520" i="5" s="1"/>
  <c r="M520" i="5" s="1"/>
  <c r="G260" i="5"/>
  <c r="I260" i="5" s="1"/>
  <c r="L260" i="5" s="1"/>
  <c r="M26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175" i="5"/>
  <c r="I175" i="5" s="1"/>
  <c r="L175" i="5" s="1"/>
  <c r="M175" i="5" s="1"/>
  <c r="G39" i="5"/>
  <c r="I39" i="5" s="1"/>
  <c r="L39" i="5" s="1"/>
  <c r="M39" i="5" s="1"/>
  <c r="G173" i="5"/>
  <c r="I173" i="5" s="1"/>
  <c r="L173" i="5" s="1"/>
  <c r="M173" i="5" s="1"/>
  <c r="G154" i="5"/>
  <c r="I154" i="5" s="1"/>
  <c r="L154" i="5" s="1"/>
  <c r="M154" i="5" s="1"/>
  <c r="G8" i="5"/>
  <c r="I8" i="5" s="1"/>
  <c r="L8" i="5" s="1"/>
  <c r="M8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3" i="5"/>
  <c r="I513" i="5" s="1"/>
  <c r="L513" i="5" s="1"/>
  <c r="M513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29" i="5"/>
  <c r="I29" i="5" s="1"/>
  <c r="L29" i="5" s="1"/>
  <c r="M29" i="5" s="1"/>
  <c r="G86" i="5"/>
  <c r="I86" i="5" s="1"/>
  <c r="L86" i="5" s="1"/>
  <c r="M86" i="5" s="1"/>
  <c r="G238" i="5"/>
  <c r="I238" i="5" s="1"/>
  <c r="L238" i="5" s="1"/>
  <c r="M238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272" i="5"/>
  <c r="I272" i="5" s="1"/>
  <c r="L272" i="5" s="1"/>
  <c r="M272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72" i="5"/>
  <c r="I72" i="5" s="1"/>
  <c r="L72" i="5" s="1"/>
  <c r="M72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276" i="5"/>
  <c r="I276" i="5" s="1"/>
  <c r="L276" i="5" s="1"/>
  <c r="M276" i="5" s="1"/>
  <c r="G495" i="5"/>
  <c r="I495" i="5" s="1"/>
  <c r="L495" i="5" s="1"/>
  <c r="M495" i="5" s="1"/>
  <c r="G494" i="5"/>
  <c r="I494" i="5" s="1"/>
  <c r="L494" i="5" s="1"/>
  <c r="M494" i="5" s="1"/>
  <c r="G107" i="5"/>
  <c r="I107" i="5" s="1"/>
  <c r="L107" i="5" s="1"/>
  <c r="M107" i="5" s="1"/>
  <c r="G493" i="5"/>
  <c r="I493" i="5" s="1"/>
  <c r="L493" i="5" s="1"/>
  <c r="M493" i="5" s="1"/>
  <c r="G113" i="5"/>
  <c r="I113" i="5" s="1"/>
  <c r="L113" i="5" s="1"/>
  <c r="M113" i="5" s="1"/>
  <c r="G492" i="5"/>
  <c r="I492" i="5" s="1"/>
  <c r="L492" i="5" s="1"/>
  <c r="M492" i="5" s="1"/>
  <c r="G491" i="5"/>
  <c r="I491" i="5" s="1"/>
  <c r="L491" i="5" s="1"/>
  <c r="M491" i="5" s="1"/>
  <c r="G265" i="5"/>
  <c r="I265" i="5" s="1"/>
  <c r="L265" i="5" s="1"/>
  <c r="M265" i="5" s="1"/>
  <c r="G35" i="5"/>
  <c r="I35" i="5" s="1"/>
  <c r="L35" i="5" s="1"/>
  <c r="M35" i="5" s="1"/>
  <c r="G216" i="5"/>
  <c r="I216" i="5" s="1"/>
  <c r="L216" i="5" s="1"/>
  <c r="M216" i="5" s="1"/>
  <c r="G88" i="5"/>
  <c r="I88" i="5" s="1"/>
  <c r="L88" i="5" s="1"/>
  <c r="M88" i="5" s="1"/>
  <c r="G133" i="5"/>
  <c r="I133" i="5" s="1"/>
  <c r="L133" i="5" s="1"/>
  <c r="M133" i="5" s="1"/>
  <c r="G490" i="5"/>
  <c r="I490" i="5" s="1"/>
  <c r="L490" i="5" s="1"/>
  <c r="M490" i="5" s="1"/>
  <c r="G489" i="5"/>
  <c r="I489" i="5" s="1"/>
  <c r="L489" i="5" s="1"/>
  <c r="M489" i="5" s="1"/>
  <c r="G97" i="5"/>
  <c r="I97" i="5" s="1"/>
  <c r="L97" i="5" s="1"/>
  <c r="M97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144" i="5"/>
  <c r="I144" i="5" s="1"/>
  <c r="L144" i="5" s="1"/>
  <c r="M144" i="5" s="1"/>
  <c r="G485" i="5"/>
  <c r="I485" i="5" s="1"/>
  <c r="L485" i="5" s="1"/>
  <c r="M485" i="5" s="1"/>
  <c r="G61" i="5"/>
  <c r="I61" i="5" s="1"/>
  <c r="L61" i="5" s="1"/>
  <c r="M61" i="5" s="1"/>
  <c r="G484" i="5"/>
  <c r="I484" i="5" s="1"/>
  <c r="L484" i="5" s="1"/>
  <c r="M484" i="5" s="1"/>
  <c r="G483" i="5"/>
  <c r="I483" i="5" s="1"/>
  <c r="L483" i="5" s="1"/>
  <c r="M483" i="5" s="1"/>
  <c r="G226" i="5"/>
  <c r="I226" i="5" s="1"/>
  <c r="L226" i="5" s="1"/>
  <c r="M226" i="5" s="1"/>
  <c r="G482" i="5"/>
  <c r="I482" i="5" s="1"/>
  <c r="L482" i="5" s="1"/>
  <c r="M482" i="5" s="1"/>
  <c r="G481" i="5"/>
  <c r="I481" i="5" s="1"/>
  <c r="L481" i="5" s="1"/>
  <c r="M481" i="5" s="1"/>
  <c r="G52" i="5"/>
  <c r="I52" i="5" s="1"/>
  <c r="L52" i="5" s="1"/>
  <c r="M52" i="5" s="1"/>
  <c r="G68" i="5"/>
  <c r="I68" i="5" s="1"/>
  <c r="L68" i="5" s="1"/>
  <c r="M68" i="5" s="1"/>
  <c r="G203" i="5"/>
  <c r="I203" i="5" s="1"/>
  <c r="L203" i="5" s="1"/>
  <c r="M203" i="5" s="1"/>
  <c r="G480" i="5"/>
  <c r="I480" i="5" s="1"/>
  <c r="L480" i="5" s="1"/>
  <c r="M480" i="5" s="1"/>
  <c r="G479" i="5"/>
  <c r="I479" i="5" s="1"/>
  <c r="L479" i="5" s="1"/>
  <c r="M479" i="5" s="1"/>
  <c r="G75" i="5"/>
  <c r="I75" i="5" s="1"/>
  <c r="L75" i="5" s="1"/>
  <c r="M75" i="5" s="1"/>
  <c r="G478" i="5"/>
  <c r="I478" i="5" s="1"/>
  <c r="L478" i="5" s="1"/>
  <c r="M478" i="5" s="1"/>
  <c r="G477" i="5"/>
  <c r="I477" i="5" s="1"/>
  <c r="L477" i="5" s="1"/>
  <c r="M477" i="5" s="1"/>
  <c r="G48" i="5"/>
  <c r="I48" i="5" s="1"/>
  <c r="L48" i="5" s="1"/>
  <c r="M48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55" i="5"/>
  <c r="I55" i="5" s="1"/>
  <c r="L55" i="5" s="1"/>
  <c r="M55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62" i="5"/>
  <c r="I62" i="5" s="1"/>
  <c r="L62" i="5" s="1"/>
  <c r="M62" i="5" s="1"/>
  <c r="G469" i="5"/>
  <c r="I469" i="5" s="1"/>
  <c r="L469" i="5" s="1"/>
  <c r="M469" i="5" s="1"/>
  <c r="G96" i="5"/>
  <c r="I96" i="5" s="1"/>
  <c r="L96" i="5" s="1"/>
  <c r="M96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3" i="5"/>
  <c r="I463" i="5" s="1"/>
  <c r="L463" i="5" s="1"/>
  <c r="M463" i="5" s="1"/>
  <c r="G262" i="5"/>
  <c r="I262" i="5" s="1"/>
  <c r="L262" i="5" s="1"/>
  <c r="M262" i="5" s="1"/>
  <c r="G462" i="5"/>
  <c r="I462" i="5" s="1"/>
  <c r="L462" i="5" s="1"/>
  <c r="M462" i="5" s="1"/>
  <c r="G245" i="5"/>
  <c r="I245" i="5" s="1"/>
  <c r="L245" i="5" s="1"/>
  <c r="M245" i="5" s="1"/>
  <c r="G461" i="5"/>
  <c r="I461" i="5" s="1"/>
  <c r="L461" i="5" s="1"/>
  <c r="M461" i="5" s="1"/>
  <c r="G212" i="5"/>
  <c r="I212" i="5" s="1"/>
  <c r="L212" i="5" s="1"/>
  <c r="M212" i="5" s="1"/>
  <c r="G120" i="5"/>
  <c r="I120" i="5" s="1"/>
  <c r="L120" i="5" s="1"/>
  <c r="M120" i="5" s="1"/>
  <c r="G90" i="5"/>
  <c r="I90" i="5" s="1"/>
  <c r="L90" i="5" s="1"/>
  <c r="M90" i="5" s="1"/>
  <c r="G126" i="5"/>
  <c r="I126" i="5" s="1"/>
  <c r="L126" i="5" s="1"/>
  <c r="M126" i="5" s="1"/>
  <c r="G211" i="5"/>
  <c r="I211" i="5" s="1"/>
  <c r="L211" i="5" s="1"/>
  <c r="M21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247" i="5"/>
  <c r="I247" i="5" s="1"/>
  <c r="L247" i="5" s="1"/>
  <c r="M247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160" i="5"/>
  <c r="I160" i="5" s="1"/>
  <c r="L160" i="5" s="1"/>
  <c r="M160" i="5" s="1"/>
  <c r="G440" i="5"/>
  <c r="I440" i="5" s="1"/>
  <c r="L440" i="5" s="1"/>
  <c r="M440" i="5" s="1"/>
  <c r="G51" i="5"/>
  <c r="I51" i="5" s="1"/>
  <c r="L51" i="5" s="1"/>
  <c r="M51" i="5" s="1"/>
  <c r="G74" i="5"/>
  <c r="I74" i="5" s="1"/>
  <c r="L74" i="5" s="1"/>
  <c r="M74" i="5" s="1"/>
  <c r="G439" i="5"/>
  <c r="I439" i="5" s="1"/>
  <c r="L439" i="5" s="1"/>
  <c r="M439" i="5" s="1"/>
  <c r="G438" i="5"/>
  <c r="I438" i="5" s="1"/>
  <c r="L438" i="5" s="1"/>
  <c r="M438" i="5" s="1"/>
  <c r="G115" i="5"/>
  <c r="I115" i="5" s="1"/>
  <c r="L115" i="5" s="1"/>
  <c r="M115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234" i="5"/>
  <c r="I234" i="5" s="1"/>
  <c r="L234" i="5" s="1"/>
  <c r="M234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180" i="5"/>
  <c r="I180" i="5" s="1"/>
  <c r="L180" i="5" s="1"/>
  <c r="M180" i="5" s="1"/>
  <c r="G429" i="5"/>
  <c r="I429" i="5" s="1"/>
  <c r="L429" i="5" s="1"/>
  <c r="M429" i="5" s="1"/>
  <c r="G428" i="5"/>
  <c r="I428" i="5" s="1"/>
  <c r="L428" i="5" s="1"/>
  <c r="M428" i="5" s="1"/>
  <c r="G103" i="5"/>
  <c r="I103" i="5" s="1"/>
  <c r="L103" i="5" s="1"/>
  <c r="M103" i="5" s="1"/>
  <c r="G141" i="5"/>
  <c r="I141" i="5" s="1"/>
  <c r="L141" i="5" s="1"/>
  <c r="M141" i="5" s="1"/>
  <c r="G427" i="5"/>
  <c r="I427" i="5" s="1"/>
  <c r="L427" i="5" s="1"/>
  <c r="M427" i="5" s="1"/>
  <c r="G70" i="5"/>
  <c r="I70" i="5" s="1"/>
  <c r="L70" i="5" s="1"/>
  <c r="M70" i="5" s="1"/>
  <c r="G426" i="5"/>
  <c r="I426" i="5" s="1"/>
  <c r="L426" i="5" s="1"/>
  <c r="M426" i="5" s="1"/>
  <c r="G425" i="5"/>
  <c r="I425" i="5" s="1"/>
  <c r="L425" i="5" s="1"/>
  <c r="M425" i="5" s="1"/>
  <c r="G81" i="5"/>
  <c r="I81" i="5" s="1"/>
  <c r="L81" i="5" s="1"/>
  <c r="M81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240" i="5"/>
  <c r="I240" i="5" s="1"/>
  <c r="L240" i="5" s="1"/>
  <c r="M240" i="5" s="1"/>
  <c r="G256" i="5"/>
  <c r="I256" i="5" s="1"/>
  <c r="L256" i="5" s="1"/>
  <c r="M256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246" i="5"/>
  <c r="I246" i="5" s="1"/>
  <c r="L246" i="5" s="1"/>
  <c r="M246" i="5" s="1"/>
  <c r="G415" i="5"/>
  <c r="I415" i="5" s="1"/>
  <c r="L415" i="5" s="1"/>
  <c r="M415" i="5" s="1"/>
  <c r="G108" i="5"/>
  <c r="I108" i="5" s="1"/>
  <c r="L108" i="5" s="1"/>
  <c r="M108" i="5" s="1"/>
  <c r="G166" i="5"/>
  <c r="I166" i="5" s="1"/>
  <c r="L166" i="5" s="1"/>
  <c r="M166" i="5" s="1"/>
  <c r="G146" i="5"/>
  <c r="I146" i="5" s="1"/>
  <c r="L146" i="5" s="1"/>
  <c r="M146" i="5" s="1"/>
  <c r="G414" i="5"/>
  <c r="I414" i="5" s="1"/>
  <c r="L414" i="5" s="1"/>
  <c r="M414" i="5" s="1"/>
  <c r="G207" i="5"/>
  <c r="I207" i="5" s="1"/>
  <c r="L207" i="5" s="1"/>
  <c r="M207" i="5" s="1"/>
  <c r="G191" i="5"/>
  <c r="I191" i="5" s="1"/>
  <c r="L191" i="5" s="1"/>
  <c r="M191" i="5" s="1"/>
  <c r="G413" i="5"/>
  <c r="I413" i="5" s="1"/>
  <c r="L413" i="5" s="1"/>
  <c r="M413" i="5" s="1"/>
  <c r="G156" i="5"/>
  <c r="I156" i="5" s="1"/>
  <c r="L156" i="5" s="1"/>
  <c r="M156" i="5" s="1"/>
  <c r="G412" i="5"/>
  <c r="I412" i="5" s="1"/>
  <c r="L412" i="5" s="1"/>
  <c r="M412" i="5" s="1"/>
  <c r="G411" i="5"/>
  <c r="I411" i="5" s="1"/>
  <c r="L411" i="5" s="1"/>
  <c r="M411" i="5" s="1"/>
  <c r="G124" i="5"/>
  <c r="I124" i="5" s="1"/>
  <c r="L124" i="5" s="1"/>
  <c r="M124" i="5" s="1"/>
  <c r="G131" i="5"/>
  <c r="I131" i="5" s="1"/>
  <c r="L131" i="5" s="1"/>
  <c r="M13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206" i="5"/>
  <c r="I206" i="5" s="1"/>
  <c r="L206" i="5" s="1"/>
  <c r="M206" i="5" s="1"/>
  <c r="G396" i="5"/>
  <c r="I396" i="5" s="1"/>
  <c r="L396" i="5" s="1"/>
  <c r="M396" i="5" s="1"/>
  <c r="G395" i="5"/>
  <c r="I395" i="5" s="1"/>
  <c r="L395" i="5" s="1"/>
  <c r="M395" i="5" s="1"/>
  <c r="G394" i="5"/>
  <c r="I394" i="5" s="1"/>
  <c r="L394" i="5" s="1"/>
  <c r="M394" i="5" s="1"/>
  <c r="G24" i="5"/>
  <c r="I24" i="5" s="1"/>
  <c r="L24" i="5" s="1"/>
  <c r="M24" i="5" s="1"/>
  <c r="G147" i="5"/>
  <c r="I147" i="5" s="1"/>
  <c r="L147" i="5" s="1"/>
  <c r="M147" i="5" s="1"/>
  <c r="G393" i="5"/>
  <c r="I393" i="5" s="1"/>
  <c r="L393" i="5" s="1"/>
  <c r="M393" i="5" s="1"/>
  <c r="G239" i="5"/>
  <c r="I239" i="5" s="1"/>
  <c r="L239" i="5" s="1"/>
  <c r="M239" i="5" s="1"/>
  <c r="G392" i="5"/>
  <c r="I392" i="5" s="1"/>
  <c r="L392" i="5" s="1"/>
  <c r="M392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176" i="5"/>
  <c r="I176" i="5" s="1"/>
  <c r="L176" i="5" s="1"/>
  <c r="M176" i="5" s="1"/>
  <c r="G388" i="5"/>
  <c r="I388" i="5" s="1"/>
  <c r="L388" i="5" s="1"/>
  <c r="M388" i="5" s="1"/>
  <c r="G387" i="5"/>
  <c r="I387" i="5" s="1"/>
  <c r="L387" i="5" s="1"/>
  <c r="M387" i="5" s="1"/>
  <c r="G58" i="5"/>
  <c r="I58" i="5" s="1"/>
  <c r="L58" i="5" s="1"/>
  <c r="M58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27" i="5"/>
  <c r="I27" i="5" s="1"/>
  <c r="L27" i="5" s="1"/>
  <c r="M27" i="5" s="1"/>
  <c r="G138" i="5"/>
  <c r="I138" i="5" s="1"/>
  <c r="L138" i="5" s="1"/>
  <c r="M138" i="5" s="1"/>
  <c r="G383" i="5"/>
  <c r="I383" i="5" s="1"/>
  <c r="L383" i="5" s="1"/>
  <c r="M383" i="5" s="1"/>
  <c r="G382" i="5"/>
  <c r="I382" i="5" s="1"/>
  <c r="L382" i="5" s="1"/>
  <c r="M382" i="5" s="1"/>
  <c r="G241" i="5"/>
  <c r="I241" i="5" s="1"/>
  <c r="L241" i="5" s="1"/>
  <c r="M241" i="5" s="1"/>
  <c r="G381" i="5"/>
  <c r="I381" i="5" s="1"/>
  <c r="L381" i="5" s="1"/>
  <c r="M381" i="5" s="1"/>
  <c r="G189" i="5"/>
  <c r="I189" i="5" s="1"/>
  <c r="L189" i="5" s="1"/>
  <c r="M189" i="5" s="1"/>
  <c r="G195" i="5"/>
  <c r="I195" i="5" s="1"/>
  <c r="L195" i="5" s="1"/>
  <c r="M195" i="5" s="1"/>
  <c r="G380" i="5"/>
  <c r="I380" i="5" s="1"/>
  <c r="L380" i="5" s="1"/>
  <c r="M380" i="5" s="1"/>
  <c r="G232" i="5"/>
  <c r="I232" i="5" s="1"/>
  <c r="L232" i="5" s="1"/>
  <c r="M232" i="5" s="1"/>
  <c r="G379" i="5"/>
  <c r="I379" i="5" s="1"/>
  <c r="L379" i="5" s="1"/>
  <c r="M379" i="5" s="1"/>
  <c r="G378" i="5"/>
  <c r="I378" i="5" s="1"/>
  <c r="L378" i="5" s="1"/>
  <c r="M378" i="5" s="1"/>
  <c r="G230" i="5"/>
  <c r="I230" i="5" s="1"/>
  <c r="L230" i="5" s="1"/>
  <c r="M230" i="5" s="1"/>
  <c r="G377" i="5"/>
  <c r="I377" i="5" s="1"/>
  <c r="L377" i="5" s="1"/>
  <c r="M377" i="5" s="1"/>
  <c r="G251" i="5"/>
  <c r="I251" i="5" s="1"/>
  <c r="L251" i="5" s="1"/>
  <c r="M251" i="5" s="1"/>
  <c r="G376" i="5"/>
  <c r="I376" i="5" s="1"/>
  <c r="L376" i="5" s="1"/>
  <c r="M376" i="5" s="1"/>
  <c r="G375" i="5"/>
  <c r="I375" i="5" s="1"/>
  <c r="L375" i="5" s="1"/>
  <c r="M375" i="5" s="1"/>
  <c r="G174" i="5"/>
  <c r="I174" i="5" s="1"/>
  <c r="L174" i="5" s="1"/>
  <c r="M174" i="5" s="1"/>
  <c r="G73" i="5"/>
  <c r="I73" i="5" s="1"/>
  <c r="L73" i="5" s="1"/>
  <c r="M73" i="5" s="1"/>
  <c r="G45" i="5"/>
  <c r="I45" i="5" s="1"/>
  <c r="L45" i="5" s="1"/>
  <c r="M45" i="5" s="1"/>
  <c r="G374" i="5"/>
  <c r="I374" i="5" s="1"/>
  <c r="L374" i="5" s="1"/>
  <c r="M374" i="5" s="1"/>
  <c r="G38" i="5"/>
  <c r="I38" i="5" s="1"/>
  <c r="L38" i="5" s="1"/>
  <c r="M38" i="5" s="1"/>
  <c r="G20" i="5"/>
  <c r="I20" i="5" s="1"/>
  <c r="L20" i="5" s="1"/>
  <c r="M20" i="5" s="1"/>
  <c r="G373" i="5"/>
  <c r="I373" i="5" s="1"/>
  <c r="L373" i="5" s="1"/>
  <c r="M373" i="5" s="1"/>
  <c r="G267" i="5"/>
  <c r="I267" i="5" s="1"/>
  <c r="L267" i="5" s="1"/>
  <c r="M267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153" i="5"/>
  <c r="I153" i="5" s="1"/>
  <c r="L153" i="5" s="1"/>
  <c r="M153" i="5" s="1"/>
  <c r="G53" i="5"/>
  <c r="I53" i="5" s="1"/>
  <c r="L53" i="5" s="1"/>
  <c r="M53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5" i="5"/>
  <c r="I365" i="5" s="1"/>
  <c r="L365" i="5" s="1"/>
  <c r="M365" i="5" s="1"/>
  <c r="G364" i="5"/>
  <c r="I364" i="5" s="1"/>
  <c r="L364" i="5" s="1"/>
  <c r="M364" i="5" s="1"/>
  <c r="G16" i="5"/>
  <c r="I16" i="5" s="1"/>
  <c r="L16" i="5" s="1"/>
  <c r="M16" i="5" s="1"/>
  <c r="G363" i="5"/>
  <c r="I363" i="5" s="1"/>
  <c r="L363" i="5" s="1"/>
  <c r="M363" i="5" s="1"/>
  <c r="G64" i="5"/>
  <c r="I64" i="5" s="1"/>
  <c r="L64" i="5" s="1"/>
  <c r="M64" i="5" s="1"/>
  <c r="G362" i="5"/>
  <c r="I362" i="5" s="1"/>
  <c r="L362" i="5" s="1"/>
  <c r="M362" i="5" s="1"/>
  <c r="G164" i="5"/>
  <c r="I164" i="5" s="1"/>
  <c r="L164" i="5" s="1"/>
  <c r="M164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101" i="5"/>
  <c r="I101" i="5" s="1"/>
  <c r="L101" i="5" s="1"/>
  <c r="M101" i="5" s="1"/>
  <c r="G129" i="5"/>
  <c r="I129" i="5" s="1"/>
  <c r="L129" i="5" s="1"/>
  <c r="M129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111" i="5"/>
  <c r="I111" i="5" s="1"/>
  <c r="L111" i="5" s="1"/>
  <c r="M111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268" i="5"/>
  <c r="I268" i="5" s="1"/>
  <c r="L268" i="5" s="1"/>
  <c r="M268" i="5" s="1"/>
  <c r="G342" i="5"/>
  <c r="I342" i="5" s="1"/>
  <c r="L342" i="5" s="1"/>
  <c r="M342" i="5" s="1"/>
  <c r="G343" i="5"/>
  <c r="I343" i="5" s="1"/>
  <c r="L343" i="5" s="1"/>
  <c r="M343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137" i="5"/>
  <c r="I137" i="5" s="1"/>
  <c r="L137" i="5" s="1"/>
  <c r="M137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2" i="5"/>
  <c r="I332" i="5" s="1"/>
  <c r="L332" i="5" s="1"/>
  <c r="M332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114" i="5"/>
  <c r="I114" i="5" s="1"/>
  <c r="L114" i="5" s="1"/>
  <c r="M114" i="5" s="1"/>
  <c r="G222" i="5"/>
  <c r="I222" i="5" s="1"/>
  <c r="L222" i="5" s="1"/>
  <c r="M222" i="5" s="1"/>
  <c r="G327" i="5"/>
  <c r="I327" i="5" s="1"/>
  <c r="L327" i="5" s="1"/>
  <c r="M327" i="5" s="1"/>
  <c r="G235" i="5"/>
  <c r="I235" i="5" s="1"/>
  <c r="L235" i="5" s="1"/>
  <c r="M235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274" i="5"/>
  <c r="I274" i="5" s="1"/>
  <c r="L274" i="5" s="1"/>
  <c r="M27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157" i="5"/>
  <c r="I157" i="5" s="1"/>
  <c r="L157" i="5" s="1"/>
  <c r="M157" i="5" s="1"/>
  <c r="G21" i="5"/>
  <c r="I21" i="5" s="1"/>
  <c r="L21" i="5" s="1"/>
  <c r="M21" i="5" s="1"/>
  <c r="G110" i="5"/>
  <c r="I110" i="5" s="1"/>
  <c r="L110" i="5" s="1"/>
  <c r="M110" i="5" s="1"/>
  <c r="G320" i="5"/>
  <c r="I320" i="5" s="1"/>
  <c r="L320" i="5" s="1"/>
  <c r="M320" i="5" s="1"/>
  <c r="G319" i="5"/>
  <c r="I319" i="5" s="1"/>
  <c r="L319" i="5" s="1"/>
  <c r="M319" i="5" s="1"/>
  <c r="G181" i="5"/>
  <c r="I181" i="5" s="1"/>
  <c r="L181" i="5" s="1"/>
  <c r="M181" i="5" s="1"/>
  <c r="G318" i="5"/>
  <c r="I318" i="5" s="1"/>
  <c r="L318" i="5" s="1"/>
  <c r="M318" i="5" s="1"/>
  <c r="G281" i="5"/>
  <c r="I281" i="5" s="1"/>
  <c r="L281" i="5" s="1"/>
  <c r="M281" i="5" s="1"/>
  <c r="G122" i="5"/>
  <c r="I122" i="5" s="1"/>
  <c r="L122" i="5" s="1"/>
  <c r="M122" i="5" s="1"/>
  <c r="G185" i="5"/>
  <c r="I185" i="5" s="1"/>
  <c r="L185" i="5" s="1"/>
  <c r="M185" i="5" s="1"/>
  <c r="G317" i="5"/>
  <c r="I317" i="5" s="1"/>
  <c r="L317" i="5" s="1"/>
  <c r="M317" i="5" s="1"/>
  <c r="G7" i="5"/>
  <c r="I7" i="5" s="1"/>
  <c r="L7" i="5" s="1"/>
  <c r="M7" i="5" s="1"/>
  <c r="G248" i="5"/>
  <c r="I248" i="5" s="1"/>
  <c r="L248" i="5" s="1"/>
  <c r="M248" i="5" s="1"/>
  <c r="G316" i="5"/>
  <c r="I316" i="5" s="1"/>
  <c r="L316" i="5" s="1"/>
  <c r="M316" i="5" s="1"/>
  <c r="G315" i="5"/>
  <c r="I315" i="5" s="1"/>
  <c r="L315" i="5" s="1"/>
  <c r="M315" i="5" s="1"/>
  <c r="G43" i="5"/>
  <c r="I43" i="5" s="1"/>
  <c r="L43" i="5" s="1"/>
  <c r="M43" i="5" s="1"/>
  <c r="G202" i="5"/>
  <c r="I202" i="5" s="1"/>
  <c r="L202" i="5" s="1"/>
  <c r="M202" i="5" s="1"/>
  <c r="G71" i="5"/>
  <c r="I71" i="5" s="1"/>
  <c r="L71" i="5" s="1"/>
  <c r="M71" i="5" s="1"/>
  <c r="G227" i="5"/>
  <c r="I227" i="5" s="1"/>
  <c r="L227" i="5" s="1"/>
  <c r="M227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65" i="5"/>
  <c r="I65" i="5" s="1"/>
  <c r="L65" i="5" s="1"/>
  <c r="M65" i="5" s="1"/>
  <c r="G140" i="5"/>
  <c r="I140" i="5" s="1"/>
  <c r="L140" i="5" s="1"/>
  <c r="M140" i="5" s="1"/>
  <c r="G78" i="5"/>
  <c r="I78" i="5" s="1"/>
  <c r="L78" i="5" s="1"/>
  <c r="M78" i="5" s="1"/>
  <c r="G310" i="5"/>
  <c r="I310" i="5" s="1"/>
  <c r="L310" i="5" s="1"/>
  <c r="M310" i="5" s="1"/>
  <c r="G143" i="5"/>
  <c r="I143" i="5" s="1"/>
  <c r="L143" i="5" s="1"/>
  <c r="M143" i="5" s="1"/>
  <c r="G309" i="5"/>
  <c r="I309" i="5" s="1"/>
  <c r="L309" i="5" s="1"/>
  <c r="M309" i="5" s="1"/>
  <c r="G308" i="5"/>
  <c r="I308" i="5" s="1"/>
  <c r="L308" i="5" s="1"/>
  <c r="M308" i="5" s="1"/>
  <c r="G178" i="5"/>
  <c r="I178" i="5" s="1"/>
  <c r="L178" i="5" s="1"/>
  <c r="M178" i="5" s="1"/>
  <c r="G109" i="5"/>
  <c r="I109" i="5" s="1"/>
  <c r="L109" i="5" s="1"/>
  <c r="M109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79" i="5"/>
  <c r="I79" i="5" s="1"/>
  <c r="L79" i="5" s="1"/>
  <c r="M79" i="5" s="1"/>
  <c r="G188" i="5"/>
  <c r="I188" i="5" s="1"/>
  <c r="L188" i="5" s="1"/>
  <c r="M188" i="5" s="1"/>
  <c r="G304" i="5"/>
  <c r="I304" i="5" s="1"/>
  <c r="L304" i="5" s="1"/>
  <c r="M304" i="5" s="1"/>
  <c r="G303" i="5"/>
  <c r="I303" i="5" s="1"/>
  <c r="L303" i="5" s="1"/>
  <c r="M303" i="5" s="1"/>
  <c r="G270" i="5"/>
  <c r="I270" i="5" s="1"/>
  <c r="L270" i="5" s="1"/>
  <c r="M270" i="5" s="1"/>
  <c r="G302" i="5"/>
  <c r="I302" i="5" s="1"/>
  <c r="L302" i="5" s="1"/>
  <c r="M302" i="5" s="1"/>
  <c r="G301" i="5"/>
  <c r="I301" i="5" s="1"/>
  <c r="L301" i="5" s="1"/>
  <c r="M301" i="5" s="1"/>
  <c r="G213" i="5"/>
  <c r="I213" i="5" s="1"/>
  <c r="L213" i="5" s="1"/>
  <c r="M213" i="5" s="1"/>
  <c r="G300" i="5"/>
  <c r="I300" i="5" s="1"/>
  <c r="L300" i="5" s="1"/>
  <c r="M300" i="5" s="1"/>
  <c r="G299" i="5"/>
  <c r="I299" i="5" s="1"/>
  <c r="L299" i="5" s="1"/>
  <c r="M299" i="5" s="1"/>
  <c r="G102" i="5"/>
  <c r="I102" i="5" s="1"/>
  <c r="L102" i="5" s="1"/>
  <c r="M102" i="5" s="1"/>
  <c r="G298" i="5"/>
  <c r="I298" i="5" s="1"/>
  <c r="L298" i="5" s="1"/>
  <c r="M298" i="5" s="1"/>
  <c r="G297" i="5"/>
  <c r="I297" i="5" s="1"/>
  <c r="L297" i="5" s="1"/>
  <c r="M297" i="5" s="1"/>
  <c r="G296" i="5"/>
  <c r="I296" i="5" s="1"/>
  <c r="L296" i="5" s="1"/>
  <c r="M296" i="5" s="1"/>
  <c r="G152" i="5"/>
  <c r="I152" i="5" s="1"/>
  <c r="L152" i="5" s="1"/>
  <c r="M152" i="5" s="1"/>
  <c r="G271" i="5"/>
  <c r="I271" i="5" s="1"/>
  <c r="L271" i="5" s="1"/>
  <c r="M271" i="5" s="1"/>
  <c r="G295" i="5"/>
  <c r="I295" i="5" s="1"/>
  <c r="L295" i="5" s="1"/>
  <c r="M295" i="5" s="1"/>
  <c r="G151" i="5"/>
  <c r="I151" i="5" s="1"/>
  <c r="L151" i="5" s="1"/>
  <c r="M151" i="5" s="1"/>
  <c r="G171" i="5"/>
  <c r="I171" i="5" s="1"/>
  <c r="L171" i="5" s="1"/>
  <c r="M171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197" i="5"/>
  <c r="I197" i="5" s="1"/>
  <c r="L197" i="5" s="1"/>
  <c r="M197" i="5" s="1"/>
  <c r="G291" i="5"/>
  <c r="I291" i="5" s="1"/>
  <c r="L291" i="5" s="1"/>
  <c r="M291" i="5" s="1"/>
  <c r="G177" i="5"/>
  <c r="I177" i="5" s="1"/>
  <c r="L177" i="5" s="1"/>
  <c r="M177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7" i="5"/>
  <c r="I287" i="5" s="1"/>
  <c r="L287" i="5" s="1"/>
  <c r="M287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P8" i="3" l="1"/>
  <c r="P5" i="3"/>
  <c r="P6" i="3"/>
  <c r="P7" i="3"/>
  <c r="P9" i="3"/>
  <c r="T287" i="5" l="1"/>
  <c r="U287" i="5" s="1"/>
  <c r="T283" i="5"/>
  <c r="T286" i="5"/>
  <c r="T285" i="5"/>
  <c r="T284" i="5"/>
  <c r="P10" i="3"/>
  <c r="Q6" i="3" s="1"/>
  <c r="U284" i="5" l="1"/>
  <c r="U285" i="5"/>
  <c r="U286" i="5"/>
  <c r="U283" i="5"/>
  <c r="T288" i="5"/>
  <c r="Q5" i="3"/>
  <c r="Q8" i="3"/>
  <c r="Q9" i="3"/>
  <c r="Q7" i="3"/>
  <c r="U288" i="5" l="1"/>
  <c r="Q10" i="3"/>
</calcChain>
</file>

<file path=xl/sharedStrings.xml><?xml version="1.0" encoding="utf-8"?>
<sst xmlns="http://schemas.openxmlformats.org/spreadsheetml/2006/main" count="14771" uniqueCount="1133">
  <si>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</si>
  <si>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</si>
  <si>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</si>
  <si>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</si>
  <si>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</si>
  <si>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</si>
  <si>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</si>
  <si>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</si>
  <si>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</si>
  <si>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</si>
  <si>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</si>
  <si>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</si>
  <si>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</si>
  <si>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</si>
  <si>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</si>
  <si>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</si>
  <si>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</si>
  <si>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</si>
  <si>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</si>
  <si>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</si>
  <si>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</si>
  <si>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</si>
  <si>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</si>
  <si>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</si>
  <si>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</si>
  <si>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</si>
  <si>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</si>
  <si>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</si>
  <si>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</si>
  <si>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</si>
  <si>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</si>
  <si>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</si>
  <si>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</si>
  <si>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</si>
  <si>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</si>
  <si>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</si>
  <si>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</si>
  <si>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</si>
  <si>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</si>
  <si>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</si>
  <si>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</si>
  <si>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</si>
  <si>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</si>
  <si>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</si>
  <si>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</si>
  <si>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</si>
  <si>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</si>
  <si>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</si>
  <si>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</si>
  <si>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</si>
  <si>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</si>
  <si>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</si>
  <si>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</si>
  <si>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</si>
  <si>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</si>
  <si>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</si>
  <si>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</si>
  <si>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</si>
  <si>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</si>
  <si>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</si>
  <si>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</si>
  <si>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</si>
  <si>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</si>
  <si>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</si>
  <si>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</si>
  <si>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</si>
  <si>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</si>
  <si>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</si>
  <si>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</si>
  <si>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</si>
  <si>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</si>
  <si>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</si>
  <si>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</si>
  <si>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</si>
  <si>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</si>
  <si>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</si>
  <si>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</si>
  <si>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</si>
  <si>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</si>
  <si>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</si>
  <si>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</si>
  <si>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</si>
  <si>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</si>
  <si>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</si>
  <si>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</si>
  <si>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</si>
  <si>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</si>
  <si>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</si>
  <si>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</si>
  <si>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</si>
  <si>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</si>
  <si>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</si>
  <si>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</si>
  <si>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</si>
  <si>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</si>
  <si>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</si>
  <si>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</si>
  <si>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</si>
  <si>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</si>
  <si>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</si>
  <si>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</si>
  <si>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</si>
  <si>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</si>
  <si>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</si>
  <si>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</si>
  <si>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</si>
  <si>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</si>
  <si>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</si>
  <si>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</si>
  <si>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</si>
  <si>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</si>
  <si>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</si>
  <si>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</si>
  <si>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</si>
  <si>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</si>
  <si>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</si>
  <si>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</si>
  <si>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</si>
  <si>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</si>
  <si>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</si>
  <si>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</si>
  <si>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</si>
  <si>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</si>
  <si>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</si>
  <si>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</si>
  <si>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</si>
  <si>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</si>
  <si>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</si>
  <si>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</si>
  <si>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</si>
  <si>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</si>
  <si>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</si>
  <si>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</si>
  <si>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</si>
  <si>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</si>
  <si>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</si>
  <si>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</si>
  <si>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</si>
  <si>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</si>
  <si>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</si>
  <si>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</si>
  <si>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</si>
  <si>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</si>
  <si>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</si>
  <si>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</si>
  <si>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</si>
  <si>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</si>
  <si>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</si>
  <si>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</si>
  <si>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</si>
  <si>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</si>
  <si>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</si>
  <si>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</si>
  <si>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</si>
  <si>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</si>
  <si>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</si>
  <si>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</si>
  <si>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</si>
  <si>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</si>
  <si>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</si>
  <si>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</si>
  <si>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</si>
  <si>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</si>
  <si>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</si>
  <si>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</si>
  <si>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</si>
  <si>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</si>
  <si>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</si>
  <si>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</si>
  <si>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</si>
  <si>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</si>
  <si>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</si>
  <si>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</si>
  <si>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</si>
  <si>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</si>
  <si>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</si>
  <si>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</si>
  <si>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</si>
  <si>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</si>
  <si>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</si>
  <si>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</si>
  <si>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</si>
  <si>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</si>
  <si>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</si>
  <si>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</si>
  <si>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</si>
  <si>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</si>
  <si>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</si>
  <si>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</si>
  <si>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</si>
  <si>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</si>
  <si>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</si>
  <si>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</si>
  <si>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</si>
  <si>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</si>
  <si>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</si>
  <si>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</si>
  <si>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</si>
  <si>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</si>
  <si>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</si>
  <si>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</si>
  <si>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</si>
  <si>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</si>
  <si>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</si>
  <si>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</si>
  <si>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</si>
  <si>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</si>
  <si>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</si>
  <si>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</si>
  <si>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</si>
  <si>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</si>
  <si>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</si>
  <si>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</si>
  <si>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</si>
  <si>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</si>
  <si>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</si>
  <si>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</si>
  <si>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</si>
  <si>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</si>
  <si>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</si>
  <si>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</si>
  <si>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</si>
  <si>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</si>
  <si>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</si>
  <si>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</si>
  <si>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</si>
  <si>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</si>
  <si>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</si>
  <si>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</si>
  <si>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</si>
  <si>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</si>
  <si>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</si>
  <si>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</si>
  <si>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</si>
  <si>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</si>
  <si>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</si>
  <si>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</si>
  <si>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</si>
  <si>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</si>
  <si>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</si>
  <si>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</si>
  <si>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</si>
  <si>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</si>
  <si>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</si>
  <si>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</si>
  <si>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</si>
  <si>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</si>
  <si>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</si>
  <si>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</si>
  <si>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</si>
  <si>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</si>
  <si>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</si>
  <si>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</si>
  <si>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</si>
  <si>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</si>
  <si>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</si>
  <si>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</si>
  <si>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</si>
  <si>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</si>
  <si>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</si>
  <si>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</si>
  <si>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</si>
  <si>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</si>
  <si>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</si>
  <si>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</si>
  <si>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</si>
  <si>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</si>
  <si>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</si>
  <si>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</si>
  <si>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</si>
  <si>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</si>
  <si>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</si>
  <si>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</si>
  <si>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</si>
  <si>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</si>
  <si>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</si>
  <si>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</si>
  <si>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</si>
  <si>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</si>
  <si>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</si>
  <si>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</si>
  <si>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</si>
  <si>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</si>
  <si>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</si>
  <si>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</si>
  <si>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</si>
  <si>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</si>
  <si>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</si>
  <si>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</si>
  <si>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</si>
  <si>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</si>
  <si>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</si>
  <si>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</si>
  <si>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</si>
  <si>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</si>
  <si>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</si>
  <si>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</si>
  <si>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</si>
  <si>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</si>
  <si>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</si>
  <si>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</si>
  <si>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</si>
  <si>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</si>
  <si>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</si>
  <si>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</si>
  <si>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</si>
  <si>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</si>
  <si>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</si>
  <si>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</si>
  <si>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</si>
  <si>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</si>
  <si>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</si>
  <si>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</si>
  <si>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</si>
  <si>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</si>
  <si>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</si>
  <si>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</si>
  <si>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</si>
  <si>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</si>
  <si>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</si>
  <si>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</si>
  <si>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</si>
  <si>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</si>
  <si>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</si>
  <si>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</si>
  <si>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</si>
  <si>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</si>
  <si>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</si>
  <si>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</si>
  <si>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</si>
  <si>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</si>
  <si>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</si>
  <si>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</si>
  <si>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</si>
  <si>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</si>
  <si>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</si>
  <si>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</si>
  <si>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</si>
  <si>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</si>
  <si>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</si>
  <si>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</si>
  <si>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</si>
  <si>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</si>
  <si>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</si>
  <si>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</si>
  <si>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</si>
  <si>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</si>
  <si>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</si>
  <si>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</si>
  <si>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</si>
  <si>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</si>
  <si>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</si>
  <si>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</si>
  <si>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</si>
  <si>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</si>
  <si>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</si>
  <si>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</si>
  <si>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</si>
  <si>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</si>
  <si>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</si>
  <si>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</si>
  <si>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</si>
  <si>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</si>
  <si>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</si>
  <si>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</si>
  <si>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</si>
  <si>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</si>
  <si>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</si>
  <si>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</si>
  <si>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</si>
  <si>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</si>
  <si>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</si>
  <si>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</si>
  <si>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</si>
  <si>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</si>
  <si>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</si>
  <si>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</si>
  <si>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</si>
  <si>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</si>
  <si>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</si>
  <si>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</si>
  <si>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</si>
  <si>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</si>
  <si>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</si>
  <si>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</si>
  <si>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</si>
  <si>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</si>
  <si>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</si>
  <si>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</si>
  <si>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</si>
  <si>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</si>
  <si>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</si>
  <si>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</si>
  <si>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</si>
  <si>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</si>
  <si>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</si>
  <si>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</si>
  <si>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</si>
  <si>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</si>
  <si>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</si>
  <si>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</si>
  <si>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</si>
  <si>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</si>
  <si>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</si>
  <si>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</si>
  <si>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</si>
  <si>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</si>
  <si>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</si>
  <si>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</si>
  <si>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</si>
  <si>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</si>
  <si>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</si>
  <si>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</si>
  <si>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</si>
  <si>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</si>
  <si>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</si>
  <si>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</si>
  <si>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</si>
  <si>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</si>
  <si>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</si>
  <si>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</si>
  <si>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</si>
  <si>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</si>
  <si>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</si>
  <si>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</si>
  <si>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</si>
  <si>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</si>
  <si>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</si>
  <si>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</si>
  <si>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</si>
  <si>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</si>
  <si>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</si>
  <si>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</si>
  <si>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</si>
  <si>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</si>
  <si>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</si>
  <si>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</si>
  <si>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</si>
  <si>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</si>
  <si>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</si>
  <si>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</si>
  <si>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</si>
  <si>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</si>
  <si>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</si>
  <si>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</si>
  <si>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</si>
  <si>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</si>
  <si>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</si>
  <si>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</si>
  <si>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</si>
  <si>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</si>
  <si>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</si>
  <si>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</si>
  <si>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</si>
  <si>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</si>
  <si>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</si>
  <si>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</si>
  <si>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</si>
  <si>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</si>
  <si>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</si>
  <si>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</si>
  <si>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</si>
  <si>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</si>
  <si>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</si>
  <si>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</si>
  <si>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</si>
  <si>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</si>
  <si>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</si>
  <si>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</si>
  <si>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</si>
  <si>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</si>
  <si>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</si>
  <si>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</si>
  <si>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</si>
  <si>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</si>
  <si>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</si>
  <si>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</si>
  <si>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</si>
  <si>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</si>
  <si>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</si>
  <si>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</si>
  <si>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</si>
  <si>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</si>
  <si>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</si>
  <si>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</si>
  <si>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</si>
  <si>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</si>
  <si>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</si>
  <si>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</si>
  <si>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</si>
  <si>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</si>
  <si>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</si>
  <si>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</si>
  <si>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</si>
  <si>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</si>
  <si>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</si>
  <si>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</si>
  <si>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</si>
  <si>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</si>
  <si>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</si>
  <si>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</si>
  <si>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</si>
  <si>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</si>
  <si>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</si>
  <si>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</si>
  <si>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</si>
  <si>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</si>
  <si>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</si>
  <si>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</si>
  <si>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</si>
  <si>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</si>
  <si>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</si>
  <si>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</si>
  <si>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</si>
  <si>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</si>
  <si>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</si>
  <si>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</si>
  <si>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</si>
  <si>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</si>
  <si>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</si>
  <si>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</si>
  <si>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</si>
  <si>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</si>
  <si>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</si>
  <si>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</si>
  <si>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</si>
  <si>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</si>
  <si>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</si>
  <si>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</si>
  <si>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</si>
  <si>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</si>
  <si>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</si>
  <si>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</si>
  <si>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</si>
  <si>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</si>
  <si>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</si>
  <si>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</si>
  <si>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</si>
  <si>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</si>
  <si>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</si>
  <si>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</si>
  <si>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</si>
  <si>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</si>
  <si>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</si>
  <si>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</si>
  <si>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</si>
  <si>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</si>
  <si>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</si>
  <si>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</si>
  <si>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</si>
  <si>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</si>
  <si>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</si>
  <si>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</si>
  <si>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</si>
  <si>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</si>
  <si>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</si>
  <si>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</si>
  <si>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</si>
  <si>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</si>
  <si>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</si>
  <si>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</si>
  <si>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</si>
  <si>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</si>
  <si>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</si>
  <si>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</si>
  <si>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</si>
  <si>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</si>
  <si>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</si>
  <si>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</si>
  <si>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</si>
  <si>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</si>
  <si>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</si>
  <si>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</si>
  <si>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</si>
  <si>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</si>
  <si>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</si>
  <si>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</si>
  <si>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</si>
  <si>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</si>
  <si>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</si>
  <si>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</si>
  <si>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</si>
  <si>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</si>
  <si>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</si>
  <si>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</si>
  <si>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</si>
  <si>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</si>
  <si>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</si>
  <si>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</si>
  <si>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</si>
  <si>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</si>
  <si>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</si>
  <si>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</si>
  <si>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</si>
  <si>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</si>
  <si>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</si>
  <si>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</si>
  <si>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</si>
  <si>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</si>
  <si>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</si>
  <si>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</si>
  <si>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</si>
  <si>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</si>
  <si>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</si>
  <si>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</si>
  <si>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</si>
  <si>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</si>
  <si>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</si>
  <si>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</si>
  <si>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</si>
  <si>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</si>
  <si>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</si>
  <si>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</si>
  <si>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</si>
  <si>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</si>
  <si>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</si>
  <si>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</si>
  <si>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</si>
  <si>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</si>
  <si>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</si>
  <si>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</si>
  <si>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</si>
  <si>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</si>
  <si>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</si>
  <si>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</si>
  <si>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</si>
  <si>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</si>
  <si>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</si>
  <si>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</si>
  <si>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</si>
  <si>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</si>
  <si>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</si>
  <si>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</si>
  <si>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</si>
  <si>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</si>
  <si>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</si>
  <si>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</si>
  <si>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</si>
  <si>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</si>
  <si>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</si>
  <si>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</si>
  <si>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</si>
  <si>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</si>
  <si>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</si>
  <si>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</si>
  <si>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</si>
  <si>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</si>
  <si>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</si>
  <si>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</si>
  <si>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</si>
  <si>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</si>
  <si>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</si>
  <si>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</si>
  <si>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</si>
  <si>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</si>
  <si>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</si>
  <si>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</si>
  <si>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</si>
  <si>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</si>
  <si>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</si>
  <si>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</si>
  <si>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</si>
  <si>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</si>
  <si>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</si>
  <si>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</si>
  <si>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</si>
  <si>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</si>
  <si>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</si>
  <si>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</si>
  <si>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</si>
  <si>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</si>
  <si>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</si>
  <si>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</si>
  <si>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</si>
  <si>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</si>
  <si>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</si>
  <si>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</si>
  <si>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</si>
  <si>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</si>
  <si>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</si>
  <si>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</si>
  <si>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</si>
  <si>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</si>
  <si>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</si>
  <si>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</si>
  <si>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</si>
  <si>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</si>
  <si>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</si>
  <si>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</si>
  <si>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</si>
  <si>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</si>
  <si>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</si>
  <si>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</si>
  <si>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</si>
  <si>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</si>
  <si>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</si>
  <si>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</si>
  <si>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</si>
  <si>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</si>
  <si>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</si>
  <si>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</si>
  <si>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</si>
  <si>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</si>
  <si>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</si>
  <si>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</si>
  <si>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</si>
  <si>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</si>
  <si>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</si>
  <si>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</si>
  <si>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</si>
  <si>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</si>
  <si>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</si>
  <si>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</si>
  <si>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</si>
  <si>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</si>
  <si>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</si>
  <si>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</si>
  <si>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</si>
  <si>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</si>
  <si>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</si>
  <si>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</si>
  <si>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</si>
  <si>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</si>
  <si>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</si>
  <si>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</si>
  <si>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</si>
  <si>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</si>
  <si>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</si>
  <si>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</si>
  <si>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</si>
  <si>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</si>
  <si>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</si>
  <si>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</si>
  <si>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</si>
  <si>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</si>
  <si>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</si>
  <si>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</si>
  <si>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</si>
  <si>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</si>
  <si>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</si>
  <si>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</si>
  <si>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</si>
  <si>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</si>
  <si>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</si>
  <si>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</si>
  <si>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</si>
  <si>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</si>
  <si>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</si>
  <si>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</si>
  <si>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</si>
  <si>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</si>
  <si>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</si>
  <si>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</si>
  <si>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</si>
  <si>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</si>
  <si>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</si>
  <si>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</si>
  <si>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</si>
  <si>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</si>
  <si>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</si>
  <si>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</si>
  <si>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</si>
  <si>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</si>
  <si>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</si>
  <si>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</si>
  <si>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</si>
  <si>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</si>
  <si>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</si>
  <si>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</si>
  <si>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</si>
  <si>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</si>
  <si>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</si>
  <si>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</si>
  <si>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</si>
  <si>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</si>
  <si>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</si>
  <si>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</si>
  <si>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</si>
  <si>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</si>
  <si>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</si>
  <si>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</si>
  <si>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</si>
  <si>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</si>
  <si>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</si>
  <si>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</si>
  <si>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</si>
  <si>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</si>
  <si>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</si>
  <si>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</si>
  <si>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</si>
  <si>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</si>
  <si>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</si>
  <si>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</si>
  <si>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</si>
  <si>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</si>
  <si>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</si>
  <si>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</si>
  <si>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</si>
  <si>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</si>
  <si>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</si>
  <si>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</si>
  <si>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</si>
  <si>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</si>
  <si>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</si>
  <si>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</si>
  <si>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</si>
  <si>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</si>
  <si>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</si>
  <si>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</si>
  <si>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</si>
  <si>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</si>
  <si>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</si>
  <si>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</si>
  <si>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</si>
  <si>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</si>
  <si>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</si>
  <si>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</si>
  <si>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</si>
  <si>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</si>
  <si>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</si>
  <si>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</si>
  <si>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</si>
  <si>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</si>
  <si>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</si>
  <si>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</si>
  <si>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</si>
  <si>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</si>
  <si>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</si>
  <si>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</si>
  <si>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</si>
  <si>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</si>
  <si>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</si>
  <si>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</si>
  <si>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</si>
  <si>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</si>
  <si>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</si>
  <si>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</si>
  <si>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</si>
  <si>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</si>
  <si>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</si>
  <si>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</si>
  <si>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</si>
  <si>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</si>
  <si>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</si>
  <si>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</si>
  <si>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</si>
  <si>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</si>
  <si>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</si>
  <si>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</si>
  <si>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</si>
  <si>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</si>
  <si>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</si>
  <si>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</si>
  <si>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</si>
  <si>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</si>
  <si>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</si>
  <si>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</si>
  <si>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</si>
  <si>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</si>
  <si>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</si>
  <si>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</si>
  <si>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</si>
  <si>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</si>
  <si>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</si>
  <si>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</si>
  <si>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</si>
  <si>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</si>
  <si>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</si>
  <si>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</si>
  <si>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</si>
  <si>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</si>
  <si>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</si>
  <si>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</si>
  <si>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</si>
  <si>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</si>
  <si>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</si>
  <si>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</si>
  <si>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</si>
  <si>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</si>
  <si>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</si>
  <si>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</si>
  <si>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</si>
  <si>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</si>
  <si>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</si>
  <si>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</si>
  <si>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</si>
  <si>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</si>
  <si>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</si>
  <si>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</si>
  <si>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</si>
  <si>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</si>
  <si>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</si>
  <si>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</si>
  <si>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</si>
  <si>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</si>
  <si>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</si>
  <si>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</si>
  <si>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</si>
  <si>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</si>
  <si>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</si>
  <si>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</si>
  <si>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</si>
  <si>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</si>
  <si>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</si>
  <si>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</si>
  <si>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</si>
  <si>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</si>
  <si>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</si>
  <si>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</si>
  <si>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</si>
  <si>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</si>
  <si>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</si>
  <si>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</si>
  <si>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</si>
  <si>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</si>
  <si>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</si>
  <si>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</si>
  <si>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</si>
  <si>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</si>
  <si>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</si>
  <si>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</si>
  <si>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</si>
  <si>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</si>
  <si>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</si>
  <si>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</si>
  <si>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</si>
  <si>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</si>
  <si>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</si>
  <si>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</si>
  <si>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</si>
  <si>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</si>
  <si>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</si>
  <si>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</si>
  <si>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</si>
  <si>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</si>
  <si>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</si>
  <si>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</si>
  <si>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</si>
  <si>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</si>
  <si>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</si>
  <si>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</si>
  <si>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</si>
  <si>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</si>
  <si>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</si>
  <si>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</si>
  <si>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</si>
  <si>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</si>
  <si>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</si>
  <si>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</si>
  <si>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</si>
  <si>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</si>
  <si>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</si>
  <si>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</si>
  <si>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</si>
  <si>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</si>
  <si>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</si>
  <si>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</si>
  <si>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</si>
  <si>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</si>
  <si>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</si>
  <si>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</si>
  <si>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</si>
  <si>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</si>
  <si>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</si>
  <si>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</si>
  <si>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</si>
  <si>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</si>
  <si>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</si>
  <si>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</si>
  <si>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</si>
  <si>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</si>
  <si>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</si>
  <si>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</si>
  <si>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</si>
  <si>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</si>
  <si>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</si>
  <si>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</si>
  <si>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</si>
  <si>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</si>
  <si>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</si>
  <si>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</si>
  <si>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</si>
  <si>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</si>
  <si>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</si>
  <si>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</si>
  <si>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</si>
  <si>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</si>
  <si>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</si>
  <si>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</si>
  <si>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</si>
  <si>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</si>
  <si>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</si>
  <si>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</si>
  <si>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</si>
  <si>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</si>
  <si>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</si>
  <si>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</si>
  <si>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</si>
  <si>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</si>
  <si>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</si>
  <si>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</si>
  <si>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</si>
  <si>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</si>
  <si>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</si>
  <si>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</si>
  <si>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</si>
  <si>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</si>
  <si>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</si>
  <si>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</si>
  <si>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</si>
  <si>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</si>
  <si>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</si>
  <si>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</si>
  <si>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</si>
  <si>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</si>
  <si>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</si>
  <si>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</si>
  <si>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</si>
  <si>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</si>
  <si>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</si>
  <si>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</si>
  <si>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</si>
  <si>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</si>
  <si>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</si>
  <si>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</si>
  <si>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</si>
  <si>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</si>
  <si>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</si>
  <si>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</si>
  <si>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</si>
  <si>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</si>
  <si>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</si>
  <si>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</si>
  <si>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</si>
  <si>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</si>
  <si>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</si>
  <si>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</si>
  <si>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</si>
  <si>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</si>
  <si>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</si>
  <si>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</si>
  <si>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</si>
  <si>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</si>
  <si>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</si>
  <si>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</si>
  <si>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</si>
  <si>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</si>
  <si>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</si>
  <si>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</si>
  <si>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</si>
  <si>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</si>
  <si>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</si>
  <si>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</si>
  <si>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</si>
  <si>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</si>
  <si>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</si>
  <si>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</si>
  <si>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</si>
  <si>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</si>
  <si>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</si>
  <si>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</si>
  <si>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</si>
  <si>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</si>
  <si>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</si>
  <si>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</si>
  <si>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</si>
  <si>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</si>
  <si>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</si>
  <si>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</si>
  <si>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</si>
  <si>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</si>
  <si>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</si>
  <si>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</si>
  <si>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</si>
  <si>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</si>
  <si>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</si>
  <si>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</si>
  <si>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</si>
  <si>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</si>
  <si>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</si>
  <si>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</si>
  <si>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</si>
  <si>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</si>
  <si>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</si>
  <si>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</si>
  <si>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</si>
  <si>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</si>
  <si>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</si>
  <si>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</si>
  <si>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</si>
  <si>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</si>
  <si>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</si>
  <si>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</si>
  <si>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</si>
  <si>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</si>
  <si>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</si>
  <si>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</si>
  <si>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</si>
  <si>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</si>
  <si>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</si>
  <si>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</si>
  <si>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</si>
  <si>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</si>
  <si>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</si>
  <si>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</si>
  <si>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</si>
  <si>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</si>
  <si>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</si>
  <si>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</si>
  <si>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</si>
  <si>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</si>
  <si>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</si>
  <si>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</si>
  <si>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</si>
  <si>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</si>
  <si>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</si>
  <si>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</si>
  <si>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</si>
  <si>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</si>
  <si>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</si>
  <si>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</si>
  <si>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</si>
  <si>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</si>
  <si>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</si>
  <si>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</si>
  <si>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</si>
  <si>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</si>
  <si>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</si>
  <si>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Casos prováveis de dengue nas 4 últimas semanas, incidência por município, Minas Gerais, 2019-2020</t>
  </si>
  <si>
    <t>Casos prováveis de chikungunya nas 4 últimas semanas, incidência por município, Minas Gerais, 2019-2020</t>
  </si>
  <si>
    <t>Muito Alta</t>
  </si>
  <si>
    <t>Casos prováveis de Dengue, Chikungunya e Zika nas 4 últimas semanas, incidência por município, Minas Gerais, 2019-2020</t>
  </si>
  <si>
    <t>Sinan 21/01/2020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</si>
</sst>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16" fillId="18" borderId="2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/>
    <xf numFmtId="0" fontId="18" fillId="0" borderId="21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20" fillId="15" borderId="21" xfId="0" applyFont="1" applyFill="1" applyBorder="1" applyAlignment="1">
      <alignment horizontal="center"/>
    </xf>
    <xf numFmtId="0" fontId="18" fillId="19" borderId="21" xfId="0" applyFont="1" applyFill="1" applyBorder="1" applyAlignment="1">
      <alignment horizontal="left"/>
    </xf>
    <xf numFmtId="0" fontId="18" fillId="19" borderId="21" xfId="0" applyFont="1" applyFill="1" applyBorder="1" applyAlignment="1">
      <alignment horizontal="center"/>
    </xf>
    <xf numFmtId="165" fontId="18" fillId="19" borderId="21" xfId="0" applyNumberFormat="1" applyFont="1" applyFill="1" applyBorder="1" applyAlignment="1">
      <alignment horizontal="center"/>
    </xf>
    <xf numFmtId="0" fontId="18" fillId="16" borderId="21" xfId="0" applyFont="1" applyFill="1" applyBorder="1" applyAlignment="1">
      <alignment horizontal="center"/>
    </xf>
    <xf numFmtId="0" fontId="18" fillId="17" borderId="21" xfId="0" applyFont="1" applyFill="1" applyBorder="1" applyAlignment="1">
      <alignment horizontal="center"/>
    </xf>
    <xf numFmtId="0" fontId="18" fillId="19" borderId="8" xfId="0" applyFont="1" applyFill="1" applyBorder="1" applyAlignment="1">
      <alignment horizontal="left"/>
    </xf>
    <xf numFmtId="0" fontId="18" fillId="19" borderId="8" xfId="0" applyFont="1" applyFill="1" applyBorder="1" applyAlignment="1">
      <alignment horizontal="center"/>
    </xf>
    <xf numFmtId="165" fontId="18" fillId="19" borderId="8" xfId="0" applyNumberFormat="1" applyFont="1" applyFill="1" applyBorder="1" applyAlignment="1">
      <alignment horizontal="center"/>
    </xf>
    <xf numFmtId="0" fontId="18" fillId="17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8" xfId="0" applyBorder="1"/>
    <xf numFmtId="165" fontId="0" fillId="0" borderId="8" xfId="0" applyNumberFormat="1" applyBorder="1" applyAlignment="1">
      <alignment horizontal="center"/>
    </xf>
    <xf numFmtId="0" fontId="2" fillId="20" borderId="4" xfId="0" applyFont="1" applyFill="1" applyBorder="1" applyAlignment="1">
      <alignment horizontal="center" vertical="center" wrapText="1"/>
    </xf>
    <xf numFmtId="165" fontId="2" fillId="20" borderId="4" xfId="0" applyNumberFormat="1" applyFont="1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0" borderId="4" xfId="0" applyBorder="1"/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7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N12" sqref="N12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98" t="s">
        <v>1128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4" ht="19.5" thickBot="1" x14ac:dyDescent="0.3">
      <c r="A3" s="99" t="s">
        <v>1132</v>
      </c>
      <c r="B3" s="99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51</v>
      </c>
      <c r="G4" s="50">
        <v>52</v>
      </c>
      <c r="H4" s="50">
        <v>1</v>
      </c>
      <c r="I4" s="50">
        <v>2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7">
        <f>COUNTIF(N$5:N$857,"Muito Alta")</f>
        <v>10</v>
      </c>
      <c r="Q5" s="71">
        <f>P5/P$10*100</f>
        <v>1.1723329425556859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77">
        <f>COUNTIF(N$5:N$857,"Alta")</f>
        <v>1</v>
      </c>
      <c r="Q6" s="71">
        <f>P6/P$10*100</f>
        <v>0.11723329425556857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7">
        <f>COUNTIF(N$5:N$857,"Média")</f>
        <v>11</v>
      </c>
      <c r="Q7" s="71">
        <f>P7/P$10*100</f>
        <v>1.2895662368112544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77">
        <f>COUNTIF(N$5:N$857,"Baixa")</f>
        <v>246</v>
      </c>
      <c r="Q8" s="71">
        <f>P8/P$10*100</f>
        <v>28.839390386869873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77">
        <f>COUNTIF(N$5:N$857,"Silencioso")</f>
        <v>585</v>
      </c>
      <c r="Q9" s="71">
        <f>P9/P$10*100</f>
        <v>68.581477139507612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0</v>
      </c>
      <c r="G13" s="7">
        <v>0</v>
      </c>
      <c r="H13" s="7">
        <v>2</v>
      </c>
      <c r="I13" s="7">
        <v>0</v>
      </c>
      <c r="J13" s="13">
        <f t="shared" si="0"/>
        <v>2</v>
      </c>
      <c r="K13" s="11">
        <v>19166</v>
      </c>
      <c r="L13" s="58" t="s">
        <v>1121</v>
      </c>
      <c r="M13" s="8">
        <f t="shared" si="1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1</v>
      </c>
      <c r="G15" s="7">
        <v>0</v>
      </c>
      <c r="H15" s="7">
        <v>0</v>
      </c>
      <c r="I15" s="7">
        <v>1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3</v>
      </c>
      <c r="J19" s="13">
        <f t="shared" si="0"/>
        <v>3</v>
      </c>
      <c r="K19" s="11">
        <v>35321</v>
      </c>
      <c r="L19" s="58" t="s">
        <v>1122</v>
      </c>
      <c r="M19" s="8">
        <f t="shared" si="1"/>
        <v>8.4935307607372383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1</v>
      </c>
      <c r="G20" s="7">
        <v>3</v>
      </c>
      <c r="H20" s="7">
        <v>4</v>
      </c>
      <c r="I20" s="7">
        <v>3</v>
      </c>
      <c r="J20" s="13">
        <f t="shared" si="0"/>
        <v>11</v>
      </c>
      <c r="K20" s="11">
        <v>79481</v>
      </c>
      <c r="L20" s="58" t="s">
        <v>1123</v>
      </c>
      <c r="M20" s="8">
        <f t="shared" si="1"/>
        <v>13.839785609139291</v>
      </c>
      <c r="N20" s="7" t="str">
        <f t="shared" si="2"/>
        <v>Baixa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0</v>
      </c>
      <c r="G22" s="7">
        <v>1</v>
      </c>
      <c r="H22" s="7">
        <v>0</v>
      </c>
      <c r="I22" s="7">
        <v>0</v>
      </c>
      <c r="J22" s="13">
        <f t="shared" si="0"/>
        <v>1</v>
      </c>
      <c r="K22" s="11">
        <v>41642</v>
      </c>
      <c r="L22" s="58" t="s">
        <v>1122</v>
      </c>
      <c r="M22" s="8">
        <f t="shared" si="1"/>
        <v>2.4014216416118339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1</v>
      </c>
      <c r="H23" s="7">
        <v>0</v>
      </c>
      <c r="I23" s="7">
        <v>0</v>
      </c>
      <c r="J23" s="13">
        <f t="shared" si="0"/>
        <v>1</v>
      </c>
      <c r="K23" s="11">
        <v>7411</v>
      </c>
      <c r="L23" s="58" t="s">
        <v>1121</v>
      </c>
      <c r="M23" s="8">
        <f t="shared" si="1"/>
        <v>13.493455673998112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O24" s="78"/>
      <c r="P24" s="78"/>
      <c r="Q24" s="78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O25" s="78"/>
      <c r="P25" s="78"/>
      <c r="Q25" s="78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0</v>
      </c>
      <c r="G27" s="7">
        <v>1</v>
      </c>
      <c r="H27" s="7">
        <v>1</v>
      </c>
      <c r="I27" s="7">
        <v>0</v>
      </c>
      <c r="J27" s="13">
        <f t="shared" si="0"/>
        <v>2</v>
      </c>
      <c r="K27" s="11">
        <v>8333</v>
      </c>
      <c r="L27" s="58" t="s">
        <v>1121</v>
      </c>
      <c r="M27" s="8">
        <f t="shared" si="1"/>
        <v>24.000960038401537</v>
      </c>
      <c r="N27" s="7" t="str">
        <f t="shared" si="2"/>
        <v>Baixa</v>
      </c>
      <c r="O27" s="78"/>
      <c r="P27" s="78"/>
      <c r="Q27" s="78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1</v>
      </c>
      <c r="J30" s="13">
        <f t="shared" si="0"/>
        <v>1</v>
      </c>
      <c r="K30" s="11">
        <v>15239</v>
      </c>
      <c r="L30" s="58" t="s">
        <v>1121</v>
      </c>
      <c r="M30" s="8">
        <f t="shared" si="1"/>
        <v>6.5621103746965028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8"/>
      <c r="P31" s="78"/>
      <c r="Q31" s="78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8"/>
      <c r="P32" s="78"/>
      <c r="Q32" s="78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1</v>
      </c>
      <c r="G33" s="7">
        <v>0</v>
      </c>
      <c r="H33" s="7">
        <v>0</v>
      </c>
      <c r="I33" s="7">
        <v>0</v>
      </c>
      <c r="J33" s="13">
        <f t="shared" si="0"/>
        <v>1</v>
      </c>
      <c r="K33" s="11">
        <v>40747</v>
      </c>
      <c r="L33" s="58" t="s">
        <v>1122</v>
      </c>
      <c r="M33" s="8">
        <f t="shared" si="1"/>
        <v>2.4541684050359538</v>
      </c>
      <c r="N33" s="7" t="str">
        <f t="shared" si="2"/>
        <v>Baixa</v>
      </c>
      <c r="O33" s="78"/>
      <c r="P33" s="78"/>
      <c r="Q33" s="78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8"/>
      <c r="P35" s="78"/>
      <c r="Q35" s="78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0</v>
      </c>
      <c r="G37" s="7">
        <v>0</v>
      </c>
      <c r="H37" s="7">
        <v>1</v>
      </c>
      <c r="I37" s="7">
        <v>2</v>
      </c>
      <c r="J37" s="13">
        <f t="shared" si="0"/>
        <v>3</v>
      </c>
      <c r="K37" s="11">
        <v>9363</v>
      </c>
      <c r="L37" s="58" t="s">
        <v>1121</v>
      </c>
      <c r="M37" s="8">
        <f t="shared" si="1"/>
        <v>32.04101249599487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1</v>
      </c>
      <c r="G41" s="7">
        <v>0</v>
      </c>
      <c r="H41" s="7">
        <v>2</v>
      </c>
      <c r="I41" s="7">
        <v>5</v>
      </c>
      <c r="J41" s="13">
        <f t="shared" si="0"/>
        <v>8</v>
      </c>
      <c r="K41" s="11">
        <v>36705</v>
      </c>
      <c r="L41" s="58" t="s">
        <v>1122</v>
      </c>
      <c r="M41" s="8">
        <f t="shared" si="1"/>
        <v>21.795395722653588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1</v>
      </c>
      <c r="G42" s="7">
        <v>1</v>
      </c>
      <c r="H42" s="7">
        <v>5</v>
      </c>
      <c r="I42" s="7">
        <v>5</v>
      </c>
      <c r="J42" s="13">
        <f t="shared" si="0"/>
        <v>12</v>
      </c>
      <c r="K42" s="11">
        <v>116691</v>
      </c>
      <c r="L42" s="58" t="s">
        <v>1124</v>
      </c>
      <c r="M42" s="8">
        <f t="shared" si="1"/>
        <v>10.283569426948093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1</v>
      </c>
      <c r="H45" s="7">
        <v>0</v>
      </c>
      <c r="I45" s="7">
        <v>0</v>
      </c>
      <c r="J45" s="13">
        <f t="shared" si="0"/>
        <v>1</v>
      </c>
      <c r="K45" s="11">
        <v>6804</v>
      </c>
      <c r="L45" s="58" t="s">
        <v>1121</v>
      </c>
      <c r="M45" s="8">
        <f t="shared" si="1"/>
        <v>14.697236919459142</v>
      </c>
      <c r="N45" s="7" t="str">
        <f t="shared" si="2"/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2</v>
      </c>
      <c r="G47" s="7">
        <v>0</v>
      </c>
      <c r="H47" s="7">
        <v>0</v>
      </c>
      <c r="I47" s="7">
        <v>1</v>
      </c>
      <c r="J47" s="13">
        <f t="shared" si="0"/>
        <v>3</v>
      </c>
      <c r="K47" s="11">
        <v>9142</v>
      </c>
      <c r="L47" s="58" t="s">
        <v>1121</v>
      </c>
      <c r="M47" s="8">
        <f t="shared" si="1"/>
        <v>32.815576460293151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3</v>
      </c>
      <c r="G48" s="7">
        <v>1</v>
      </c>
      <c r="H48" s="7">
        <v>5</v>
      </c>
      <c r="I48" s="7">
        <v>7</v>
      </c>
      <c r="J48" s="13">
        <f t="shared" si="0"/>
        <v>16</v>
      </c>
      <c r="K48" s="11">
        <v>105083</v>
      </c>
      <c r="L48" s="58" t="s">
        <v>1124</v>
      </c>
      <c r="M48" s="8">
        <f t="shared" si="1"/>
        <v>15.226059400664235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1</v>
      </c>
      <c r="G49" s="7">
        <v>0</v>
      </c>
      <c r="H49" s="7">
        <v>2</v>
      </c>
      <c r="I49" s="7">
        <v>1</v>
      </c>
      <c r="J49" s="13">
        <f t="shared" si="0"/>
        <v>4</v>
      </c>
      <c r="K49" s="11">
        <v>10657</v>
      </c>
      <c r="L49" s="58" t="s">
        <v>1121</v>
      </c>
      <c r="M49" s="8">
        <f t="shared" si="1"/>
        <v>37.534015201276155</v>
      </c>
      <c r="N49" s="7" t="str">
        <f t="shared" si="2"/>
        <v>Baixa</v>
      </c>
      <c r="O49" s="78"/>
      <c r="P49" s="78"/>
      <c r="Q49" s="78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O51" s="78"/>
      <c r="P51" s="78"/>
      <c r="Q51" s="78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1</v>
      </c>
      <c r="I54" s="7">
        <v>0</v>
      </c>
      <c r="J54" s="13">
        <f t="shared" si="0"/>
        <v>1</v>
      </c>
      <c r="K54" s="11">
        <v>17888</v>
      </c>
      <c r="L54" s="58" t="s">
        <v>1121</v>
      </c>
      <c r="M54" s="8">
        <f t="shared" si="1"/>
        <v>5.5903398926654742</v>
      </c>
      <c r="N54" s="7" t="str">
        <f t="shared" si="2"/>
        <v>Baixa</v>
      </c>
      <c r="O54" s="78"/>
      <c r="P54" s="78"/>
      <c r="Q54" s="78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0</v>
      </c>
      <c r="G55" s="7">
        <v>0</v>
      </c>
      <c r="H55" s="7">
        <v>3</v>
      </c>
      <c r="I55" s="7">
        <v>2</v>
      </c>
      <c r="J55" s="13">
        <f t="shared" si="0"/>
        <v>5</v>
      </c>
      <c r="K55" s="11">
        <v>14085</v>
      </c>
      <c r="L55" s="58" t="s">
        <v>1121</v>
      </c>
      <c r="M55" s="8">
        <f t="shared" si="1"/>
        <v>35.498757543485979</v>
      </c>
      <c r="N55" s="7" t="str">
        <f t="shared" si="2"/>
        <v>Baixa</v>
      </c>
      <c r="O55" s="78"/>
      <c r="P55" s="78"/>
      <c r="Q55" s="78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1</v>
      </c>
      <c r="G56" s="7">
        <v>0</v>
      </c>
      <c r="H56" s="7">
        <v>0</v>
      </c>
      <c r="I56" s="7">
        <v>0</v>
      </c>
      <c r="J56" s="13">
        <f t="shared" si="0"/>
        <v>1</v>
      </c>
      <c r="K56" s="11">
        <v>13064</v>
      </c>
      <c r="L56" s="58" t="s">
        <v>1121</v>
      </c>
      <c r="M56" s="8">
        <f t="shared" si="1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2</v>
      </c>
      <c r="G57" s="7">
        <v>0</v>
      </c>
      <c r="H57" s="7">
        <v>0</v>
      </c>
      <c r="I57" s="7">
        <v>1</v>
      </c>
      <c r="J57" s="13">
        <f t="shared" si="0"/>
        <v>3</v>
      </c>
      <c r="K57" s="11">
        <v>4888</v>
      </c>
      <c r="L57" s="58" t="s">
        <v>1121</v>
      </c>
      <c r="M57" s="8">
        <f t="shared" si="1"/>
        <v>61.374795417348608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1</v>
      </c>
      <c r="J60" s="13">
        <f t="shared" si="0"/>
        <v>1</v>
      </c>
      <c r="K60" s="11">
        <v>23757</v>
      </c>
      <c r="L60" s="58" t="s">
        <v>1121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9</v>
      </c>
      <c r="G61" s="7">
        <v>0</v>
      </c>
      <c r="H61" s="7">
        <v>14</v>
      </c>
      <c r="I61" s="7">
        <v>31</v>
      </c>
      <c r="J61" s="13">
        <f t="shared" si="0"/>
        <v>54</v>
      </c>
      <c r="K61" s="11">
        <v>4825</v>
      </c>
      <c r="L61" s="58" t="s">
        <v>1121</v>
      </c>
      <c r="M61" s="8">
        <f t="shared" si="1"/>
        <v>1119.1709844559584</v>
      </c>
      <c r="N61" s="7" t="str">
        <f t="shared" si="2"/>
        <v>Muito 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1</v>
      </c>
      <c r="G63" s="7">
        <v>1</v>
      </c>
      <c r="H63" s="7">
        <v>1</v>
      </c>
      <c r="I63" s="7">
        <v>0</v>
      </c>
      <c r="J63" s="13">
        <f t="shared" si="0"/>
        <v>3</v>
      </c>
      <c r="K63" s="11">
        <v>32319</v>
      </c>
      <c r="L63" s="58" t="s">
        <v>1122</v>
      </c>
      <c r="M63" s="8">
        <f t="shared" si="1"/>
        <v>9.2824654228162995</v>
      </c>
      <c r="N63" s="7" t="str">
        <f t="shared" si="2"/>
        <v>Baixa</v>
      </c>
      <c r="O63" s="78"/>
      <c r="P63" s="78"/>
      <c r="Q63" s="78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1</v>
      </c>
      <c r="I64" s="7">
        <v>0</v>
      </c>
      <c r="J64" s="13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1</v>
      </c>
      <c r="J65" s="13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0</v>
      </c>
      <c r="H67" s="7">
        <v>1</v>
      </c>
      <c r="I67" s="7">
        <v>1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O67" s="78"/>
      <c r="P67" s="78"/>
      <c r="Q67" s="78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154</v>
      </c>
      <c r="G70" s="7">
        <v>98</v>
      </c>
      <c r="H70" s="7">
        <v>117</v>
      </c>
      <c r="I70" s="7">
        <v>163</v>
      </c>
      <c r="J70" s="13">
        <f t="shared" si="3"/>
        <v>532</v>
      </c>
      <c r="K70" s="11">
        <v>2501576</v>
      </c>
      <c r="L70" s="58" t="s">
        <v>1125</v>
      </c>
      <c r="M70" s="8">
        <f t="shared" si="4"/>
        <v>21.266593539432741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5</v>
      </c>
      <c r="G71" s="7">
        <v>3</v>
      </c>
      <c r="H71" s="7">
        <v>15</v>
      </c>
      <c r="I71" s="7">
        <v>13</v>
      </c>
      <c r="J71" s="13">
        <f t="shared" si="3"/>
        <v>36</v>
      </c>
      <c r="K71" s="11">
        <v>26396</v>
      </c>
      <c r="L71" s="58" t="s">
        <v>1122</v>
      </c>
      <c r="M71" s="8">
        <f t="shared" si="4"/>
        <v>136.38430065161387</v>
      </c>
      <c r="N71" s="7" t="str">
        <f t="shared" si="5"/>
        <v>Média</v>
      </c>
      <c r="O71" s="78"/>
      <c r="P71" s="78"/>
      <c r="Q71" s="78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0</v>
      </c>
      <c r="H72" s="7">
        <v>1</v>
      </c>
      <c r="I72" s="7">
        <v>0</v>
      </c>
      <c r="J72" s="13">
        <f t="shared" si="3"/>
        <v>1</v>
      </c>
      <c r="K72" s="11">
        <v>7710</v>
      </c>
      <c r="L72" s="58" t="s">
        <v>1121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</v>
      </c>
      <c r="G76" s="7">
        <v>0</v>
      </c>
      <c r="H76" s="7">
        <v>1</v>
      </c>
      <c r="I76" s="7">
        <v>7</v>
      </c>
      <c r="J76" s="13">
        <f t="shared" si="3"/>
        <v>9</v>
      </c>
      <c r="K76" s="11">
        <v>432575</v>
      </c>
      <c r="L76" s="58" t="s">
        <v>1125</v>
      </c>
      <c r="M76" s="8">
        <f t="shared" si="4"/>
        <v>2.0805640640351384</v>
      </c>
      <c r="N76" s="7" t="str">
        <f t="shared" si="5"/>
        <v>Baixa</v>
      </c>
      <c r="O76" s="78"/>
      <c r="P76" s="78"/>
      <c r="Q76" s="78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8"/>
      <c r="P77" s="78"/>
      <c r="Q77" s="78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0</v>
      </c>
      <c r="G80" s="7">
        <v>0</v>
      </c>
      <c r="H80" s="7">
        <v>1</v>
      </c>
      <c r="I80" s="7">
        <v>1</v>
      </c>
      <c r="J80" s="13">
        <f t="shared" si="3"/>
        <v>2</v>
      </c>
      <c r="K80" s="11">
        <v>40031</v>
      </c>
      <c r="L80" s="58" t="s">
        <v>1122</v>
      </c>
      <c r="M80" s="8">
        <f t="shared" si="4"/>
        <v>4.9961280007993807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3</v>
      </c>
      <c r="G82" s="7">
        <v>0</v>
      </c>
      <c r="H82" s="7">
        <v>0</v>
      </c>
      <c r="I82" s="7">
        <v>0</v>
      </c>
      <c r="J82" s="13">
        <f t="shared" si="3"/>
        <v>3</v>
      </c>
      <c r="K82" s="11">
        <v>49942</v>
      </c>
      <c r="L82" s="58" t="s">
        <v>1122</v>
      </c>
      <c r="M82" s="8">
        <f t="shared" si="4"/>
        <v>6.0069680829762522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2</v>
      </c>
      <c r="G83" s="7">
        <v>0</v>
      </c>
      <c r="H83" s="7">
        <v>4</v>
      </c>
      <c r="I83" s="7">
        <v>4</v>
      </c>
      <c r="J83" s="13">
        <f t="shared" si="3"/>
        <v>10</v>
      </c>
      <c r="K83" s="11">
        <v>50166</v>
      </c>
      <c r="L83" s="58" t="s">
        <v>1122</v>
      </c>
      <c r="M83" s="8">
        <f t="shared" si="4"/>
        <v>19.933819718534465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1</v>
      </c>
      <c r="J95" s="13">
        <f t="shared" si="3"/>
        <v>1</v>
      </c>
      <c r="K95" s="11">
        <v>6350</v>
      </c>
      <c r="L95" s="58" t="s">
        <v>1121</v>
      </c>
      <c r="M95" s="8">
        <f t="shared" si="4"/>
        <v>15.748031496062991</v>
      </c>
      <c r="N95" s="7" t="str">
        <f t="shared" si="5"/>
        <v>Baixa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8"/>
      <c r="P99" s="78"/>
      <c r="Q99" s="78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</v>
      </c>
      <c r="G101" s="7">
        <v>0</v>
      </c>
      <c r="H101" s="7">
        <v>0</v>
      </c>
      <c r="I101" s="7">
        <v>0</v>
      </c>
      <c r="J101" s="13">
        <f t="shared" si="3"/>
        <v>1</v>
      </c>
      <c r="K101" s="11">
        <v>39520</v>
      </c>
      <c r="L101" s="58" t="s">
        <v>1122</v>
      </c>
      <c r="M101" s="8">
        <f t="shared" si="4"/>
        <v>2.5303643724696356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8"/>
      <c r="P102" s="78"/>
      <c r="Q102" s="78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1</v>
      </c>
      <c r="G105" s="7">
        <v>2</v>
      </c>
      <c r="H105" s="7">
        <v>1</v>
      </c>
      <c r="I105" s="7">
        <v>1</v>
      </c>
      <c r="J105" s="13">
        <f t="shared" si="3"/>
        <v>5</v>
      </c>
      <c r="K105" s="11">
        <v>24663</v>
      </c>
      <c r="L105" s="58" t="s">
        <v>1121</v>
      </c>
      <c r="M105" s="8">
        <f t="shared" si="4"/>
        <v>20.273283866520696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O109" s="78"/>
      <c r="P109" s="78"/>
      <c r="Q109" s="78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O111" s="78"/>
      <c r="P111" s="78"/>
      <c r="Q111" s="78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1</v>
      </c>
      <c r="G113" s="7">
        <v>1</v>
      </c>
      <c r="H113" s="7">
        <v>0</v>
      </c>
      <c r="I113" s="7">
        <v>0</v>
      </c>
      <c r="J113" s="13">
        <f t="shared" si="3"/>
        <v>2</v>
      </c>
      <c r="K113" s="11">
        <v>11495</v>
      </c>
      <c r="L113" s="58" t="s">
        <v>1121</v>
      </c>
      <c r="M113" s="8">
        <f t="shared" si="4"/>
        <v>17.398869073510223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1</v>
      </c>
      <c r="G114" s="7">
        <v>2</v>
      </c>
      <c r="H114" s="7">
        <v>5</v>
      </c>
      <c r="I114" s="7">
        <v>3</v>
      </c>
      <c r="J114" s="13">
        <f t="shared" si="3"/>
        <v>11</v>
      </c>
      <c r="K114" s="11">
        <v>44377</v>
      </c>
      <c r="L114" s="58" t="s">
        <v>1122</v>
      </c>
      <c r="M114" s="8">
        <f t="shared" si="4"/>
        <v>24.78761520607522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2</v>
      </c>
      <c r="J123" s="13">
        <f t="shared" si="3"/>
        <v>2</v>
      </c>
      <c r="K123" s="11">
        <v>16565</v>
      </c>
      <c r="L123" s="58" t="s">
        <v>1121</v>
      </c>
      <c r="M123" s="8">
        <f t="shared" si="4"/>
        <v>12.073649260488983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0</v>
      </c>
      <c r="G125" s="7">
        <v>1</v>
      </c>
      <c r="H125" s="7">
        <v>0</v>
      </c>
      <c r="I125" s="7">
        <v>7</v>
      </c>
      <c r="J125" s="13">
        <f t="shared" si="3"/>
        <v>8</v>
      </c>
      <c r="K125" s="11">
        <v>19738</v>
      </c>
      <c r="L125" s="58" t="s">
        <v>1121</v>
      </c>
      <c r="M125" s="8">
        <f t="shared" si="4"/>
        <v>40.530955517276318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21</v>
      </c>
      <c r="G127" s="7">
        <v>12</v>
      </c>
      <c r="H127" s="7">
        <v>82</v>
      </c>
      <c r="I127" s="7">
        <v>114</v>
      </c>
      <c r="J127" s="13">
        <f t="shared" si="3"/>
        <v>229</v>
      </c>
      <c r="K127" s="11">
        <v>53866</v>
      </c>
      <c r="L127" s="58" t="s">
        <v>1122</v>
      </c>
      <c r="M127" s="8">
        <f t="shared" si="4"/>
        <v>425.12902387405779</v>
      </c>
      <c r="N127" s="7" t="str">
        <f t="shared" si="5"/>
        <v>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O130" s="78"/>
      <c r="P130" s="78"/>
      <c r="Q130" s="78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78"/>
      <c r="P133" s="78"/>
      <c r="Q133" s="78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1</v>
      </c>
      <c r="G134" s="7">
        <v>0</v>
      </c>
      <c r="H134" s="7">
        <v>4</v>
      </c>
      <c r="I134" s="7">
        <v>1</v>
      </c>
      <c r="J134" s="13">
        <f t="shared" si="6"/>
        <v>6</v>
      </c>
      <c r="K134" s="11">
        <v>12025</v>
      </c>
      <c r="L134" s="58" t="s">
        <v>1121</v>
      </c>
      <c r="M134" s="8">
        <f t="shared" si="7"/>
        <v>49.896049896049902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0</v>
      </c>
      <c r="G135" s="7">
        <v>1</v>
      </c>
      <c r="H135" s="7">
        <v>0</v>
      </c>
      <c r="I135" s="7">
        <v>0</v>
      </c>
      <c r="J135" s="13">
        <f t="shared" si="6"/>
        <v>1</v>
      </c>
      <c r="K135" s="11">
        <v>14883</v>
      </c>
      <c r="L135" s="58" t="s">
        <v>1121</v>
      </c>
      <c r="M135" s="8">
        <f t="shared" si="7"/>
        <v>6.7190754552173617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8"/>
      <c r="P137" s="78"/>
      <c r="Q137" s="78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8"/>
      <c r="P138" s="78"/>
      <c r="Q138" s="78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1</v>
      </c>
      <c r="I139" s="7">
        <v>0</v>
      </c>
      <c r="J139" s="13">
        <f t="shared" si="6"/>
        <v>1</v>
      </c>
      <c r="K139" s="11">
        <v>37856</v>
      </c>
      <c r="L139" s="58" t="s">
        <v>1122</v>
      </c>
      <c r="M139" s="8">
        <f t="shared" si="7"/>
        <v>2.6415891800507185</v>
      </c>
      <c r="N139" s="7" t="str">
        <f t="shared" si="8"/>
        <v>Baixa</v>
      </c>
      <c r="O139" s="78"/>
      <c r="P139" s="78"/>
      <c r="Q139" s="78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0</v>
      </c>
      <c r="G141" s="7">
        <v>2</v>
      </c>
      <c r="H141" s="7">
        <v>9</v>
      </c>
      <c r="I141" s="7">
        <v>6</v>
      </c>
      <c r="J141" s="13">
        <f t="shared" si="6"/>
        <v>17</v>
      </c>
      <c r="K141" s="11">
        <v>9679</v>
      </c>
      <c r="L141" s="58" t="s">
        <v>1121</v>
      </c>
      <c r="M141" s="8">
        <f t="shared" si="7"/>
        <v>175.63797913007542</v>
      </c>
      <c r="N141" s="7" t="str">
        <f t="shared" si="8"/>
        <v>Média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1</v>
      </c>
      <c r="G142" s="7">
        <v>7</v>
      </c>
      <c r="H142" s="7">
        <v>3</v>
      </c>
      <c r="I142" s="7">
        <v>0</v>
      </c>
      <c r="J142" s="13">
        <f t="shared" si="6"/>
        <v>11</v>
      </c>
      <c r="K142" s="11">
        <v>16109</v>
      </c>
      <c r="L142" s="58" t="s">
        <v>1121</v>
      </c>
      <c r="M142" s="8">
        <f t="shared" si="7"/>
        <v>68.284809733689244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2</v>
      </c>
      <c r="G144" s="7">
        <v>1</v>
      </c>
      <c r="H144" s="7">
        <v>1</v>
      </c>
      <c r="I144" s="7">
        <v>5</v>
      </c>
      <c r="J144" s="13">
        <f t="shared" si="6"/>
        <v>9</v>
      </c>
      <c r="K144" s="11">
        <v>15153</v>
      </c>
      <c r="L144" s="58" t="s">
        <v>1121</v>
      </c>
      <c r="M144" s="8">
        <f t="shared" si="7"/>
        <v>59.394179370421703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</v>
      </c>
      <c r="G145" s="7">
        <v>1</v>
      </c>
      <c r="H145" s="7">
        <v>0</v>
      </c>
      <c r="I145" s="7">
        <v>1</v>
      </c>
      <c r="J145" s="13">
        <f t="shared" si="6"/>
        <v>3</v>
      </c>
      <c r="K145" s="11">
        <v>8601</v>
      </c>
      <c r="L145" s="58" t="s">
        <v>1121</v>
      </c>
      <c r="M145" s="8">
        <f t="shared" si="7"/>
        <v>34.879665155214511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1</v>
      </c>
      <c r="H146" s="7">
        <v>0</v>
      </c>
      <c r="I146" s="7">
        <v>0</v>
      </c>
      <c r="J146" s="13">
        <f t="shared" si="6"/>
        <v>1</v>
      </c>
      <c r="K146" s="11">
        <v>9287</v>
      </c>
      <c r="L146" s="58" t="s">
        <v>1121</v>
      </c>
      <c r="M146" s="8">
        <f t="shared" si="7"/>
        <v>10.767739851405191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1</v>
      </c>
      <c r="I149" s="7">
        <v>0</v>
      </c>
      <c r="J149" s="13">
        <f t="shared" si="6"/>
        <v>1</v>
      </c>
      <c r="K149" s="11">
        <v>25327</v>
      </c>
      <c r="L149" s="58" t="s">
        <v>1122</v>
      </c>
      <c r="M149" s="8">
        <f t="shared" si="7"/>
        <v>3.948355509930114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78"/>
      <c r="P150" s="78"/>
      <c r="Q150" s="78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3</v>
      </c>
      <c r="I151" s="7">
        <v>0</v>
      </c>
      <c r="J151" s="13">
        <f t="shared" si="6"/>
        <v>3</v>
      </c>
      <c r="K151" s="11">
        <v>91503</v>
      </c>
      <c r="L151" s="58" t="s">
        <v>1123</v>
      </c>
      <c r="M151" s="8">
        <f t="shared" si="7"/>
        <v>3.2785810301301592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1</v>
      </c>
      <c r="I154" s="7">
        <v>0</v>
      </c>
      <c r="J154" s="13">
        <f t="shared" si="6"/>
        <v>1</v>
      </c>
      <c r="K154" s="11">
        <v>19007</v>
      </c>
      <c r="L154" s="58" t="s">
        <v>1121</v>
      </c>
      <c r="M154" s="8">
        <f t="shared" si="7"/>
        <v>5.2612195506918509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1</v>
      </c>
      <c r="I156" s="7">
        <v>0</v>
      </c>
      <c r="J156" s="13">
        <f t="shared" si="6"/>
        <v>1</v>
      </c>
      <c r="K156" s="11">
        <v>12158</v>
      </c>
      <c r="L156" s="58" t="s">
        <v>1121</v>
      </c>
      <c r="M156" s="8">
        <f t="shared" si="7"/>
        <v>8.2250370126665562</v>
      </c>
      <c r="N156" s="7" t="str">
        <f t="shared" si="8"/>
        <v>Baixa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1</v>
      </c>
      <c r="J157" s="13">
        <f t="shared" si="6"/>
        <v>1</v>
      </c>
      <c r="K157" s="11">
        <v>11439</v>
      </c>
      <c r="L157" s="58" t="s">
        <v>1121</v>
      </c>
      <c r="M157" s="8">
        <f t="shared" si="7"/>
        <v>8.7420229041000095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1</v>
      </c>
      <c r="G159" s="7">
        <v>0</v>
      </c>
      <c r="H159" s="7">
        <v>0</v>
      </c>
      <c r="I159" s="7">
        <v>0</v>
      </c>
      <c r="J159" s="13">
        <f t="shared" si="6"/>
        <v>1</v>
      </c>
      <c r="K159" s="11">
        <v>22257</v>
      </c>
      <c r="L159" s="58" t="s">
        <v>1121</v>
      </c>
      <c r="M159" s="8">
        <f t="shared" si="7"/>
        <v>4.4929685042907845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2</v>
      </c>
      <c r="I162" s="7">
        <v>1</v>
      </c>
      <c r="J162" s="13">
        <f t="shared" si="6"/>
        <v>3</v>
      </c>
      <c r="K162" s="11">
        <v>19144</v>
      </c>
      <c r="L162" s="58" t="s">
        <v>1121</v>
      </c>
      <c r="M162" s="8">
        <f t="shared" si="7"/>
        <v>15.670706226493939</v>
      </c>
      <c r="N162" s="7" t="str">
        <f t="shared" si="8"/>
        <v>Baixa</v>
      </c>
      <c r="O162" s="78"/>
      <c r="P162" s="78"/>
      <c r="Q162" s="78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0</v>
      </c>
      <c r="G163" s="7">
        <v>2</v>
      </c>
      <c r="H163" s="7">
        <v>1</v>
      </c>
      <c r="I163" s="7">
        <v>7</v>
      </c>
      <c r="J163" s="13">
        <f t="shared" si="6"/>
        <v>10</v>
      </c>
      <c r="K163" s="11">
        <v>9986</v>
      </c>
      <c r="L163" s="58" t="s">
        <v>1121</v>
      </c>
      <c r="M163" s="8">
        <f t="shared" si="7"/>
        <v>100.1401962747847</v>
      </c>
      <c r="N163" s="7" t="str">
        <f t="shared" si="8"/>
        <v>Média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8"/>
      <c r="P164" s="78"/>
      <c r="Q164" s="78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8"/>
      <c r="P166" s="78"/>
      <c r="Q166" s="78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1</v>
      </c>
      <c r="G167" s="7">
        <v>0</v>
      </c>
      <c r="H167" s="7">
        <v>0</v>
      </c>
      <c r="I167" s="7">
        <v>0</v>
      </c>
      <c r="J167" s="13">
        <f t="shared" si="6"/>
        <v>1</v>
      </c>
      <c r="K167" s="11">
        <v>2260</v>
      </c>
      <c r="L167" s="58" t="s">
        <v>1121</v>
      </c>
      <c r="M167" s="8">
        <f t="shared" si="7"/>
        <v>44.247787610619469</v>
      </c>
      <c r="N167" s="7" t="str">
        <f t="shared" si="8"/>
        <v>Baixa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O169" s="78"/>
      <c r="P169" s="78"/>
      <c r="Q169" s="78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4</v>
      </c>
      <c r="G170" s="7">
        <v>1</v>
      </c>
      <c r="H170" s="7">
        <v>0</v>
      </c>
      <c r="I170" s="7">
        <v>3</v>
      </c>
      <c r="J170" s="13">
        <f t="shared" si="6"/>
        <v>8</v>
      </c>
      <c r="K170" s="11">
        <v>74691</v>
      </c>
      <c r="L170" s="58" t="s">
        <v>1123</v>
      </c>
      <c r="M170" s="8">
        <f t="shared" si="7"/>
        <v>10.710795142654403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1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0</v>
      </c>
      <c r="G178" s="7">
        <v>0</v>
      </c>
      <c r="H178" s="7">
        <v>2</v>
      </c>
      <c r="I178" s="7">
        <v>12</v>
      </c>
      <c r="J178" s="13">
        <f t="shared" si="6"/>
        <v>14</v>
      </c>
      <c r="K178" s="11">
        <v>10425</v>
      </c>
      <c r="L178" s="58" t="s">
        <v>1121</v>
      </c>
      <c r="M178" s="8">
        <f t="shared" si="7"/>
        <v>134.2925659472422</v>
      </c>
      <c r="N178" s="7" t="str">
        <f t="shared" si="8"/>
        <v>Média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1</v>
      </c>
      <c r="G182" s="7">
        <v>0</v>
      </c>
      <c r="H182" s="7">
        <v>0</v>
      </c>
      <c r="I182" s="7">
        <v>0</v>
      </c>
      <c r="J182" s="13">
        <f t="shared" si="6"/>
        <v>1</v>
      </c>
      <c r="K182" s="11">
        <v>13397</v>
      </c>
      <c r="L182" s="58" t="s">
        <v>1121</v>
      </c>
      <c r="M182" s="8">
        <f t="shared" si="7"/>
        <v>7.4643576920206023</v>
      </c>
      <c r="N182" s="7" t="str">
        <f t="shared" si="8"/>
        <v>Baixa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0</v>
      </c>
      <c r="H197" s="7">
        <v>3</v>
      </c>
      <c r="I197" s="7">
        <v>0</v>
      </c>
      <c r="J197" s="13">
        <f t="shared" ref="J197:J260" si="9">F197+G197+H197+I197</f>
        <v>3</v>
      </c>
      <c r="K197" s="11">
        <v>17641</v>
      </c>
      <c r="L197" s="58" t="s">
        <v>1121</v>
      </c>
      <c r="M197" s="8">
        <f t="shared" ref="M197:M260" si="10">(J197/K197)*100000</f>
        <v>17.005838671277136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78"/>
      <c r="P197" s="78"/>
      <c r="Q197" s="78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0</v>
      </c>
      <c r="H198" s="7">
        <v>0</v>
      </c>
      <c r="I198" s="7">
        <v>0</v>
      </c>
      <c r="J198" s="13">
        <f t="shared" si="9"/>
        <v>1</v>
      </c>
      <c r="K198" s="11">
        <v>5480</v>
      </c>
      <c r="L198" s="58" t="s">
        <v>1121</v>
      </c>
      <c r="M198" s="8">
        <f t="shared" si="10"/>
        <v>18.248175182481752</v>
      </c>
      <c r="N198" s="7" t="str">
        <f t="shared" si="11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1</v>
      </c>
      <c r="I201" s="7">
        <v>0</v>
      </c>
      <c r="J201" s="13">
        <f t="shared" si="9"/>
        <v>1</v>
      </c>
      <c r="K201" s="11">
        <v>7595</v>
      </c>
      <c r="L201" s="58" t="s">
        <v>1121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1</v>
      </c>
      <c r="J203" s="13">
        <f t="shared" si="9"/>
        <v>1</v>
      </c>
      <c r="K203" s="11">
        <v>11813</v>
      </c>
      <c r="L203" s="58" t="s">
        <v>1121</v>
      </c>
      <c r="M203" s="8">
        <f t="shared" si="10"/>
        <v>8.4652501481418767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0</v>
      </c>
      <c r="G204" s="7">
        <v>1</v>
      </c>
      <c r="H204" s="7">
        <v>1</v>
      </c>
      <c r="I204" s="7">
        <v>2</v>
      </c>
      <c r="J204" s="13">
        <f t="shared" si="9"/>
        <v>4</v>
      </c>
      <c r="K204" s="11">
        <v>54196</v>
      </c>
      <c r="L204" s="58" t="s">
        <v>1122</v>
      </c>
      <c r="M204" s="8">
        <f t="shared" si="10"/>
        <v>7.3806184958299506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6</v>
      </c>
      <c r="G207" s="7">
        <v>9</v>
      </c>
      <c r="H207" s="7">
        <v>0</v>
      </c>
      <c r="I207" s="7">
        <v>0</v>
      </c>
      <c r="J207" s="13">
        <f t="shared" si="9"/>
        <v>15</v>
      </c>
      <c r="K207" s="11">
        <v>127539</v>
      </c>
      <c r="L207" s="58" t="s">
        <v>1124</v>
      </c>
      <c r="M207" s="8">
        <f t="shared" si="10"/>
        <v>11.761108366852492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1</v>
      </c>
      <c r="G208" s="7">
        <v>0</v>
      </c>
      <c r="H208" s="7">
        <v>2</v>
      </c>
      <c r="I208" s="7">
        <v>2</v>
      </c>
      <c r="J208" s="13">
        <f t="shared" si="9"/>
        <v>5</v>
      </c>
      <c r="K208" s="11">
        <v>22892</v>
      </c>
      <c r="L208" s="58" t="s">
        <v>1121</v>
      </c>
      <c r="M208" s="8">
        <f t="shared" si="10"/>
        <v>21.841691420583608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9</v>
      </c>
      <c r="G210" s="7">
        <v>8</v>
      </c>
      <c r="H210" s="7">
        <v>7</v>
      </c>
      <c r="I210" s="7">
        <v>4</v>
      </c>
      <c r="J210" s="13">
        <f t="shared" si="9"/>
        <v>28</v>
      </c>
      <c r="K210" s="11">
        <v>659070</v>
      </c>
      <c r="L210" s="58" t="s">
        <v>1125</v>
      </c>
      <c r="M210" s="8">
        <f t="shared" si="10"/>
        <v>4.2484106392340717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0</v>
      </c>
      <c r="G217" s="7">
        <v>1</v>
      </c>
      <c r="H217" s="7">
        <v>0</v>
      </c>
      <c r="I217" s="7">
        <v>0</v>
      </c>
      <c r="J217" s="13">
        <f t="shared" si="9"/>
        <v>1</v>
      </c>
      <c r="K217" s="11">
        <v>27982</v>
      </c>
      <c r="L217" s="58" t="s">
        <v>1122</v>
      </c>
      <c r="M217" s="8">
        <f t="shared" si="10"/>
        <v>3.5737259666928742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1</v>
      </c>
      <c r="I222" s="7">
        <v>0</v>
      </c>
      <c r="J222" s="13">
        <f t="shared" si="9"/>
        <v>1</v>
      </c>
      <c r="K222" s="11">
        <v>3241</v>
      </c>
      <c r="L222" s="58" t="s">
        <v>1121</v>
      </c>
      <c r="M222" s="8">
        <f t="shared" si="10"/>
        <v>30.854674483184201</v>
      </c>
      <c r="N222" s="7" t="str">
        <f t="shared" si="11"/>
        <v>Baixa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1</v>
      </c>
      <c r="G225" s="7">
        <v>0</v>
      </c>
      <c r="H225" s="7">
        <v>0</v>
      </c>
      <c r="I225" s="7">
        <v>0</v>
      </c>
      <c r="J225" s="13">
        <f t="shared" si="9"/>
        <v>1</v>
      </c>
      <c r="K225" s="11">
        <v>2814</v>
      </c>
      <c r="L225" s="58" t="s">
        <v>1121</v>
      </c>
      <c r="M225" s="8">
        <f t="shared" si="10"/>
        <v>35.536602700781806</v>
      </c>
      <c r="N225" s="7" t="str">
        <f t="shared" si="11"/>
        <v>Baixa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1</v>
      </c>
      <c r="I227" s="7">
        <v>0</v>
      </c>
      <c r="J227" s="13">
        <f t="shared" si="9"/>
        <v>1</v>
      </c>
      <c r="K227" s="11">
        <v>6646</v>
      </c>
      <c r="L227" s="58" t="s">
        <v>1121</v>
      </c>
      <c r="M227" s="8">
        <f t="shared" si="10"/>
        <v>15.04664459825459</v>
      </c>
      <c r="N227" s="7" t="str">
        <f t="shared" si="11"/>
        <v>Baixa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1</v>
      </c>
      <c r="G228" s="7">
        <v>1</v>
      </c>
      <c r="H228" s="7">
        <v>0</v>
      </c>
      <c r="I228" s="7">
        <v>1</v>
      </c>
      <c r="J228" s="13">
        <f t="shared" si="9"/>
        <v>3</v>
      </c>
      <c r="K228" s="11">
        <v>12660</v>
      </c>
      <c r="L228" s="58" t="s">
        <v>1121</v>
      </c>
      <c r="M228" s="8">
        <f t="shared" si="10"/>
        <v>23.696682464454977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1</v>
      </c>
      <c r="I231" s="7">
        <v>0</v>
      </c>
      <c r="J231" s="13">
        <f t="shared" si="9"/>
        <v>1</v>
      </c>
      <c r="K231" s="11">
        <v>10258</v>
      </c>
      <c r="L231" s="58" t="s">
        <v>1121</v>
      </c>
      <c r="M231" s="8">
        <f t="shared" si="10"/>
        <v>9.748488984207448</v>
      </c>
      <c r="N231" s="7" t="str">
        <f t="shared" si="11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1</v>
      </c>
      <c r="G237" s="7">
        <v>2</v>
      </c>
      <c r="H237" s="7">
        <v>0</v>
      </c>
      <c r="I237" s="7">
        <v>1</v>
      </c>
      <c r="J237" s="13">
        <f t="shared" si="9"/>
        <v>4</v>
      </c>
      <c r="K237" s="11">
        <v>79625</v>
      </c>
      <c r="L237" s="58" t="s">
        <v>1123</v>
      </c>
      <c r="M237" s="8">
        <f t="shared" si="10"/>
        <v>5.0235478806907379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0</v>
      </c>
      <c r="G241" s="7">
        <v>1</v>
      </c>
      <c r="H241" s="7">
        <v>0</v>
      </c>
      <c r="I241" s="7">
        <v>1</v>
      </c>
      <c r="J241" s="13">
        <f t="shared" si="9"/>
        <v>2</v>
      </c>
      <c r="K241" s="11">
        <v>10291</v>
      </c>
      <c r="L241" s="58" t="s">
        <v>1121</v>
      </c>
      <c r="M241" s="8">
        <f t="shared" si="10"/>
        <v>19.434457292780099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1</v>
      </c>
      <c r="G244" s="7">
        <v>0</v>
      </c>
      <c r="H244" s="7">
        <v>0</v>
      </c>
      <c r="I244" s="7">
        <v>0</v>
      </c>
      <c r="J244" s="13">
        <f t="shared" si="9"/>
        <v>1</v>
      </c>
      <c r="K244" s="11">
        <v>2919</v>
      </c>
      <c r="L244" s="58" t="s">
        <v>1121</v>
      </c>
      <c r="M244" s="8">
        <f t="shared" si="10"/>
        <v>34.258307639602606</v>
      </c>
      <c r="N244" s="7" t="str">
        <f t="shared" si="11"/>
        <v>Baixa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0</v>
      </c>
      <c r="G245" s="7">
        <v>5</v>
      </c>
      <c r="H245" s="7">
        <v>9</v>
      </c>
      <c r="I245" s="7">
        <v>11</v>
      </c>
      <c r="J245" s="13">
        <f t="shared" si="9"/>
        <v>25</v>
      </c>
      <c r="K245" s="11">
        <v>47617</v>
      </c>
      <c r="L245" s="58" t="s">
        <v>1122</v>
      </c>
      <c r="M245" s="8">
        <f t="shared" si="10"/>
        <v>52.502257597076671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1</v>
      </c>
      <c r="G247" s="7">
        <v>0</v>
      </c>
      <c r="H247" s="7">
        <v>0</v>
      </c>
      <c r="I247" s="7">
        <v>0</v>
      </c>
      <c r="J247" s="13">
        <f t="shared" si="9"/>
        <v>1</v>
      </c>
      <c r="K247" s="11">
        <v>7852</v>
      </c>
      <c r="L247" s="58" t="s">
        <v>1121</v>
      </c>
      <c r="M247" s="8">
        <f t="shared" si="10"/>
        <v>12.735608762098828</v>
      </c>
      <c r="N247" s="7" t="str">
        <f t="shared" si="11"/>
        <v>Baixa</v>
      </c>
      <c r="O247" s="78"/>
      <c r="P247" s="78"/>
      <c r="Q247" s="78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3</v>
      </c>
      <c r="G252" s="7">
        <v>0</v>
      </c>
      <c r="H252" s="7">
        <v>4</v>
      </c>
      <c r="I252" s="7">
        <v>3</v>
      </c>
      <c r="J252" s="13">
        <f t="shared" si="9"/>
        <v>10</v>
      </c>
      <c r="K252" s="11">
        <v>235977</v>
      </c>
      <c r="L252" s="58" t="s">
        <v>1124</v>
      </c>
      <c r="M252" s="8">
        <f t="shared" si="10"/>
        <v>4.2377011318899722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8"/>
      <c r="P260" s="78"/>
      <c r="Q260" s="78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O263" s="78"/>
      <c r="P263" s="78"/>
      <c r="Q263" s="78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1</v>
      </c>
      <c r="G269" s="7">
        <v>1</v>
      </c>
      <c r="H269" s="7">
        <v>0</v>
      </c>
      <c r="I269" s="7">
        <v>0</v>
      </c>
      <c r="J269" s="13">
        <f t="shared" si="12"/>
        <v>2</v>
      </c>
      <c r="K269" s="11">
        <v>27823</v>
      </c>
      <c r="L269" s="58" t="s">
        <v>1122</v>
      </c>
      <c r="M269" s="8">
        <f t="shared" si="13"/>
        <v>7.1882974517485536</v>
      </c>
      <c r="N269" s="7" t="str">
        <f t="shared" si="14"/>
        <v>Baixa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2</v>
      </c>
      <c r="G270" s="7">
        <v>0</v>
      </c>
      <c r="H270" s="7">
        <v>0</v>
      </c>
      <c r="I270" s="7">
        <v>0</v>
      </c>
      <c r="J270" s="13">
        <f t="shared" si="12"/>
        <v>2</v>
      </c>
      <c r="K270" s="11">
        <v>11064</v>
      </c>
      <c r="L270" s="58" t="s">
        <v>1121</v>
      </c>
      <c r="M270" s="8">
        <f t="shared" si="13"/>
        <v>18.076644974692698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2</v>
      </c>
      <c r="G271" s="7">
        <v>0</v>
      </c>
      <c r="H271" s="7">
        <v>0</v>
      </c>
      <c r="I271" s="7">
        <v>0</v>
      </c>
      <c r="J271" s="13">
        <f t="shared" si="12"/>
        <v>2</v>
      </c>
      <c r="K271" s="11">
        <v>7244</v>
      </c>
      <c r="L271" s="58" t="s">
        <v>1121</v>
      </c>
      <c r="M271" s="8">
        <f t="shared" si="13"/>
        <v>27.60905577029266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1</v>
      </c>
      <c r="G272" s="7">
        <v>0</v>
      </c>
      <c r="H272" s="7">
        <v>0</v>
      </c>
      <c r="I272" s="7">
        <v>0</v>
      </c>
      <c r="J272" s="13">
        <f t="shared" si="12"/>
        <v>1</v>
      </c>
      <c r="K272" s="11">
        <v>5362</v>
      </c>
      <c r="L272" s="58" t="s">
        <v>1121</v>
      </c>
      <c r="M272" s="8">
        <f t="shared" si="13"/>
        <v>18.649757553151812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O273" s="78"/>
      <c r="P273" s="78"/>
      <c r="Q273" s="78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8"/>
      <c r="P274" s="78"/>
      <c r="Q274" s="78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2</v>
      </c>
      <c r="G275" s="7">
        <v>1</v>
      </c>
      <c r="H275" s="7">
        <v>0</v>
      </c>
      <c r="I275" s="7">
        <v>0</v>
      </c>
      <c r="J275" s="13">
        <f t="shared" si="12"/>
        <v>3</v>
      </c>
      <c r="K275" s="11">
        <v>70200</v>
      </c>
      <c r="L275" s="58" t="s">
        <v>1123</v>
      </c>
      <c r="M275" s="8">
        <f t="shared" si="13"/>
        <v>4.2735042735042734</v>
      </c>
      <c r="N275" s="7" t="str">
        <f t="shared" si="14"/>
        <v>Baixa</v>
      </c>
      <c r="O275" s="78"/>
      <c r="P275" s="78"/>
      <c r="Q275" s="78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1</v>
      </c>
      <c r="I277" s="7">
        <v>0</v>
      </c>
      <c r="J277" s="13">
        <f t="shared" si="12"/>
        <v>1</v>
      </c>
      <c r="K277" s="11">
        <v>31624</v>
      </c>
      <c r="L277" s="58" t="s">
        <v>1122</v>
      </c>
      <c r="M277" s="8">
        <f t="shared" si="13"/>
        <v>3.1621553250695671</v>
      </c>
      <c r="N277" s="7" t="str">
        <f t="shared" si="14"/>
        <v>Baixa</v>
      </c>
      <c r="O277" s="78"/>
      <c r="P277" s="78"/>
      <c r="Q277" s="78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8"/>
      <c r="P278" s="78"/>
      <c r="Q278" s="78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8"/>
      <c r="P279" s="78"/>
      <c r="Q279" s="78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8"/>
      <c r="P280" s="78"/>
      <c r="Q280" s="78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1</v>
      </c>
      <c r="J284" s="13">
        <f t="shared" si="12"/>
        <v>1</v>
      </c>
      <c r="K284" s="11">
        <v>3904</v>
      </c>
      <c r="L284" s="58" t="s">
        <v>1121</v>
      </c>
      <c r="M284" s="8">
        <f t="shared" si="13"/>
        <v>25.614754098360656</v>
      </c>
      <c r="N284" s="7" t="str">
        <f t="shared" si="14"/>
        <v>Baixa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1</v>
      </c>
      <c r="H286" s="7">
        <v>0</v>
      </c>
      <c r="I286" s="7">
        <v>0</v>
      </c>
      <c r="J286" s="13">
        <f t="shared" si="12"/>
        <v>1</v>
      </c>
      <c r="K286" s="11">
        <v>2379</v>
      </c>
      <c r="L286" s="58" t="s">
        <v>1121</v>
      </c>
      <c r="M286" s="8">
        <f t="shared" si="13"/>
        <v>42.034468263976464</v>
      </c>
      <c r="N286" s="7" t="str">
        <f t="shared" si="14"/>
        <v>Baixa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6</v>
      </c>
      <c r="G290" s="7">
        <v>1</v>
      </c>
      <c r="H290" s="7">
        <v>0</v>
      </c>
      <c r="I290" s="7">
        <v>0</v>
      </c>
      <c r="J290" s="13">
        <f t="shared" si="12"/>
        <v>7</v>
      </c>
      <c r="K290" s="11">
        <v>15235</v>
      </c>
      <c r="L290" s="58" t="s">
        <v>1121</v>
      </c>
      <c r="M290" s="8">
        <f t="shared" si="13"/>
        <v>45.946832950443053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10</v>
      </c>
      <c r="G295" s="7">
        <v>5</v>
      </c>
      <c r="H295" s="7">
        <v>12</v>
      </c>
      <c r="I295" s="7">
        <v>10</v>
      </c>
      <c r="J295" s="13">
        <f t="shared" si="12"/>
        <v>37</v>
      </c>
      <c r="K295" s="11">
        <v>67540</v>
      </c>
      <c r="L295" s="58" t="s">
        <v>1122</v>
      </c>
      <c r="M295" s="8">
        <f t="shared" si="13"/>
        <v>54.782351199289309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1</v>
      </c>
      <c r="J298" s="13">
        <f t="shared" si="12"/>
        <v>1</v>
      </c>
      <c r="K298" s="11">
        <v>2927</v>
      </c>
      <c r="L298" s="58" t="s">
        <v>1121</v>
      </c>
      <c r="M298" s="8">
        <f t="shared" si="13"/>
        <v>34.164673727365901</v>
      </c>
      <c r="N298" s="7" t="str">
        <f t="shared" si="14"/>
        <v>Baixa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0</v>
      </c>
      <c r="H301" s="7">
        <v>0</v>
      </c>
      <c r="I301" s="7">
        <v>1</v>
      </c>
      <c r="J301" s="13">
        <f t="shared" si="12"/>
        <v>2</v>
      </c>
      <c r="K301" s="11">
        <v>26181</v>
      </c>
      <c r="L301" s="58" t="s">
        <v>1122</v>
      </c>
      <c r="M301" s="8">
        <f t="shared" si="13"/>
        <v>7.639127611626753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1</v>
      </c>
      <c r="G302" s="7">
        <v>0</v>
      </c>
      <c r="H302" s="7">
        <v>1</v>
      </c>
      <c r="I302" s="7">
        <v>0</v>
      </c>
      <c r="J302" s="13">
        <f t="shared" si="12"/>
        <v>2</v>
      </c>
      <c r="K302" s="11">
        <v>5446</v>
      </c>
      <c r="L302" s="58" t="s">
        <v>1121</v>
      </c>
      <c r="M302" s="8">
        <f t="shared" si="13"/>
        <v>36.72420124862284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2</v>
      </c>
      <c r="G303" s="7">
        <v>1</v>
      </c>
      <c r="H303" s="7">
        <v>0</v>
      </c>
      <c r="I303" s="7">
        <v>0</v>
      </c>
      <c r="J303" s="13">
        <f t="shared" si="12"/>
        <v>3</v>
      </c>
      <c r="K303" s="11">
        <v>5891</v>
      </c>
      <c r="L303" s="58" t="s">
        <v>1121</v>
      </c>
      <c r="M303" s="8">
        <f t="shared" si="13"/>
        <v>50.925140044135127</v>
      </c>
      <c r="N303" s="7" t="str">
        <f t="shared" si="14"/>
        <v>Baixa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1</v>
      </c>
      <c r="G306" s="7">
        <v>0</v>
      </c>
      <c r="H306" s="7">
        <v>0</v>
      </c>
      <c r="I306" s="7">
        <v>0</v>
      </c>
      <c r="J306" s="13">
        <f t="shared" si="12"/>
        <v>1</v>
      </c>
      <c r="K306" s="11">
        <v>17701</v>
      </c>
      <c r="L306" s="58" t="s">
        <v>1121</v>
      </c>
      <c r="M306" s="8">
        <f t="shared" si="13"/>
        <v>5.649398339076888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0</v>
      </c>
      <c r="G309" s="7">
        <v>2</v>
      </c>
      <c r="H309" s="7">
        <v>6</v>
      </c>
      <c r="I309" s="7">
        <v>17</v>
      </c>
      <c r="J309" s="13">
        <f t="shared" si="12"/>
        <v>25</v>
      </c>
      <c r="K309" s="11">
        <v>58962</v>
      </c>
      <c r="L309" s="58" t="s">
        <v>1122</v>
      </c>
      <c r="M309" s="8">
        <f t="shared" si="13"/>
        <v>42.400189952850987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1</v>
      </c>
      <c r="J311" s="13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1</v>
      </c>
      <c r="I315" s="7">
        <v>0</v>
      </c>
      <c r="J315" s="13">
        <f t="shared" si="12"/>
        <v>1</v>
      </c>
      <c r="K315" s="11">
        <v>3940</v>
      </c>
      <c r="L315" s="58" t="s">
        <v>1121</v>
      </c>
      <c r="M315" s="8">
        <f t="shared" si="13"/>
        <v>25.38071065989848</v>
      </c>
      <c r="N315" s="7" t="str">
        <f t="shared" si="14"/>
        <v>Baixa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1</v>
      </c>
      <c r="H318" s="7">
        <v>0</v>
      </c>
      <c r="I318" s="7">
        <v>1</v>
      </c>
      <c r="J318" s="13">
        <f t="shared" si="12"/>
        <v>2</v>
      </c>
      <c r="K318" s="11">
        <v>11833</v>
      </c>
      <c r="L318" s="58" t="s">
        <v>1121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22</v>
      </c>
      <c r="G319" s="7">
        <v>15</v>
      </c>
      <c r="H319" s="7">
        <v>22</v>
      </c>
      <c r="I319" s="7">
        <v>17</v>
      </c>
      <c r="J319" s="13">
        <f t="shared" si="12"/>
        <v>76</v>
      </c>
      <c r="K319" s="11">
        <v>278685</v>
      </c>
      <c r="L319" s="58" t="s">
        <v>1124</v>
      </c>
      <c r="M319" s="8">
        <f t="shared" si="13"/>
        <v>27.270933132389615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1</v>
      </c>
      <c r="I320" s="7">
        <v>0</v>
      </c>
      <c r="J320" s="13">
        <f t="shared" si="12"/>
        <v>1</v>
      </c>
      <c r="K320" s="11">
        <v>15779</v>
      </c>
      <c r="L320" s="58" t="s">
        <v>1121</v>
      </c>
      <c r="M320" s="8">
        <f t="shared" si="13"/>
        <v>6.3375372330312434</v>
      </c>
      <c r="N320" s="7" t="str">
        <f t="shared" si="14"/>
        <v>Baixa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1</v>
      </c>
      <c r="J321" s="13">
        <f t="shared" si="12"/>
        <v>1</v>
      </c>
      <c r="K321" s="11">
        <v>1389</v>
      </c>
      <c r="L321" s="58" t="s">
        <v>1121</v>
      </c>
      <c r="M321" s="8">
        <f t="shared" si="13"/>
        <v>71.994240460763137</v>
      </c>
      <c r="N321" s="7" t="str">
        <f t="shared" si="14"/>
        <v>Baixa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1</v>
      </c>
      <c r="G322" s="7">
        <v>0</v>
      </c>
      <c r="H322" s="7">
        <v>0</v>
      </c>
      <c r="I322" s="7">
        <v>0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1</v>
      </c>
      <c r="H325" s="7">
        <v>0</v>
      </c>
      <c r="I325" s="7">
        <v>0</v>
      </c>
      <c r="J325" s="13">
        <f t="shared" ref="J325:J388" si="15">F325+G325+H325+I325</f>
        <v>1</v>
      </c>
      <c r="K325" s="11">
        <v>4954</v>
      </c>
      <c r="L325" s="58" t="s">
        <v>1121</v>
      </c>
      <c r="M325" s="8">
        <f t="shared" ref="M325:M388" si="16">(J325/K325)*100000</f>
        <v>20.185708518368994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2</v>
      </c>
      <c r="G327" s="7">
        <v>0</v>
      </c>
      <c r="H327" s="7">
        <v>0</v>
      </c>
      <c r="I327" s="7">
        <v>0</v>
      </c>
      <c r="J327" s="13">
        <f t="shared" si="15"/>
        <v>2</v>
      </c>
      <c r="K327" s="11">
        <v>8903</v>
      </c>
      <c r="L327" s="58" t="s">
        <v>1121</v>
      </c>
      <c r="M327" s="8">
        <f t="shared" si="16"/>
        <v>22.464337863641468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0</v>
      </c>
      <c r="G330" s="7">
        <v>1</v>
      </c>
      <c r="H330" s="7">
        <v>0</v>
      </c>
      <c r="I330" s="7">
        <v>0</v>
      </c>
      <c r="J330" s="13">
        <f t="shared" si="15"/>
        <v>1</v>
      </c>
      <c r="K330" s="11">
        <v>51750</v>
      </c>
      <c r="L330" s="58" t="s">
        <v>1122</v>
      </c>
      <c r="M330" s="8">
        <f t="shared" si="16"/>
        <v>1.932367149758454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1</v>
      </c>
      <c r="I334" s="7">
        <v>1</v>
      </c>
      <c r="J334" s="13">
        <f t="shared" si="15"/>
        <v>2</v>
      </c>
      <c r="K334" s="11">
        <v>5704</v>
      </c>
      <c r="L334" s="58" t="s">
        <v>1121</v>
      </c>
      <c r="M334" s="8">
        <f t="shared" si="16"/>
        <v>35.06311360448808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1</v>
      </c>
      <c r="G342" s="7">
        <v>0</v>
      </c>
      <c r="H342" s="7">
        <v>3</v>
      </c>
      <c r="I342" s="7">
        <v>0</v>
      </c>
      <c r="J342" s="13">
        <f t="shared" si="15"/>
        <v>4</v>
      </c>
      <c r="K342" s="11">
        <v>179015</v>
      </c>
      <c r="L342" s="58" t="s">
        <v>1124</v>
      </c>
      <c r="M342" s="8">
        <f t="shared" si="16"/>
        <v>2.2344496271262186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1</v>
      </c>
      <c r="G346" s="7">
        <v>0</v>
      </c>
      <c r="H346" s="7">
        <v>0</v>
      </c>
      <c r="I346" s="7">
        <v>1</v>
      </c>
      <c r="J346" s="13">
        <f t="shared" si="15"/>
        <v>2</v>
      </c>
      <c r="K346" s="11">
        <v>42246</v>
      </c>
      <c r="L346" s="58" t="s">
        <v>1122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0</v>
      </c>
      <c r="G347" s="7">
        <v>3</v>
      </c>
      <c r="H347" s="7">
        <v>0</v>
      </c>
      <c r="I347" s="7">
        <v>0</v>
      </c>
      <c r="J347" s="13">
        <f t="shared" si="15"/>
        <v>3</v>
      </c>
      <c r="K347" s="11">
        <v>10709</v>
      </c>
      <c r="L347" s="58" t="s">
        <v>1121</v>
      </c>
      <c r="M347" s="8">
        <f t="shared" si="16"/>
        <v>28.013820151274629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5</v>
      </c>
      <c r="G348" s="7">
        <v>1</v>
      </c>
      <c r="H348" s="7">
        <v>1</v>
      </c>
      <c r="I348" s="7">
        <v>0</v>
      </c>
      <c r="J348" s="13">
        <f t="shared" si="15"/>
        <v>7</v>
      </c>
      <c r="K348" s="11">
        <v>7971</v>
      </c>
      <c r="L348" s="58" t="s">
        <v>1121</v>
      </c>
      <c r="M348" s="8">
        <f t="shared" si="16"/>
        <v>87.818341487893619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O354" s="78"/>
      <c r="P354" s="78"/>
      <c r="Q354" s="78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4</v>
      </c>
      <c r="G357" s="7">
        <v>10</v>
      </c>
      <c r="H357" s="7">
        <v>18</v>
      </c>
      <c r="I357" s="7">
        <v>33</v>
      </c>
      <c r="J357" s="13">
        <f t="shared" si="15"/>
        <v>65</v>
      </c>
      <c r="K357" s="11">
        <v>6228</v>
      </c>
      <c r="L357" s="58" t="s">
        <v>1121</v>
      </c>
      <c r="M357" s="8">
        <f t="shared" si="16"/>
        <v>1043.6737315350033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1</v>
      </c>
      <c r="G358" s="7">
        <v>0</v>
      </c>
      <c r="H358" s="7">
        <v>0</v>
      </c>
      <c r="I358" s="7">
        <v>0</v>
      </c>
      <c r="J358" s="13">
        <f t="shared" si="15"/>
        <v>1</v>
      </c>
      <c r="K358" s="11">
        <v>7467</v>
      </c>
      <c r="L358" s="58" t="s">
        <v>1121</v>
      </c>
      <c r="M358" s="8">
        <f t="shared" si="16"/>
        <v>13.392259274139549</v>
      </c>
      <c r="N358" s="7" t="str">
        <f t="shared" si="17"/>
        <v>Baixa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1</v>
      </c>
      <c r="G359" s="7">
        <v>0</v>
      </c>
      <c r="H359" s="7">
        <v>1</v>
      </c>
      <c r="I359" s="7">
        <v>0</v>
      </c>
      <c r="J359" s="13">
        <f t="shared" si="15"/>
        <v>2</v>
      </c>
      <c r="K359" s="11">
        <v>18438</v>
      </c>
      <c r="L359" s="58" t="s">
        <v>1121</v>
      </c>
      <c r="M359" s="8">
        <f t="shared" si="16"/>
        <v>10.847163466753445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3</v>
      </c>
      <c r="I360" s="7">
        <v>10</v>
      </c>
      <c r="J360" s="13">
        <f t="shared" si="15"/>
        <v>13</v>
      </c>
      <c r="K360" s="11">
        <v>19717</v>
      </c>
      <c r="L360" s="58" t="s">
        <v>1121</v>
      </c>
      <c r="M360" s="8">
        <f t="shared" si="16"/>
        <v>65.932951260333724</v>
      </c>
      <c r="N360" s="7" t="str">
        <f t="shared" si="17"/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18</v>
      </c>
      <c r="G361" s="7">
        <v>2</v>
      </c>
      <c r="H361" s="7">
        <v>2</v>
      </c>
      <c r="I361" s="7">
        <v>0</v>
      </c>
      <c r="J361" s="13">
        <f t="shared" si="15"/>
        <v>22</v>
      </c>
      <c r="K361" s="11">
        <v>261344</v>
      </c>
      <c r="L361" s="58" t="s">
        <v>1124</v>
      </c>
      <c r="M361" s="8">
        <f t="shared" si="16"/>
        <v>8.4180237541324843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1</v>
      </c>
      <c r="G365" s="7">
        <v>0</v>
      </c>
      <c r="H365" s="7">
        <v>1</v>
      </c>
      <c r="I365" s="7">
        <v>2</v>
      </c>
      <c r="J365" s="13">
        <f t="shared" si="15"/>
        <v>4</v>
      </c>
      <c r="K365" s="11">
        <v>119186</v>
      </c>
      <c r="L365" s="58" t="s">
        <v>1124</v>
      </c>
      <c r="M365" s="8">
        <f t="shared" si="16"/>
        <v>3.3560988706727302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1</v>
      </c>
      <c r="G367" s="7">
        <v>1</v>
      </c>
      <c r="H367" s="7">
        <v>0</v>
      </c>
      <c r="I367" s="7">
        <v>0</v>
      </c>
      <c r="J367" s="13">
        <f t="shared" si="15"/>
        <v>2</v>
      </c>
      <c r="K367" s="11">
        <v>51281</v>
      </c>
      <c r="L367" s="58" t="s">
        <v>1122</v>
      </c>
      <c r="M367" s="8">
        <f t="shared" si="16"/>
        <v>3.9000799516390083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1</v>
      </c>
      <c r="H370" s="7">
        <v>0</v>
      </c>
      <c r="I370" s="7">
        <v>0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3</v>
      </c>
      <c r="I372" s="7">
        <v>0</v>
      </c>
      <c r="J372" s="13">
        <f t="shared" si="15"/>
        <v>3</v>
      </c>
      <c r="K372" s="11">
        <v>96389</v>
      </c>
      <c r="L372" s="58" t="s">
        <v>1123</v>
      </c>
      <c r="M372" s="8">
        <f t="shared" si="16"/>
        <v>3.1123883430681927</v>
      </c>
      <c r="N372" s="7" t="str">
        <f t="shared" si="17"/>
        <v>Baixa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6</v>
      </c>
      <c r="G375" s="7">
        <v>4</v>
      </c>
      <c r="H375" s="7">
        <v>8</v>
      </c>
      <c r="I375" s="7">
        <v>5</v>
      </c>
      <c r="J375" s="13">
        <f t="shared" si="15"/>
        <v>23</v>
      </c>
      <c r="K375" s="11">
        <v>23212</v>
      </c>
      <c r="L375" s="58" t="s">
        <v>1121</v>
      </c>
      <c r="M375" s="8">
        <f t="shared" si="16"/>
        <v>99.086679303808367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1</v>
      </c>
      <c r="G382" s="7">
        <v>0</v>
      </c>
      <c r="H382" s="7">
        <v>1</v>
      </c>
      <c r="I382" s="7">
        <v>2</v>
      </c>
      <c r="J382" s="13">
        <f t="shared" si="15"/>
        <v>4</v>
      </c>
      <c r="K382" s="11">
        <v>15102</v>
      </c>
      <c r="L382" s="58" t="s">
        <v>1121</v>
      </c>
      <c r="M382" s="8">
        <f t="shared" si="16"/>
        <v>26.486558071778575</v>
      </c>
      <c r="N382" s="7" t="str">
        <f t="shared" si="17"/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O383" s="78"/>
      <c r="P383" s="78"/>
      <c r="Q383" s="78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8"/>
      <c r="P385" s="78"/>
      <c r="Q385" s="78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2</v>
      </c>
      <c r="G386" s="7">
        <v>0</v>
      </c>
      <c r="H386" s="7">
        <v>1</v>
      </c>
      <c r="I386" s="7">
        <v>3</v>
      </c>
      <c r="J386" s="13">
        <f t="shared" si="15"/>
        <v>6</v>
      </c>
      <c r="K386" s="11">
        <v>16014</v>
      </c>
      <c r="L386" s="58" t="s">
        <v>1121</v>
      </c>
      <c r="M386" s="8">
        <f t="shared" si="16"/>
        <v>37.467216185837394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0</v>
      </c>
      <c r="I387" s="7">
        <v>1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1</v>
      </c>
      <c r="H388" s="7">
        <v>0</v>
      </c>
      <c r="I388" s="7">
        <v>0</v>
      </c>
      <c r="J388" s="13">
        <f t="shared" si="15"/>
        <v>1</v>
      </c>
      <c r="K388" s="11">
        <v>5470</v>
      </c>
      <c r="L388" s="58" t="s">
        <v>1121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1</v>
      </c>
      <c r="G390" s="7">
        <v>0</v>
      </c>
      <c r="H390" s="7">
        <v>0</v>
      </c>
      <c r="I390" s="7">
        <v>0</v>
      </c>
      <c r="J390" s="13">
        <f t="shared" si="18"/>
        <v>1</v>
      </c>
      <c r="K390" s="11">
        <v>6039</v>
      </c>
      <c r="L390" s="58" t="s">
        <v>1121</v>
      </c>
      <c r="M390" s="8">
        <f t="shared" si="19"/>
        <v>16.559032952475576</v>
      </c>
      <c r="N390" s="7" t="str">
        <f t="shared" si="20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0</v>
      </c>
      <c r="G391" s="7">
        <v>1</v>
      </c>
      <c r="H391" s="7">
        <v>3</v>
      </c>
      <c r="I391" s="7">
        <v>4</v>
      </c>
      <c r="J391" s="13">
        <f t="shared" si="18"/>
        <v>8</v>
      </c>
      <c r="K391" s="11">
        <v>104067</v>
      </c>
      <c r="L391" s="58" t="s">
        <v>1124</v>
      </c>
      <c r="M391" s="8">
        <f t="shared" si="19"/>
        <v>7.6873552615142176</v>
      </c>
      <c r="N391" s="7" t="str">
        <f t="shared" si="20"/>
        <v>Baixa</v>
      </c>
      <c r="O391" s="78"/>
      <c r="P391" s="78"/>
      <c r="Q391" s="78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0</v>
      </c>
      <c r="G393" s="7">
        <v>1</v>
      </c>
      <c r="H393" s="7">
        <v>5</v>
      </c>
      <c r="I393" s="7">
        <v>6</v>
      </c>
      <c r="J393" s="13">
        <f t="shared" si="18"/>
        <v>12</v>
      </c>
      <c r="K393" s="11">
        <v>38822</v>
      </c>
      <c r="L393" s="58" t="s">
        <v>1122</v>
      </c>
      <c r="M393" s="8">
        <f t="shared" si="19"/>
        <v>30.91030858791407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</v>
      </c>
      <c r="G395" s="7">
        <v>3</v>
      </c>
      <c r="H395" s="7">
        <v>0</v>
      </c>
      <c r="I395" s="7">
        <v>5</v>
      </c>
      <c r="J395" s="13">
        <f t="shared" si="18"/>
        <v>9</v>
      </c>
      <c r="K395" s="11">
        <v>19858</v>
      </c>
      <c r="L395" s="58" t="s">
        <v>1121</v>
      </c>
      <c r="M395" s="8">
        <f t="shared" si="19"/>
        <v>45.321784671165275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7</v>
      </c>
      <c r="G401" s="7">
        <v>0</v>
      </c>
      <c r="H401" s="7">
        <v>3</v>
      </c>
      <c r="I401" s="7">
        <v>1</v>
      </c>
      <c r="J401" s="13">
        <f t="shared" si="18"/>
        <v>11</v>
      </c>
      <c r="K401" s="11">
        <v>5378</v>
      </c>
      <c r="L401" s="58" t="s">
        <v>1121</v>
      </c>
      <c r="M401" s="8">
        <f t="shared" si="19"/>
        <v>204.5370026031982</v>
      </c>
      <c r="N401" s="7" t="str">
        <f t="shared" si="20"/>
        <v>Média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4</v>
      </c>
      <c r="J402" s="13">
        <f t="shared" si="18"/>
        <v>4</v>
      </c>
      <c r="K402" s="11">
        <v>71265</v>
      </c>
      <c r="L402" s="58" t="s">
        <v>1123</v>
      </c>
      <c r="M402" s="8">
        <f t="shared" si="19"/>
        <v>5.6128534343646956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1</v>
      </c>
      <c r="J404" s="13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O407" s="78"/>
      <c r="P407" s="78"/>
      <c r="Q407" s="78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O411" s="78"/>
      <c r="P411" s="78"/>
      <c r="Q411" s="78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0</v>
      </c>
      <c r="G415" s="7">
        <v>0</v>
      </c>
      <c r="H415" s="7">
        <v>1</v>
      </c>
      <c r="I415" s="7">
        <v>1</v>
      </c>
      <c r="J415" s="13">
        <f t="shared" si="18"/>
        <v>2</v>
      </c>
      <c r="K415" s="11">
        <v>79387</v>
      </c>
      <c r="L415" s="58" t="s">
        <v>1123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21</v>
      </c>
      <c r="G421" s="7">
        <v>24</v>
      </c>
      <c r="H421" s="7">
        <v>41</v>
      </c>
      <c r="I421" s="7">
        <v>18</v>
      </c>
      <c r="J421" s="13">
        <f t="shared" si="18"/>
        <v>104</v>
      </c>
      <c r="K421" s="11">
        <v>4844</v>
      </c>
      <c r="L421" s="58" t="s">
        <v>1121</v>
      </c>
      <c r="M421" s="8">
        <f t="shared" si="19"/>
        <v>2146.9859620148636</v>
      </c>
      <c r="N421" s="7" t="str">
        <f t="shared" si="20"/>
        <v>Muito Alta</v>
      </c>
      <c r="O421" s="78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0</v>
      </c>
      <c r="G422" s="7">
        <v>2</v>
      </c>
      <c r="H422" s="7">
        <v>2</v>
      </c>
      <c r="I422" s="7">
        <v>1</v>
      </c>
      <c r="J422" s="13">
        <f t="shared" si="18"/>
        <v>5</v>
      </c>
      <c r="K422" s="11">
        <v>26484</v>
      </c>
      <c r="L422" s="58" t="s">
        <v>1122</v>
      </c>
      <c r="M422" s="8">
        <f t="shared" si="19"/>
        <v>18.879323365050595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2</v>
      </c>
      <c r="G423" s="7">
        <v>1</v>
      </c>
      <c r="H423" s="7">
        <v>0</v>
      </c>
      <c r="I423" s="7">
        <v>0</v>
      </c>
      <c r="J423" s="13">
        <f t="shared" si="18"/>
        <v>3</v>
      </c>
      <c r="K423" s="11">
        <v>564310</v>
      </c>
      <c r="L423" s="58" t="s">
        <v>1125</v>
      </c>
      <c r="M423" s="8">
        <f t="shared" si="19"/>
        <v>0.53162268965639459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1</v>
      </c>
      <c r="I427" s="7">
        <v>0</v>
      </c>
      <c r="J427" s="13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78"/>
      <c r="P427" s="78"/>
      <c r="Q427" s="78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0</v>
      </c>
      <c r="G429" s="7">
        <v>0</v>
      </c>
      <c r="H429" s="7">
        <v>0</v>
      </c>
      <c r="I429" s="7">
        <v>1</v>
      </c>
      <c r="J429" s="13">
        <f t="shared" si="18"/>
        <v>1</v>
      </c>
      <c r="K429" s="11">
        <v>51601</v>
      </c>
      <c r="L429" s="58" t="s">
        <v>1122</v>
      </c>
      <c r="M429" s="8">
        <f t="shared" si="19"/>
        <v>1.9379469390128097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</v>
      </c>
      <c r="G434" s="7">
        <v>0</v>
      </c>
      <c r="H434" s="7">
        <v>0</v>
      </c>
      <c r="I434" s="7">
        <v>0</v>
      </c>
      <c r="J434" s="13">
        <f t="shared" si="18"/>
        <v>1</v>
      </c>
      <c r="K434" s="11">
        <v>63359</v>
      </c>
      <c r="L434" s="58" t="s">
        <v>1122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2</v>
      </c>
      <c r="G440" s="7">
        <v>1</v>
      </c>
      <c r="H440" s="7">
        <v>0</v>
      </c>
      <c r="I440" s="7">
        <v>0</v>
      </c>
      <c r="J440" s="13">
        <f t="shared" si="18"/>
        <v>3</v>
      </c>
      <c r="K440" s="11">
        <v>102728</v>
      </c>
      <c r="L440" s="58" t="s">
        <v>1124</v>
      </c>
      <c r="M440" s="8">
        <f t="shared" si="19"/>
        <v>2.9203333073748148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6</v>
      </c>
      <c r="G442" s="7">
        <v>5</v>
      </c>
      <c r="H442" s="7">
        <v>11</v>
      </c>
      <c r="I442" s="7">
        <v>6</v>
      </c>
      <c r="J442" s="13">
        <f t="shared" si="18"/>
        <v>28</v>
      </c>
      <c r="K442" s="11">
        <v>4915</v>
      </c>
      <c r="L442" s="58" t="s">
        <v>1121</v>
      </c>
      <c r="M442" s="8">
        <f t="shared" si="19"/>
        <v>569.68463886063068</v>
      </c>
      <c r="N442" s="7" t="str">
        <f t="shared" si="20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1</v>
      </c>
      <c r="I443" s="7">
        <v>1</v>
      </c>
      <c r="J443" s="13">
        <f t="shared" si="18"/>
        <v>2</v>
      </c>
      <c r="K443" s="11">
        <v>52532</v>
      </c>
      <c r="L443" s="58" t="s">
        <v>1122</v>
      </c>
      <c r="M443" s="8">
        <f t="shared" si="19"/>
        <v>3.8072032285083375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2</v>
      </c>
      <c r="G447" s="7">
        <v>1</v>
      </c>
      <c r="H447" s="7">
        <v>0</v>
      </c>
      <c r="I447" s="7">
        <v>0</v>
      </c>
      <c r="J447" s="13">
        <f t="shared" si="18"/>
        <v>3</v>
      </c>
      <c r="K447" s="11">
        <v>9008</v>
      </c>
      <c r="L447" s="58" t="s">
        <v>1121</v>
      </c>
      <c r="M447" s="8">
        <f t="shared" si="19"/>
        <v>33.303730017761993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2</v>
      </c>
      <c r="G451" s="7">
        <v>0</v>
      </c>
      <c r="H451" s="7">
        <v>3</v>
      </c>
      <c r="I451" s="7">
        <v>1</v>
      </c>
      <c r="J451" s="13">
        <f t="shared" si="18"/>
        <v>6</v>
      </c>
      <c r="K451" s="11">
        <v>18172</v>
      </c>
      <c r="L451" s="58" t="s">
        <v>1121</v>
      </c>
      <c r="M451" s="8">
        <f t="shared" si="19"/>
        <v>33.01782962799912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8"/>
      <c r="P452" s="78"/>
      <c r="Q452" s="78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2</v>
      </c>
      <c r="G453" s="7">
        <v>1</v>
      </c>
      <c r="H453" s="7">
        <v>1</v>
      </c>
      <c r="I453" s="7">
        <v>0</v>
      </c>
      <c r="J453" s="13">
        <f t="shared" ref="J453:J516" si="21">F453+G453+H453+I453</f>
        <v>4</v>
      </c>
      <c r="K453" s="11">
        <v>41844</v>
      </c>
      <c r="L453" s="58" t="s">
        <v>1122</v>
      </c>
      <c r="M453" s="8">
        <f t="shared" ref="M453:M516" si="22">(J453/K453)*100000</f>
        <v>9.5593155530064049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Baixa</v>
      </c>
      <c r="O453" s="78"/>
      <c r="P453" s="78"/>
      <c r="Q453" s="78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1</v>
      </c>
      <c r="I456" s="7">
        <v>2</v>
      </c>
      <c r="J456" s="13">
        <f t="shared" si="21"/>
        <v>3</v>
      </c>
      <c r="K456" s="11">
        <v>6532</v>
      </c>
      <c r="L456" s="58" t="s">
        <v>1121</v>
      </c>
      <c r="M456" s="8">
        <f t="shared" si="22"/>
        <v>45.927740355174528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2</v>
      </c>
      <c r="G458" s="7">
        <v>0</v>
      </c>
      <c r="H458" s="7">
        <v>1</v>
      </c>
      <c r="I458" s="7">
        <v>0</v>
      </c>
      <c r="J458" s="13">
        <f t="shared" si="21"/>
        <v>3</v>
      </c>
      <c r="K458" s="11">
        <v>89256</v>
      </c>
      <c r="L458" s="58" t="s">
        <v>1123</v>
      </c>
      <c r="M458" s="8">
        <f t="shared" si="22"/>
        <v>3.3611185802635117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0</v>
      </c>
      <c r="G460" s="7">
        <v>0</v>
      </c>
      <c r="H460" s="7">
        <v>0</v>
      </c>
      <c r="I460" s="7">
        <v>5</v>
      </c>
      <c r="J460" s="13">
        <f t="shared" si="21"/>
        <v>5</v>
      </c>
      <c r="K460" s="11">
        <v>27640</v>
      </c>
      <c r="L460" s="58" t="s">
        <v>1122</v>
      </c>
      <c r="M460" s="8">
        <f t="shared" si="22"/>
        <v>18.089725036179448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0</v>
      </c>
      <c r="H464" s="7">
        <v>0</v>
      </c>
      <c r="I464" s="7">
        <v>1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1</v>
      </c>
      <c r="G470" s="7">
        <v>0</v>
      </c>
      <c r="H470" s="7">
        <v>1</v>
      </c>
      <c r="I470" s="7">
        <v>0</v>
      </c>
      <c r="J470" s="13">
        <f t="shared" si="21"/>
        <v>2</v>
      </c>
      <c r="K470" s="11">
        <v>13330</v>
      </c>
      <c r="L470" s="58" t="s">
        <v>1121</v>
      </c>
      <c r="M470" s="8">
        <f t="shared" si="22"/>
        <v>15.003750937734434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</v>
      </c>
      <c r="G474" s="7">
        <v>1</v>
      </c>
      <c r="H474" s="7">
        <v>0</v>
      </c>
      <c r="I474" s="7">
        <v>0</v>
      </c>
      <c r="J474" s="13">
        <f t="shared" si="21"/>
        <v>2</v>
      </c>
      <c r="K474" s="11">
        <v>30798</v>
      </c>
      <c r="L474" s="58" t="s">
        <v>1122</v>
      </c>
      <c r="M474" s="8">
        <f t="shared" si="22"/>
        <v>6.4939281771543609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8"/>
      <c r="P478" s="78"/>
      <c r="Q478" s="78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8"/>
      <c r="P481" s="78"/>
      <c r="Q481" s="78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0</v>
      </c>
      <c r="G483" s="7">
        <v>1</v>
      </c>
      <c r="H483" s="7">
        <v>13</v>
      </c>
      <c r="I483" s="7">
        <v>30</v>
      </c>
      <c r="J483" s="13">
        <f t="shared" si="21"/>
        <v>44</v>
      </c>
      <c r="K483" s="11">
        <v>20882</v>
      </c>
      <c r="L483" s="58" t="s">
        <v>1121</v>
      </c>
      <c r="M483" s="8">
        <f t="shared" si="22"/>
        <v>210.70778661047791</v>
      </c>
      <c r="N483" s="7" t="str">
        <f t="shared" si="23"/>
        <v>Média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1</v>
      </c>
      <c r="G490" s="7">
        <v>0</v>
      </c>
      <c r="H490" s="7">
        <v>0</v>
      </c>
      <c r="I490" s="7">
        <v>0</v>
      </c>
      <c r="J490" s="13">
        <f t="shared" si="21"/>
        <v>1</v>
      </c>
      <c r="K490" s="11">
        <v>10721</v>
      </c>
      <c r="L490" s="58" t="s">
        <v>1121</v>
      </c>
      <c r="M490" s="8">
        <f t="shared" si="22"/>
        <v>9.3274881074526625</v>
      </c>
      <c r="N490" s="7" t="str">
        <f t="shared" si="23"/>
        <v>Baixa</v>
      </c>
      <c r="O490" s="78"/>
      <c r="P490" s="78"/>
      <c r="Q490" s="78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1</v>
      </c>
      <c r="I493" s="7">
        <v>1</v>
      </c>
      <c r="J493" s="13">
        <f t="shared" si="21"/>
        <v>2</v>
      </c>
      <c r="K493" s="11">
        <v>4904</v>
      </c>
      <c r="L493" s="58" t="s">
        <v>1121</v>
      </c>
      <c r="M493" s="8">
        <f t="shared" si="22"/>
        <v>40.783034257748781</v>
      </c>
      <c r="N493" s="7" t="str">
        <f t="shared" si="23"/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4</v>
      </c>
      <c r="G498" s="7">
        <v>3</v>
      </c>
      <c r="H498" s="7">
        <v>4</v>
      </c>
      <c r="I498" s="7">
        <v>4</v>
      </c>
      <c r="J498" s="13">
        <f t="shared" si="21"/>
        <v>15</v>
      </c>
      <c r="K498" s="11">
        <v>20999</v>
      </c>
      <c r="L498" s="58" t="s">
        <v>1121</v>
      </c>
      <c r="M498" s="8">
        <f t="shared" si="22"/>
        <v>71.431972951092916</v>
      </c>
      <c r="N498" s="7" t="str">
        <f t="shared" si="23"/>
        <v>Baixa</v>
      </c>
      <c r="O498" s="78"/>
      <c r="P498" s="78"/>
      <c r="Q498" s="78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8"/>
      <c r="P499" s="78"/>
      <c r="Q499" s="78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1</v>
      </c>
      <c r="J500" s="13">
        <f t="shared" si="21"/>
        <v>1</v>
      </c>
      <c r="K500" s="11">
        <v>13180</v>
      </c>
      <c r="L500" s="58" t="s">
        <v>1121</v>
      </c>
      <c r="M500" s="8">
        <f t="shared" si="22"/>
        <v>7.587253414264036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</v>
      </c>
      <c r="G501" s="7">
        <v>1</v>
      </c>
      <c r="H501" s="7">
        <v>0</v>
      </c>
      <c r="I501" s="7">
        <v>1</v>
      </c>
      <c r="J501" s="13">
        <f t="shared" si="21"/>
        <v>3</v>
      </c>
      <c r="K501" s="11">
        <v>47682</v>
      </c>
      <c r="L501" s="58" t="s">
        <v>1122</v>
      </c>
      <c r="M501" s="8">
        <f t="shared" si="22"/>
        <v>6.2916823958726553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4</v>
      </c>
      <c r="J503" s="13">
        <f t="shared" si="21"/>
        <v>4</v>
      </c>
      <c r="K503" s="11">
        <v>21534</v>
      </c>
      <c r="L503" s="58" t="s">
        <v>1121</v>
      </c>
      <c r="M503" s="8">
        <f t="shared" si="22"/>
        <v>18.575276307235068</v>
      </c>
      <c r="N503" s="7" t="str">
        <f t="shared" si="23"/>
        <v>Baixa</v>
      </c>
      <c r="O503" s="78"/>
      <c r="P503" s="78"/>
      <c r="Q503" s="78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3</v>
      </c>
      <c r="G505" s="7">
        <v>3</v>
      </c>
      <c r="H505" s="7">
        <v>4</v>
      </c>
      <c r="I505" s="7">
        <v>4</v>
      </c>
      <c r="J505" s="13">
        <f t="shared" si="21"/>
        <v>14</v>
      </c>
      <c r="K505" s="11">
        <v>404804</v>
      </c>
      <c r="L505" s="58" t="s">
        <v>1125</v>
      </c>
      <c r="M505" s="8">
        <f t="shared" si="22"/>
        <v>3.458463849171451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3</v>
      </c>
      <c r="G507" s="7">
        <v>0</v>
      </c>
      <c r="H507" s="7">
        <v>3</v>
      </c>
      <c r="I507" s="7">
        <v>1</v>
      </c>
      <c r="J507" s="13">
        <f t="shared" si="21"/>
        <v>7</v>
      </c>
      <c r="K507" s="11">
        <v>8815</v>
      </c>
      <c r="L507" s="58" t="s">
        <v>1121</v>
      </c>
      <c r="M507" s="8">
        <f t="shared" si="22"/>
        <v>79.410096426545664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7</v>
      </c>
      <c r="G511" s="7">
        <v>3</v>
      </c>
      <c r="H511" s="7">
        <v>4</v>
      </c>
      <c r="I511" s="7">
        <v>1</v>
      </c>
      <c r="J511" s="13">
        <f t="shared" si="21"/>
        <v>15</v>
      </c>
      <c r="K511" s="11">
        <v>108113</v>
      </c>
      <c r="L511" s="58" t="s">
        <v>1124</v>
      </c>
      <c r="M511" s="8">
        <f t="shared" si="22"/>
        <v>13.874372184658645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0</v>
      </c>
      <c r="G512" s="7">
        <v>1</v>
      </c>
      <c r="H512" s="7">
        <v>5</v>
      </c>
      <c r="I512" s="7">
        <v>44</v>
      </c>
      <c r="J512" s="13">
        <f t="shared" si="21"/>
        <v>50</v>
      </c>
      <c r="K512" s="11">
        <v>26997</v>
      </c>
      <c r="L512" s="58" t="s">
        <v>1122</v>
      </c>
      <c r="M512" s="8">
        <f t="shared" si="22"/>
        <v>185.20576360336332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1</v>
      </c>
      <c r="G520" s="7">
        <v>0</v>
      </c>
      <c r="H520" s="7">
        <v>2</v>
      </c>
      <c r="I520" s="7">
        <v>2</v>
      </c>
      <c r="J520" s="13">
        <f t="shared" si="24"/>
        <v>5</v>
      </c>
      <c r="K520" s="11">
        <v>26709</v>
      </c>
      <c r="L520" s="58" t="s">
        <v>1122</v>
      </c>
      <c r="M520" s="8">
        <f t="shared" si="25"/>
        <v>18.720281553034557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3</v>
      </c>
      <c r="G524" s="7">
        <v>2</v>
      </c>
      <c r="H524" s="7">
        <v>4</v>
      </c>
      <c r="I524" s="7">
        <v>3</v>
      </c>
      <c r="J524" s="13">
        <f t="shared" si="24"/>
        <v>12</v>
      </c>
      <c r="K524" s="11">
        <v>93577</v>
      </c>
      <c r="L524" s="58" t="s">
        <v>1123</v>
      </c>
      <c r="M524" s="8">
        <f t="shared" si="25"/>
        <v>12.823663934513821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1</v>
      </c>
      <c r="I525" s="7">
        <v>1</v>
      </c>
      <c r="J525" s="13">
        <f t="shared" si="24"/>
        <v>2</v>
      </c>
      <c r="K525" s="11">
        <v>3627</v>
      </c>
      <c r="L525" s="58" t="s">
        <v>1121</v>
      </c>
      <c r="M525" s="8">
        <f t="shared" si="25"/>
        <v>55.141990625861595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0</v>
      </c>
      <c r="G529" s="7">
        <v>0</v>
      </c>
      <c r="H529" s="7">
        <v>3</v>
      </c>
      <c r="I529" s="7">
        <v>1</v>
      </c>
      <c r="J529" s="13">
        <f t="shared" si="24"/>
        <v>4</v>
      </c>
      <c r="K529" s="11">
        <v>99770</v>
      </c>
      <c r="L529" s="58" t="s">
        <v>1123</v>
      </c>
      <c r="M529" s="8">
        <f t="shared" si="25"/>
        <v>4.0092212087801951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1</v>
      </c>
      <c r="G530" s="7">
        <v>0</v>
      </c>
      <c r="H530" s="7">
        <v>0</v>
      </c>
      <c r="I530" s="7">
        <v>0</v>
      </c>
      <c r="J530" s="13">
        <f t="shared" si="24"/>
        <v>1</v>
      </c>
      <c r="K530" s="11">
        <v>5718</v>
      </c>
      <c r="L530" s="58" t="s">
        <v>1121</v>
      </c>
      <c r="M530" s="8">
        <f t="shared" si="25"/>
        <v>17.488632388947185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0</v>
      </c>
      <c r="G532" s="7">
        <v>0</v>
      </c>
      <c r="H532" s="7">
        <v>4</v>
      </c>
      <c r="I532" s="7">
        <v>5</v>
      </c>
      <c r="J532" s="13">
        <f t="shared" si="24"/>
        <v>9</v>
      </c>
      <c r="K532" s="11">
        <v>10731</v>
      </c>
      <c r="L532" s="58" t="s">
        <v>1121</v>
      </c>
      <c r="M532" s="8">
        <f t="shared" si="25"/>
        <v>83.869164103997761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O533" s="78"/>
      <c r="P533" s="78"/>
      <c r="Q533" s="78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3</v>
      </c>
      <c r="J535" s="13">
        <f t="shared" si="24"/>
        <v>3</v>
      </c>
      <c r="K535" s="11">
        <v>6018</v>
      </c>
      <c r="L535" s="58" t="s">
        <v>1121</v>
      </c>
      <c r="M535" s="8">
        <f t="shared" si="25"/>
        <v>49.850448654037884</v>
      </c>
      <c r="N535" s="7" t="str">
        <f t="shared" si="26"/>
        <v>Baixa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8"/>
      <c r="P536" s="78"/>
      <c r="Q536" s="78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1</v>
      </c>
      <c r="G542" s="7">
        <v>1</v>
      </c>
      <c r="H542" s="7">
        <v>1</v>
      </c>
      <c r="I542" s="7">
        <v>2</v>
      </c>
      <c r="J542" s="13">
        <f t="shared" si="24"/>
        <v>5</v>
      </c>
      <c r="K542" s="11">
        <v>39121</v>
      </c>
      <c r="L542" s="58" t="s">
        <v>1122</v>
      </c>
      <c r="M542" s="8">
        <f t="shared" si="25"/>
        <v>12.780859384985046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1</v>
      </c>
      <c r="G544" s="7">
        <v>1</v>
      </c>
      <c r="H544" s="7">
        <v>0</v>
      </c>
      <c r="I544" s="7">
        <v>0</v>
      </c>
      <c r="J544" s="13">
        <f t="shared" si="24"/>
        <v>2</v>
      </c>
      <c r="K544" s="11">
        <v>73994</v>
      </c>
      <c r="L544" s="58" t="s">
        <v>1123</v>
      </c>
      <c r="M544" s="8">
        <f t="shared" si="25"/>
        <v>2.70292185852907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1</v>
      </c>
      <c r="G546" s="7">
        <v>4</v>
      </c>
      <c r="H546" s="7">
        <v>1</v>
      </c>
      <c r="I546" s="7">
        <v>3</v>
      </c>
      <c r="J546" s="13">
        <f t="shared" si="24"/>
        <v>9</v>
      </c>
      <c r="K546" s="11">
        <v>6332</v>
      </c>
      <c r="L546" s="58" t="s">
        <v>1121</v>
      </c>
      <c r="M546" s="8">
        <f t="shared" si="25"/>
        <v>142.13518635502211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0</v>
      </c>
      <c r="G554" s="7">
        <v>1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7</v>
      </c>
      <c r="G555" s="7">
        <v>6</v>
      </c>
      <c r="H555" s="7">
        <v>9</v>
      </c>
      <c r="I555" s="7">
        <v>11</v>
      </c>
      <c r="J555" s="13">
        <f t="shared" si="24"/>
        <v>33</v>
      </c>
      <c r="K555" s="11">
        <v>93101</v>
      </c>
      <c r="L555" s="58" t="s">
        <v>1123</v>
      </c>
      <c r="M555" s="8">
        <f t="shared" si="25"/>
        <v>35.445376526567919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0</v>
      </c>
      <c r="G557" s="7">
        <v>1</v>
      </c>
      <c r="H557" s="7">
        <v>1</v>
      </c>
      <c r="I557" s="7">
        <v>1</v>
      </c>
      <c r="J557" s="13">
        <f t="shared" si="24"/>
        <v>3</v>
      </c>
      <c r="K557" s="11">
        <v>21418</v>
      </c>
      <c r="L557" s="58" t="s">
        <v>1121</v>
      </c>
      <c r="M557" s="8">
        <f t="shared" si="25"/>
        <v>14.006910075637315</v>
      </c>
      <c r="N557" s="7" t="str">
        <f t="shared" si="26"/>
        <v>Baixa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1</v>
      </c>
      <c r="I560" s="7">
        <v>1</v>
      </c>
      <c r="J560" s="13">
        <f t="shared" si="24"/>
        <v>2</v>
      </c>
      <c r="K560" s="11">
        <v>16294</v>
      </c>
      <c r="L560" s="58" t="s">
        <v>1121</v>
      </c>
      <c r="M560" s="8">
        <f t="shared" si="25"/>
        <v>12.274456855284154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8"/>
      <c r="P561" s="78"/>
      <c r="Q561" s="78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8</v>
      </c>
      <c r="G564" s="7">
        <v>8</v>
      </c>
      <c r="H564" s="7">
        <v>6</v>
      </c>
      <c r="I564" s="7">
        <v>4</v>
      </c>
      <c r="J564" s="13">
        <f t="shared" si="24"/>
        <v>26</v>
      </c>
      <c r="K564" s="11">
        <v>113998</v>
      </c>
      <c r="L564" s="58" t="s">
        <v>1124</v>
      </c>
      <c r="M564" s="8">
        <f t="shared" si="25"/>
        <v>22.80741767399428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13</v>
      </c>
      <c r="G566" s="7">
        <v>13</v>
      </c>
      <c r="H566" s="7">
        <v>21</v>
      </c>
      <c r="I566" s="7">
        <v>56</v>
      </c>
      <c r="J566" s="13">
        <f t="shared" si="24"/>
        <v>103</v>
      </c>
      <c r="K566" s="11">
        <v>150833</v>
      </c>
      <c r="L566" s="58" t="s">
        <v>1124</v>
      </c>
      <c r="M566" s="8">
        <f t="shared" si="25"/>
        <v>68.287443729157417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0</v>
      </c>
      <c r="G567" s="7">
        <v>2</v>
      </c>
      <c r="H567" s="7">
        <v>1</v>
      </c>
      <c r="I567" s="7">
        <v>1</v>
      </c>
      <c r="J567" s="13">
        <f t="shared" si="24"/>
        <v>4</v>
      </c>
      <c r="K567" s="11">
        <v>90041</v>
      </c>
      <c r="L567" s="58" t="s">
        <v>1123</v>
      </c>
      <c r="M567" s="8">
        <f t="shared" si="25"/>
        <v>4.4424206750258213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O570" s="78"/>
      <c r="P570" s="78"/>
      <c r="Q570" s="78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8"/>
      <c r="P572" s="78"/>
      <c r="Q572" s="78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1</v>
      </c>
      <c r="I573" s="7">
        <v>1</v>
      </c>
      <c r="J573" s="13">
        <f t="shared" si="24"/>
        <v>2</v>
      </c>
      <c r="K573" s="11">
        <v>24319</v>
      </c>
      <c r="L573" s="58" t="s">
        <v>1121</v>
      </c>
      <c r="M573" s="8">
        <f t="shared" si="25"/>
        <v>8.2240223693408439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1</v>
      </c>
      <c r="I576" s="7">
        <v>0</v>
      </c>
      <c r="J576" s="13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8"/>
      <c r="P577" s="78"/>
      <c r="Q577" s="78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8"/>
      <c r="P580" s="78"/>
      <c r="Q580" s="78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0</v>
      </c>
      <c r="G581" s="7">
        <v>0</v>
      </c>
      <c r="H581" s="7">
        <v>2</v>
      </c>
      <c r="I581" s="7">
        <v>0</v>
      </c>
      <c r="J581" s="13">
        <f t="shared" ref="J581:J644" si="27">F581+G581+H581+I581</f>
        <v>2</v>
      </c>
      <c r="K581" s="11">
        <v>63789</v>
      </c>
      <c r="L581" s="58" t="s">
        <v>1122</v>
      </c>
      <c r="M581" s="8">
        <f t="shared" ref="M581:M644" si="28">(J581/K581)*100000</f>
        <v>3.1353368135571964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2</v>
      </c>
      <c r="G585" s="7">
        <v>0</v>
      </c>
      <c r="H585" s="7">
        <v>2</v>
      </c>
      <c r="I585" s="7">
        <v>2</v>
      </c>
      <c r="J585" s="13">
        <f t="shared" si="27"/>
        <v>6</v>
      </c>
      <c r="K585" s="11">
        <v>11249</v>
      </c>
      <c r="L585" s="58" t="s">
        <v>1121</v>
      </c>
      <c r="M585" s="8">
        <f t="shared" si="28"/>
        <v>53.33807449551071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1</v>
      </c>
      <c r="I586" s="7">
        <v>0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</v>
      </c>
      <c r="G588" s="7">
        <v>0</v>
      </c>
      <c r="H588" s="7">
        <v>1</v>
      </c>
      <c r="I588" s="7">
        <v>2</v>
      </c>
      <c r="J588" s="13">
        <f t="shared" si="27"/>
        <v>4</v>
      </c>
      <c r="K588" s="11">
        <v>6847</v>
      </c>
      <c r="L588" s="58" t="s">
        <v>1121</v>
      </c>
      <c r="M588" s="8">
        <f t="shared" si="28"/>
        <v>58.419745874105445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1</v>
      </c>
      <c r="I594" s="7">
        <v>2</v>
      </c>
      <c r="J594" s="13">
        <f t="shared" si="27"/>
        <v>3</v>
      </c>
      <c r="K594" s="11">
        <v>4955</v>
      </c>
      <c r="L594" s="58" t="s">
        <v>1121</v>
      </c>
      <c r="M594" s="8">
        <f t="shared" si="28"/>
        <v>60.544904137235115</v>
      </c>
      <c r="N594" s="7" t="str">
        <f t="shared" si="29"/>
        <v>Baixa</v>
      </c>
      <c r="O594" s="78"/>
      <c r="P594" s="78"/>
      <c r="Q594" s="78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1</v>
      </c>
      <c r="I595" s="7">
        <v>0</v>
      </c>
      <c r="J595" s="13">
        <f t="shared" si="27"/>
        <v>1</v>
      </c>
      <c r="K595" s="11">
        <v>8631</v>
      </c>
      <c r="L595" s="58" t="s">
        <v>1121</v>
      </c>
      <c r="M595" s="8">
        <f t="shared" si="28"/>
        <v>11.586142973004288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7</v>
      </c>
      <c r="G596" s="7">
        <v>9</v>
      </c>
      <c r="H596" s="7">
        <v>9</v>
      </c>
      <c r="I596" s="7">
        <v>3</v>
      </c>
      <c r="J596" s="13">
        <f t="shared" si="27"/>
        <v>28</v>
      </c>
      <c r="K596" s="11">
        <v>4894</v>
      </c>
      <c r="L596" s="58" t="s">
        <v>1121</v>
      </c>
      <c r="M596" s="8">
        <f t="shared" si="28"/>
        <v>572.12913771965668</v>
      </c>
      <c r="N596" s="7" t="str">
        <f t="shared" si="29"/>
        <v>Muito 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1</v>
      </c>
      <c r="G598" s="7">
        <v>0</v>
      </c>
      <c r="H598" s="7">
        <v>0</v>
      </c>
      <c r="I598" s="7">
        <v>0</v>
      </c>
      <c r="J598" s="13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1</v>
      </c>
      <c r="H602" s="7">
        <v>0</v>
      </c>
      <c r="I602" s="7">
        <v>0</v>
      </c>
      <c r="J602" s="13">
        <f t="shared" si="27"/>
        <v>1</v>
      </c>
      <c r="K602" s="11">
        <v>8550</v>
      </c>
      <c r="L602" s="58" t="s">
        <v>1121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1</v>
      </c>
      <c r="J603" s="13">
        <f t="shared" si="27"/>
        <v>1</v>
      </c>
      <c r="K603" s="11">
        <v>10731</v>
      </c>
      <c r="L603" s="58" t="s">
        <v>1121</v>
      </c>
      <c r="M603" s="8">
        <f t="shared" si="28"/>
        <v>9.3187960115553068</v>
      </c>
      <c r="N603" s="7" t="str">
        <f t="shared" si="29"/>
        <v>Baixa</v>
      </c>
      <c r="O603" s="78"/>
      <c r="P603" s="78"/>
      <c r="Q603" s="78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0</v>
      </c>
      <c r="G606" s="7">
        <v>0</v>
      </c>
      <c r="H606" s="7">
        <v>0</v>
      </c>
      <c r="I606" s="7">
        <v>1</v>
      </c>
      <c r="J606" s="13">
        <f t="shared" si="27"/>
        <v>1</v>
      </c>
      <c r="K606" s="11">
        <v>27755</v>
      </c>
      <c r="L606" s="58" t="s">
        <v>1122</v>
      </c>
      <c r="M606" s="8">
        <f t="shared" si="28"/>
        <v>3.6029544226265537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2</v>
      </c>
      <c r="G607" s="7">
        <v>1</v>
      </c>
      <c r="H607" s="7">
        <v>2</v>
      </c>
      <c r="I607" s="7">
        <v>1</v>
      </c>
      <c r="J607" s="13">
        <f t="shared" si="27"/>
        <v>6</v>
      </c>
      <c r="K607" s="11">
        <v>34456</v>
      </c>
      <c r="L607" s="58" t="s">
        <v>1122</v>
      </c>
      <c r="M607" s="8">
        <f t="shared" si="28"/>
        <v>17.413512885999538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1</v>
      </c>
      <c r="I608" s="7">
        <v>0</v>
      </c>
      <c r="J608" s="13">
        <f t="shared" si="27"/>
        <v>1</v>
      </c>
      <c r="K608" s="11">
        <v>11968</v>
      </c>
      <c r="L608" s="58" t="s">
        <v>1121</v>
      </c>
      <c r="M608" s="8">
        <f t="shared" si="28"/>
        <v>8.355614973262032</v>
      </c>
      <c r="N608" s="7" t="str">
        <f t="shared" si="29"/>
        <v>Baixa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8"/>
      <c r="P609" s="78"/>
      <c r="Q609" s="78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1</v>
      </c>
      <c r="G612" s="7">
        <v>2</v>
      </c>
      <c r="H612" s="7">
        <v>0</v>
      </c>
      <c r="I612" s="7">
        <v>0</v>
      </c>
      <c r="J612" s="13">
        <f t="shared" si="27"/>
        <v>3</v>
      </c>
      <c r="K612" s="11">
        <v>31583</v>
      </c>
      <c r="L612" s="58" t="s">
        <v>1122</v>
      </c>
      <c r="M612" s="8">
        <f t="shared" si="28"/>
        <v>9.4987809897729782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2</v>
      </c>
      <c r="G616" s="7">
        <v>1</v>
      </c>
      <c r="H616" s="7">
        <v>2</v>
      </c>
      <c r="I616" s="7">
        <v>0</v>
      </c>
      <c r="J616" s="13">
        <f t="shared" si="27"/>
        <v>5</v>
      </c>
      <c r="K616" s="11">
        <v>37950</v>
      </c>
      <c r="L616" s="58" t="s">
        <v>1122</v>
      </c>
      <c r="M616" s="8">
        <f t="shared" si="28"/>
        <v>13.175230566534914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1</v>
      </c>
      <c r="G618" s="7">
        <v>0</v>
      </c>
      <c r="H618" s="7">
        <v>0</v>
      </c>
      <c r="I618" s="7">
        <v>0</v>
      </c>
      <c r="J618" s="13">
        <f t="shared" si="27"/>
        <v>1</v>
      </c>
      <c r="K618" s="11">
        <v>16491</v>
      </c>
      <c r="L618" s="58" t="s">
        <v>1121</v>
      </c>
      <c r="M618" s="8">
        <f t="shared" si="28"/>
        <v>6.063913649869626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1</v>
      </c>
      <c r="G619" s="7">
        <v>1</v>
      </c>
      <c r="H619" s="7">
        <v>0</v>
      </c>
      <c r="I619" s="7">
        <v>0</v>
      </c>
      <c r="J619" s="13">
        <f t="shared" si="27"/>
        <v>2</v>
      </c>
      <c r="K619" s="11">
        <v>148862</v>
      </c>
      <c r="L619" s="58" t="s">
        <v>1124</v>
      </c>
      <c r="M619" s="8">
        <f t="shared" si="28"/>
        <v>1.3435262189141621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1</v>
      </c>
      <c r="H621" s="7">
        <v>0</v>
      </c>
      <c r="I621" s="7">
        <v>0</v>
      </c>
      <c r="J621" s="13">
        <f t="shared" si="27"/>
        <v>1</v>
      </c>
      <c r="K621" s="11">
        <v>8979</v>
      </c>
      <c r="L621" s="58" t="s">
        <v>1121</v>
      </c>
      <c r="M621" s="8">
        <f t="shared" si="28"/>
        <v>11.137097672346586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1</v>
      </c>
      <c r="H622" s="7">
        <v>1</v>
      </c>
      <c r="I622" s="7">
        <v>0</v>
      </c>
      <c r="J622" s="13">
        <f t="shared" si="27"/>
        <v>2</v>
      </c>
      <c r="K622" s="11">
        <v>27688</v>
      </c>
      <c r="L622" s="58" t="s">
        <v>1122</v>
      </c>
      <c r="M622" s="8">
        <f t="shared" si="28"/>
        <v>7.2233458537994801</v>
      </c>
      <c r="N622" s="7" t="str">
        <f t="shared" si="29"/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1</v>
      </c>
      <c r="I623" s="7">
        <v>0</v>
      </c>
      <c r="J623" s="13">
        <f t="shared" si="27"/>
        <v>1</v>
      </c>
      <c r="K623" s="11">
        <v>8642</v>
      </c>
      <c r="L623" s="58" t="s">
        <v>1121</v>
      </c>
      <c r="M623" s="8">
        <f t="shared" si="28"/>
        <v>11.571395510298542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1</v>
      </c>
      <c r="G625" s="7">
        <v>1</v>
      </c>
      <c r="H625" s="7">
        <v>0</v>
      </c>
      <c r="I625" s="7">
        <v>0</v>
      </c>
      <c r="J625" s="13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2</v>
      </c>
      <c r="G626" s="7">
        <v>0</v>
      </c>
      <c r="H626" s="7">
        <v>0</v>
      </c>
      <c r="I626" s="7">
        <v>0</v>
      </c>
      <c r="J626" s="13">
        <f t="shared" si="27"/>
        <v>2</v>
      </c>
      <c r="K626" s="11">
        <v>3676</v>
      </c>
      <c r="L626" s="58" t="s">
        <v>1121</v>
      </c>
      <c r="M626" s="8">
        <f t="shared" si="28"/>
        <v>54.406964091403701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O628" s="78"/>
      <c r="P628" s="78"/>
      <c r="Q628" s="78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2</v>
      </c>
      <c r="I633" s="7">
        <v>2</v>
      </c>
      <c r="J633" s="13">
        <f t="shared" si="27"/>
        <v>4</v>
      </c>
      <c r="K633" s="11">
        <v>23814</v>
      </c>
      <c r="L633" s="58" t="s">
        <v>1121</v>
      </c>
      <c r="M633" s="8">
        <f t="shared" si="28"/>
        <v>16.79684219366759</v>
      </c>
      <c r="N633" s="7" t="str">
        <f t="shared" si="29"/>
        <v>Baixa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4</v>
      </c>
      <c r="G641" s="7">
        <v>4</v>
      </c>
      <c r="H641" s="7">
        <v>8</v>
      </c>
      <c r="I641" s="7">
        <v>10</v>
      </c>
      <c r="J641" s="13">
        <f t="shared" si="27"/>
        <v>26</v>
      </c>
      <c r="K641" s="11">
        <v>331045</v>
      </c>
      <c r="L641" s="58" t="s">
        <v>1124</v>
      </c>
      <c r="M641" s="8">
        <f t="shared" si="28"/>
        <v>7.8539171411741604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0</v>
      </c>
      <c r="I642" s="7">
        <v>1</v>
      </c>
      <c r="J642" s="13">
        <f t="shared" si="27"/>
        <v>1</v>
      </c>
      <c r="K642" s="11">
        <v>4019</v>
      </c>
      <c r="L642" s="58" t="s">
        <v>1121</v>
      </c>
      <c r="M642" s="8">
        <f t="shared" si="28"/>
        <v>24.881811395869619</v>
      </c>
      <c r="N642" s="7" t="str">
        <f t="shared" si="29"/>
        <v>Baixa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1</v>
      </c>
      <c r="I643" s="7">
        <v>0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O643" s="78"/>
      <c r="P643" s="78"/>
      <c r="Q643" s="78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0</v>
      </c>
      <c r="H644" s="7">
        <v>0</v>
      </c>
      <c r="I644" s="7">
        <v>0</v>
      </c>
      <c r="J644" s="13">
        <f t="shared" si="27"/>
        <v>1</v>
      </c>
      <c r="K644" s="11">
        <v>13659</v>
      </c>
      <c r="L644" s="58" t="s">
        <v>1121</v>
      </c>
      <c r="M644" s="8">
        <f t="shared" si="28"/>
        <v>7.3211801742440885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3</v>
      </c>
      <c r="G645" s="7">
        <v>2</v>
      </c>
      <c r="H645" s="7">
        <v>2</v>
      </c>
      <c r="I645" s="7">
        <v>0</v>
      </c>
      <c r="J645" s="13">
        <f t="shared" ref="J645:J708" si="30">F645+G645+H645+I645</f>
        <v>7</v>
      </c>
      <c r="K645" s="11">
        <v>5167</v>
      </c>
      <c r="L645" s="58" t="s">
        <v>1121</v>
      </c>
      <c r="M645" s="8">
        <f t="shared" ref="M645:M708" si="31">(J645/K645)*100000</f>
        <v>135.47513063673313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1</v>
      </c>
      <c r="G648" s="7">
        <v>0</v>
      </c>
      <c r="H648" s="7">
        <v>0</v>
      </c>
      <c r="I648" s="7">
        <v>0</v>
      </c>
      <c r="J648" s="13">
        <f t="shared" si="30"/>
        <v>1</v>
      </c>
      <c r="K648" s="11">
        <v>5783</v>
      </c>
      <c r="L648" s="58" t="s">
        <v>1121</v>
      </c>
      <c r="M648" s="8">
        <f t="shared" si="31"/>
        <v>17.292062943109116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0</v>
      </c>
      <c r="G653" s="7">
        <v>0</v>
      </c>
      <c r="H653" s="7">
        <v>1</v>
      </c>
      <c r="I653" s="7">
        <v>3</v>
      </c>
      <c r="J653" s="13">
        <f t="shared" si="30"/>
        <v>4</v>
      </c>
      <c r="K653" s="11">
        <v>17858</v>
      </c>
      <c r="L653" s="58" t="s">
        <v>1121</v>
      </c>
      <c r="M653" s="8">
        <f t="shared" si="31"/>
        <v>22.398924851607124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1</v>
      </c>
      <c r="J655" s="13">
        <f t="shared" si="30"/>
        <v>1</v>
      </c>
      <c r="K655" s="11">
        <v>12957</v>
      </c>
      <c r="L655" s="58" t="s">
        <v>1121</v>
      </c>
      <c r="M655" s="8">
        <f t="shared" si="31"/>
        <v>7.7178359188083663</v>
      </c>
      <c r="N655" s="7" t="str">
        <f t="shared" si="32"/>
        <v>Baixa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6</v>
      </c>
      <c r="G658" s="7">
        <v>1</v>
      </c>
      <c r="H658" s="7">
        <v>17</v>
      </c>
      <c r="I658" s="7">
        <v>26</v>
      </c>
      <c r="J658" s="13">
        <f t="shared" si="30"/>
        <v>50</v>
      </c>
      <c r="K658" s="11">
        <v>7991</v>
      </c>
      <c r="L658" s="58" t="s">
        <v>1121</v>
      </c>
      <c r="M658" s="8">
        <f t="shared" si="31"/>
        <v>625.70391690651979</v>
      </c>
      <c r="N658" s="7" t="str">
        <f t="shared" si="32"/>
        <v>Muito Alta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4</v>
      </c>
      <c r="G663" s="7">
        <v>2</v>
      </c>
      <c r="H663" s="7">
        <v>6</v>
      </c>
      <c r="I663" s="7">
        <v>5</v>
      </c>
      <c r="J663" s="13">
        <f t="shared" si="30"/>
        <v>17</v>
      </c>
      <c r="K663" s="11">
        <v>135421</v>
      </c>
      <c r="L663" s="58" t="s">
        <v>1124</v>
      </c>
      <c r="M663" s="8">
        <f t="shared" si="31"/>
        <v>12.553444443623958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1</v>
      </c>
      <c r="I665" s="7">
        <v>1</v>
      </c>
      <c r="J665" s="13">
        <f t="shared" si="30"/>
        <v>2</v>
      </c>
      <c r="K665" s="11">
        <v>25989</v>
      </c>
      <c r="L665" s="58" t="s">
        <v>1122</v>
      </c>
      <c r="M665" s="8">
        <f t="shared" si="31"/>
        <v>7.6955635076378472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10</v>
      </c>
      <c r="G666" s="7">
        <v>2</v>
      </c>
      <c r="H666" s="7">
        <v>0</v>
      </c>
      <c r="I666" s="7">
        <v>0</v>
      </c>
      <c r="J666" s="13">
        <f t="shared" si="30"/>
        <v>12</v>
      </c>
      <c r="K666" s="11">
        <v>41349</v>
      </c>
      <c r="L666" s="58" t="s">
        <v>1122</v>
      </c>
      <c r="M666" s="8">
        <f t="shared" si="31"/>
        <v>29.0212580715374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8"/>
      <c r="P667" s="78"/>
      <c r="Q667" s="78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O668" s="78"/>
      <c r="P668" s="78"/>
      <c r="Q668" s="78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0</v>
      </c>
      <c r="H678" s="7">
        <v>1</v>
      </c>
      <c r="I678" s="7">
        <v>0</v>
      </c>
      <c r="J678" s="13">
        <f t="shared" si="30"/>
        <v>1</v>
      </c>
      <c r="K678" s="11">
        <v>13743</v>
      </c>
      <c r="L678" s="58" t="s">
        <v>1121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9</v>
      </c>
      <c r="G679" s="7">
        <v>2</v>
      </c>
      <c r="H679" s="7">
        <v>5</v>
      </c>
      <c r="I679" s="7">
        <v>2</v>
      </c>
      <c r="J679" s="13">
        <f t="shared" si="30"/>
        <v>18</v>
      </c>
      <c r="K679" s="11">
        <v>218147</v>
      </c>
      <c r="L679" s="58" t="s">
        <v>1124</v>
      </c>
      <c r="M679" s="8">
        <f t="shared" si="31"/>
        <v>8.2513167726349668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78"/>
      <c r="P680" s="78"/>
      <c r="Q680" s="78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8"/>
      <c r="P685" s="78"/>
      <c r="Q685" s="78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0</v>
      </c>
      <c r="G691" s="7">
        <v>0</v>
      </c>
      <c r="H691" s="7">
        <v>5</v>
      </c>
      <c r="I691" s="7">
        <v>1</v>
      </c>
      <c r="J691" s="13">
        <f t="shared" si="30"/>
        <v>6</v>
      </c>
      <c r="K691" s="11">
        <v>19608</v>
      </c>
      <c r="L691" s="58" t="s">
        <v>1121</v>
      </c>
      <c r="M691" s="8">
        <f t="shared" si="31"/>
        <v>30.599755201958381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1</v>
      </c>
      <c r="J692" s="13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2</v>
      </c>
      <c r="J694" s="13">
        <f t="shared" si="30"/>
        <v>2</v>
      </c>
      <c r="K694" s="11">
        <v>7696</v>
      </c>
      <c r="L694" s="58" t="s">
        <v>1121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8"/>
      <c r="P696" s="78"/>
      <c r="Q696" s="78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1</v>
      </c>
      <c r="G699" s="7">
        <v>1</v>
      </c>
      <c r="H699" s="7">
        <v>0</v>
      </c>
      <c r="I699" s="7">
        <v>2</v>
      </c>
      <c r="J699" s="13">
        <f t="shared" si="30"/>
        <v>4</v>
      </c>
      <c r="K699" s="11">
        <v>33934</v>
      </c>
      <c r="L699" s="58" t="s">
        <v>1122</v>
      </c>
      <c r="M699" s="8">
        <f t="shared" si="31"/>
        <v>11.787587670183298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8"/>
      <c r="P701" s="78"/>
      <c r="Q701" s="78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1</v>
      </c>
      <c r="G702" s="7">
        <v>0</v>
      </c>
      <c r="H702" s="7">
        <v>0</v>
      </c>
      <c r="I702" s="7">
        <v>0</v>
      </c>
      <c r="J702" s="13">
        <f t="shared" si="30"/>
        <v>1</v>
      </c>
      <c r="K702" s="11">
        <v>18434</v>
      </c>
      <c r="L702" s="58" t="s">
        <v>1121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0</v>
      </c>
      <c r="G707" s="7">
        <v>2</v>
      </c>
      <c r="H707" s="7">
        <v>5</v>
      </c>
      <c r="I707" s="7">
        <v>10</v>
      </c>
      <c r="J707" s="13">
        <f t="shared" si="30"/>
        <v>17</v>
      </c>
      <c r="K707" s="11">
        <v>28054</v>
      </c>
      <c r="L707" s="58" t="s">
        <v>1122</v>
      </c>
      <c r="M707" s="8">
        <f t="shared" si="31"/>
        <v>60.597419262850217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8"/>
      <c r="P712" s="78"/>
      <c r="Q712" s="78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3</v>
      </c>
      <c r="J724" s="13">
        <f t="shared" si="33"/>
        <v>3</v>
      </c>
      <c r="K724" s="11">
        <v>6923</v>
      </c>
      <c r="L724" s="58" t="s">
        <v>1121</v>
      </c>
      <c r="M724" s="8">
        <f t="shared" si="34"/>
        <v>43.333814820164669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1</v>
      </c>
      <c r="I726" s="7">
        <v>0</v>
      </c>
      <c r="J726" s="13">
        <f t="shared" si="33"/>
        <v>1</v>
      </c>
      <c r="K726" s="11">
        <v>10818</v>
      </c>
      <c r="L726" s="58" t="s">
        <v>1121</v>
      </c>
      <c r="M726" s="8">
        <f t="shared" si="34"/>
        <v>9.2438528378628213</v>
      </c>
      <c r="N726" s="7" t="str">
        <f t="shared" si="35"/>
        <v>Baixa</v>
      </c>
      <c r="O726" s="78"/>
      <c r="P726" s="78"/>
      <c r="Q726" s="78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2</v>
      </c>
      <c r="G729" s="7">
        <v>0</v>
      </c>
      <c r="H729" s="7">
        <v>0</v>
      </c>
      <c r="I729" s="7">
        <v>0</v>
      </c>
      <c r="J729" s="13">
        <f t="shared" si="33"/>
        <v>2</v>
      </c>
      <c r="K729" s="11">
        <v>35145</v>
      </c>
      <c r="L729" s="58" t="s">
        <v>1122</v>
      </c>
      <c r="M729" s="8">
        <f t="shared" si="34"/>
        <v>5.6907099160620289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0</v>
      </c>
      <c r="H733" s="7">
        <v>0</v>
      </c>
      <c r="I733" s="7">
        <v>0</v>
      </c>
      <c r="J733" s="13">
        <f t="shared" si="33"/>
        <v>1</v>
      </c>
      <c r="K733" s="11">
        <v>25235</v>
      </c>
      <c r="L733" s="58" t="s">
        <v>1122</v>
      </c>
      <c r="M733" s="8">
        <f t="shared" si="34"/>
        <v>3.9627501486031309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0</v>
      </c>
      <c r="G735" s="7">
        <v>0</v>
      </c>
      <c r="H735" s="7">
        <v>1</v>
      </c>
      <c r="I735" s="7">
        <v>3</v>
      </c>
      <c r="J735" s="13">
        <f t="shared" si="33"/>
        <v>4</v>
      </c>
      <c r="K735" s="11">
        <v>89653</v>
      </c>
      <c r="L735" s="58" t="s">
        <v>1123</v>
      </c>
      <c r="M735" s="8">
        <f t="shared" si="34"/>
        <v>4.461646570666904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2</v>
      </c>
      <c r="I742" s="7">
        <v>1</v>
      </c>
      <c r="J742" s="13">
        <f t="shared" si="33"/>
        <v>3</v>
      </c>
      <c r="K742" s="11">
        <v>26272</v>
      </c>
      <c r="L742" s="58" t="s">
        <v>1122</v>
      </c>
      <c r="M742" s="8">
        <f t="shared" si="34"/>
        <v>11.419001218026796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1</v>
      </c>
      <c r="G743" s="7">
        <v>1</v>
      </c>
      <c r="H743" s="7">
        <v>3</v>
      </c>
      <c r="I743" s="7">
        <v>3</v>
      </c>
      <c r="J743" s="13">
        <f t="shared" si="33"/>
        <v>8</v>
      </c>
      <c r="K743" s="11">
        <v>30989</v>
      </c>
      <c r="L743" s="58" t="s">
        <v>1122</v>
      </c>
      <c r="M743" s="8">
        <f t="shared" si="34"/>
        <v>25.815611991351769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3</v>
      </c>
      <c r="G745" s="7">
        <v>1</v>
      </c>
      <c r="H745" s="7">
        <v>0</v>
      </c>
      <c r="I745" s="7">
        <v>2</v>
      </c>
      <c r="J745" s="13">
        <f t="shared" si="33"/>
        <v>6</v>
      </c>
      <c r="K745" s="11">
        <v>23385</v>
      </c>
      <c r="L745" s="58" t="s">
        <v>1121</v>
      </c>
      <c r="M745" s="8">
        <f t="shared" si="34"/>
        <v>25.657472738935219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4</v>
      </c>
      <c r="G747" s="7">
        <v>3</v>
      </c>
      <c r="H747" s="7">
        <v>10</v>
      </c>
      <c r="I747" s="7">
        <v>20</v>
      </c>
      <c r="J747" s="13">
        <f t="shared" si="33"/>
        <v>37</v>
      </c>
      <c r="K747" s="11">
        <v>4927</v>
      </c>
      <c r="L747" s="58" t="s">
        <v>1121</v>
      </c>
      <c r="M747" s="8">
        <f t="shared" si="34"/>
        <v>750.96407550233403</v>
      </c>
      <c r="N747" s="7" t="str">
        <f t="shared" si="35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1</v>
      </c>
      <c r="I753" s="7">
        <v>0</v>
      </c>
      <c r="J753" s="13">
        <f t="shared" si="33"/>
        <v>1</v>
      </c>
      <c r="K753" s="11">
        <v>45488</v>
      </c>
      <c r="L753" s="58" t="s">
        <v>1122</v>
      </c>
      <c r="M753" s="8">
        <f t="shared" si="34"/>
        <v>2.1983819908547311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1</v>
      </c>
      <c r="I755" s="7">
        <v>1</v>
      </c>
      <c r="J755" s="13">
        <f t="shared" si="33"/>
        <v>2</v>
      </c>
      <c r="K755" s="11">
        <v>4709</v>
      </c>
      <c r="L755" s="58" t="s">
        <v>1121</v>
      </c>
      <c r="M755" s="8">
        <f t="shared" si="34"/>
        <v>42.471862391165857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1</v>
      </c>
      <c r="G756" s="7">
        <v>0</v>
      </c>
      <c r="H756" s="7">
        <v>0</v>
      </c>
      <c r="I756" s="7">
        <v>0</v>
      </c>
      <c r="J756" s="13">
        <f t="shared" si="33"/>
        <v>1</v>
      </c>
      <c r="K756" s="11">
        <v>5291</v>
      </c>
      <c r="L756" s="58" t="s">
        <v>1121</v>
      </c>
      <c r="M756" s="8">
        <f t="shared" si="34"/>
        <v>18.9000189000189</v>
      </c>
      <c r="N756" s="7" t="str">
        <f t="shared" si="35"/>
        <v>Baixa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11</v>
      </c>
      <c r="G757" s="7">
        <v>3</v>
      </c>
      <c r="H757" s="7">
        <v>31</v>
      </c>
      <c r="I757" s="7">
        <v>18</v>
      </c>
      <c r="J757" s="13">
        <f t="shared" si="33"/>
        <v>63</v>
      </c>
      <c r="K757" s="11">
        <v>7858</v>
      </c>
      <c r="L757" s="58" t="s">
        <v>1121</v>
      </c>
      <c r="M757" s="8">
        <f t="shared" si="34"/>
        <v>801.73072028505987</v>
      </c>
      <c r="N757" s="7" t="str">
        <f t="shared" si="35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0</v>
      </c>
      <c r="G765" s="7">
        <v>0</v>
      </c>
      <c r="H765" s="7">
        <v>1</v>
      </c>
      <c r="I765" s="7">
        <v>3</v>
      </c>
      <c r="J765" s="13">
        <f t="shared" si="33"/>
        <v>4</v>
      </c>
      <c r="K765" s="11">
        <v>70450</v>
      </c>
      <c r="L765" s="58" t="s">
        <v>1123</v>
      </c>
      <c r="M765" s="8">
        <f t="shared" si="34"/>
        <v>5.6777856635911998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1</v>
      </c>
      <c r="G772" s="7">
        <v>0</v>
      </c>
      <c r="H772" s="7">
        <v>0</v>
      </c>
      <c r="I772" s="7">
        <v>0</v>
      </c>
      <c r="J772" s="13">
        <f t="shared" si="33"/>
        <v>1</v>
      </c>
      <c r="K772" s="11">
        <v>6869</v>
      </c>
      <c r="L772" s="58" t="s">
        <v>1121</v>
      </c>
      <c r="M772" s="8">
        <f t="shared" si="34"/>
        <v>14.558159848595137</v>
      </c>
      <c r="N772" s="7" t="str">
        <f t="shared" si="35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1</v>
      </c>
      <c r="I773" s="7">
        <v>0</v>
      </c>
      <c r="J773" s="13">
        <f t="shared" ref="J773:J836" si="36">F773+G773+H773+I773</f>
        <v>1</v>
      </c>
      <c r="K773" s="11">
        <v>6236</v>
      </c>
      <c r="L773" s="58" t="s">
        <v>1121</v>
      </c>
      <c r="M773" s="8">
        <f t="shared" ref="M773:M836" si="37">(J773/K773)*100000</f>
        <v>16.035920461834507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Baixa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1</v>
      </c>
      <c r="G778" s="7">
        <v>0</v>
      </c>
      <c r="H778" s="7">
        <v>1</v>
      </c>
      <c r="I778" s="7">
        <v>0</v>
      </c>
      <c r="J778" s="13">
        <f t="shared" si="36"/>
        <v>2</v>
      </c>
      <c r="K778" s="11">
        <v>7764</v>
      </c>
      <c r="L778" s="58" t="s">
        <v>1121</v>
      </c>
      <c r="M778" s="8">
        <f t="shared" si="37"/>
        <v>25.759917568263784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1</v>
      </c>
      <c r="H793" s="7">
        <v>0</v>
      </c>
      <c r="I793" s="7">
        <v>0</v>
      </c>
      <c r="J793" s="13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3</v>
      </c>
      <c r="G794" s="7">
        <v>5</v>
      </c>
      <c r="H794" s="7">
        <v>8</v>
      </c>
      <c r="I794" s="7">
        <v>14</v>
      </c>
      <c r="J794" s="13">
        <f t="shared" si="36"/>
        <v>30</v>
      </c>
      <c r="K794" s="11">
        <v>237286</v>
      </c>
      <c r="L794" s="58" t="s">
        <v>1124</v>
      </c>
      <c r="M794" s="8">
        <f t="shared" si="37"/>
        <v>12.64297092959551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O800" s="78"/>
      <c r="P800" s="78"/>
      <c r="Q800" s="78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1</v>
      </c>
      <c r="I803" s="7">
        <v>1</v>
      </c>
      <c r="J803" s="13">
        <f t="shared" si="36"/>
        <v>2</v>
      </c>
      <c r="K803" s="11">
        <v>33858</v>
      </c>
      <c r="L803" s="58" t="s">
        <v>1122</v>
      </c>
      <c r="M803" s="8">
        <f t="shared" si="37"/>
        <v>5.9070234508831003</v>
      </c>
      <c r="N803" s="7" t="str">
        <f t="shared" si="38"/>
        <v>Baixa</v>
      </c>
      <c r="O803" s="78"/>
      <c r="P803" s="78"/>
      <c r="Q803" s="78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2</v>
      </c>
      <c r="G804" s="7">
        <v>0</v>
      </c>
      <c r="H804" s="7">
        <v>0</v>
      </c>
      <c r="I804" s="7">
        <v>2</v>
      </c>
      <c r="J804" s="13">
        <f t="shared" si="36"/>
        <v>4</v>
      </c>
      <c r="K804" s="11">
        <v>3119</v>
      </c>
      <c r="L804" s="58" t="s">
        <v>1121</v>
      </c>
      <c r="M804" s="8">
        <f t="shared" si="37"/>
        <v>128.24623276691247</v>
      </c>
      <c r="N804" s="7" t="str">
        <f t="shared" si="38"/>
        <v>Média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0</v>
      </c>
      <c r="G810" s="7">
        <v>1</v>
      </c>
      <c r="H810" s="7">
        <v>1</v>
      </c>
      <c r="I810" s="7">
        <v>2</v>
      </c>
      <c r="J810" s="13">
        <f t="shared" si="36"/>
        <v>4</v>
      </c>
      <c r="K810" s="11">
        <v>140235</v>
      </c>
      <c r="L810" s="58" t="s">
        <v>1124</v>
      </c>
      <c r="M810" s="8">
        <f t="shared" si="37"/>
        <v>2.8523549755767106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6</v>
      </c>
      <c r="G811" s="7">
        <v>2</v>
      </c>
      <c r="H811" s="7">
        <v>4</v>
      </c>
      <c r="I811" s="7">
        <v>5</v>
      </c>
      <c r="J811" s="13">
        <f t="shared" si="36"/>
        <v>17</v>
      </c>
      <c r="K811" s="11">
        <v>89090</v>
      </c>
      <c r="L811" s="58" t="s">
        <v>1123</v>
      </c>
      <c r="M811" s="8">
        <f t="shared" si="37"/>
        <v>19.081827365585365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18</v>
      </c>
      <c r="G814" s="7">
        <v>16</v>
      </c>
      <c r="H814" s="7">
        <v>34</v>
      </c>
      <c r="I814" s="7">
        <v>66</v>
      </c>
      <c r="J814" s="13">
        <f t="shared" si="36"/>
        <v>134</v>
      </c>
      <c r="K814" s="11">
        <v>16602</v>
      </c>
      <c r="L814" s="58" t="s">
        <v>1121</v>
      </c>
      <c r="M814" s="8">
        <f t="shared" si="37"/>
        <v>807.13167088302623</v>
      </c>
      <c r="N814" s="7" t="str">
        <f t="shared" si="38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0</v>
      </c>
      <c r="G819" s="7">
        <v>1</v>
      </c>
      <c r="H819" s="7">
        <v>1</v>
      </c>
      <c r="I819" s="7">
        <v>0</v>
      </c>
      <c r="J819" s="13">
        <f t="shared" si="36"/>
        <v>2</v>
      </c>
      <c r="K819" s="11">
        <v>31984</v>
      </c>
      <c r="L819" s="58" t="s">
        <v>1122</v>
      </c>
      <c r="M819" s="8">
        <f t="shared" si="37"/>
        <v>6.25312656328164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0</v>
      </c>
      <c r="G820" s="7">
        <v>0</v>
      </c>
      <c r="H820" s="7">
        <v>1</v>
      </c>
      <c r="I820" s="7">
        <v>1</v>
      </c>
      <c r="J820" s="13">
        <f t="shared" si="36"/>
        <v>2</v>
      </c>
      <c r="K820" s="11">
        <v>56546</v>
      </c>
      <c r="L820" s="58" t="s">
        <v>1122</v>
      </c>
      <c r="M820" s="8">
        <f t="shared" si="37"/>
        <v>3.5369433735365896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13</v>
      </c>
      <c r="G821" s="7">
        <v>14</v>
      </c>
      <c r="H821" s="7">
        <v>10</v>
      </c>
      <c r="I821" s="7">
        <v>8</v>
      </c>
      <c r="J821" s="13">
        <f t="shared" si="36"/>
        <v>45</v>
      </c>
      <c r="K821" s="11">
        <v>6698</v>
      </c>
      <c r="L821" s="58" t="s">
        <v>1121</v>
      </c>
      <c r="M821" s="8">
        <f t="shared" si="37"/>
        <v>671.84234099731259</v>
      </c>
      <c r="N821" s="7" t="str">
        <f t="shared" si="38"/>
        <v>Muito Alta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0</v>
      </c>
      <c r="H823" s="7">
        <v>7</v>
      </c>
      <c r="I823" s="7">
        <v>5</v>
      </c>
      <c r="J823" s="13">
        <f t="shared" si="36"/>
        <v>13</v>
      </c>
      <c r="K823" s="11">
        <v>19797</v>
      </c>
      <c r="L823" s="58" t="s">
        <v>1121</v>
      </c>
      <c r="M823" s="8">
        <f t="shared" si="37"/>
        <v>65.666515128554835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2</v>
      </c>
      <c r="G825" s="7">
        <v>4</v>
      </c>
      <c r="H825" s="7">
        <v>7</v>
      </c>
      <c r="I825" s="7">
        <v>12</v>
      </c>
      <c r="J825" s="13">
        <f t="shared" si="36"/>
        <v>25</v>
      </c>
      <c r="K825" s="11">
        <v>114265</v>
      </c>
      <c r="L825" s="58" t="s">
        <v>1124</v>
      </c>
      <c r="M825" s="8">
        <f t="shared" si="37"/>
        <v>21.878965562508206</v>
      </c>
      <c r="N825" s="7" t="str">
        <f t="shared" si="38"/>
        <v>Baixa</v>
      </c>
      <c r="O825" s="78"/>
      <c r="P825" s="78"/>
      <c r="Q825" s="78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12</v>
      </c>
      <c r="G828" s="7">
        <v>19</v>
      </c>
      <c r="H828" s="7">
        <v>15</v>
      </c>
      <c r="I828" s="7">
        <v>7</v>
      </c>
      <c r="J828" s="13">
        <f t="shared" si="36"/>
        <v>53</v>
      </c>
      <c r="K828" s="11">
        <v>330361</v>
      </c>
      <c r="L828" s="58" t="s">
        <v>1124</v>
      </c>
      <c r="M828" s="8">
        <f t="shared" si="37"/>
        <v>16.043055929725362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59</v>
      </c>
      <c r="G829" s="7">
        <v>31</v>
      </c>
      <c r="H829" s="7">
        <v>49</v>
      </c>
      <c r="I829" s="7">
        <v>56</v>
      </c>
      <c r="J829" s="13">
        <f t="shared" si="36"/>
        <v>195</v>
      </c>
      <c r="K829" s="11">
        <v>683247</v>
      </c>
      <c r="L829" s="58" t="s">
        <v>1125</v>
      </c>
      <c r="M829" s="8">
        <f t="shared" si="37"/>
        <v>28.54019117537289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12</v>
      </c>
      <c r="G831" s="7">
        <v>11</v>
      </c>
      <c r="H831" s="7">
        <v>18</v>
      </c>
      <c r="I831" s="7">
        <v>25</v>
      </c>
      <c r="J831" s="13">
        <f t="shared" si="36"/>
        <v>66</v>
      </c>
      <c r="K831" s="11">
        <v>83808</v>
      </c>
      <c r="L831" s="58" t="s">
        <v>1123</v>
      </c>
      <c r="M831" s="8">
        <f t="shared" si="37"/>
        <v>78.751431844215347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1</v>
      </c>
      <c r="G835" s="7">
        <v>0</v>
      </c>
      <c r="H835" s="7">
        <v>0</v>
      </c>
      <c r="I835" s="7">
        <v>0</v>
      </c>
      <c r="J835" s="13">
        <f t="shared" si="36"/>
        <v>1</v>
      </c>
      <c r="K835" s="11">
        <v>16547</v>
      </c>
      <c r="L835" s="58" t="s">
        <v>1121</v>
      </c>
      <c r="M835" s="8">
        <f t="shared" si="37"/>
        <v>6.0433915513386109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0</v>
      </c>
      <c r="G839" s="7">
        <v>1</v>
      </c>
      <c r="H839" s="7">
        <v>1</v>
      </c>
      <c r="I839" s="7">
        <v>0</v>
      </c>
      <c r="J839" s="13">
        <f t="shared" si="39"/>
        <v>2</v>
      </c>
      <c r="K839" s="11">
        <v>134477</v>
      </c>
      <c r="L839" s="58" t="s">
        <v>1124</v>
      </c>
      <c r="M839" s="8">
        <f t="shared" si="40"/>
        <v>1.487243171694788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3</v>
      </c>
      <c r="G841" s="7">
        <v>0</v>
      </c>
      <c r="H841" s="7">
        <v>2</v>
      </c>
      <c r="I841" s="7">
        <v>6</v>
      </c>
      <c r="J841" s="13">
        <f t="shared" si="39"/>
        <v>11</v>
      </c>
      <c r="K841" s="11">
        <v>39173</v>
      </c>
      <c r="L841" s="58" t="s">
        <v>1122</v>
      </c>
      <c r="M841" s="8">
        <f t="shared" si="40"/>
        <v>28.080565695759837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1</v>
      </c>
      <c r="I842" s="7">
        <v>0</v>
      </c>
      <c r="J842" s="13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5</v>
      </c>
      <c r="G843" s="7">
        <v>5</v>
      </c>
      <c r="H843" s="7">
        <v>2</v>
      </c>
      <c r="I843" s="7">
        <v>1</v>
      </c>
      <c r="J843" s="13">
        <f t="shared" si="39"/>
        <v>13</v>
      </c>
      <c r="K843" s="11">
        <v>20537</v>
      </c>
      <c r="L843" s="58" t="s">
        <v>1121</v>
      </c>
      <c r="M843" s="8">
        <f t="shared" si="40"/>
        <v>63.300384671568395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1</v>
      </c>
      <c r="I846" s="7">
        <v>4</v>
      </c>
      <c r="J846" s="13">
        <f t="shared" si="39"/>
        <v>5</v>
      </c>
      <c r="K846" s="11">
        <v>3951</v>
      </c>
      <c r="L846" s="58" t="s">
        <v>1121</v>
      </c>
      <c r="M846" s="8">
        <f t="shared" si="40"/>
        <v>126.55024044545685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1</v>
      </c>
      <c r="G848" s="7">
        <v>1</v>
      </c>
      <c r="H848" s="7">
        <v>0</v>
      </c>
      <c r="I848" s="7">
        <v>2</v>
      </c>
      <c r="J848" s="13">
        <f t="shared" si="39"/>
        <v>4</v>
      </c>
      <c r="K848" s="11">
        <v>125376</v>
      </c>
      <c r="L848" s="58" t="s">
        <v>1124</v>
      </c>
      <c r="M848" s="8">
        <f t="shared" si="40"/>
        <v>3.1904032669729454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1</v>
      </c>
      <c r="J849" s="13">
        <f t="shared" si="39"/>
        <v>1</v>
      </c>
      <c r="K849" s="11">
        <v>78286</v>
      </c>
      <c r="L849" s="58" t="s">
        <v>1123</v>
      </c>
      <c r="M849" s="8">
        <f t="shared" si="40"/>
        <v>1.277367600848172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16</v>
      </c>
      <c r="G855" s="7">
        <v>4</v>
      </c>
      <c r="H855" s="7">
        <v>3</v>
      </c>
      <c r="I855" s="7">
        <v>8</v>
      </c>
      <c r="J855" s="13">
        <f t="shared" si="39"/>
        <v>31</v>
      </c>
      <c r="K855" s="11">
        <v>42149</v>
      </c>
      <c r="L855" s="58" t="s">
        <v>1122</v>
      </c>
      <c r="M855" s="8">
        <f t="shared" si="40"/>
        <v>73.548601390305819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3</v>
      </c>
      <c r="I856" s="7">
        <v>0</v>
      </c>
      <c r="J856" s="13">
        <f t="shared" si="39"/>
        <v>3</v>
      </c>
      <c r="K856" s="11">
        <v>5243</v>
      </c>
      <c r="L856" s="58" t="s">
        <v>1121</v>
      </c>
      <c r="M856" s="8">
        <f t="shared" si="40"/>
        <v>57.219149341979787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693</v>
      </c>
      <c r="G858" s="12">
        <f>SUM(G5:G857)</f>
        <v>476</v>
      </c>
      <c r="H858" s="12">
        <f>SUM(H5:H857)</f>
        <v>882</v>
      </c>
      <c r="I858" s="12">
        <f>SUM(I5:I857)</f>
        <v>1157</v>
      </c>
      <c r="J858" s="62">
        <f>SUM(J5:J857)</f>
        <v>3208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6" priority="9" stopIfTrue="1" operator="equal">
      <formula>"Alta"</formula>
    </cfRule>
    <cfRule type="cellIs" dxfId="55" priority="10" stopIfTrue="1" operator="equal">
      <formula>"Média"</formula>
    </cfRule>
    <cfRule type="cellIs" dxfId="54" priority="11" stopIfTrue="1" operator="equal">
      <formula>"Baixa"</formula>
    </cfRule>
  </conditionalFormatting>
  <conditionalFormatting sqref="N5:N857">
    <cfRule type="cellIs" dxfId="53" priority="5" operator="equal">
      <formula>"Muito Alta"</formula>
    </cfRule>
    <cfRule type="cellIs" dxfId="52" priority="6" operator="equal">
      <formula>"Alta"</formula>
    </cfRule>
    <cfRule type="cellIs" dxfId="51" priority="7" operator="equal">
      <formula>"Média"</formula>
    </cfRule>
    <cfRule type="cellIs" dxfId="50" priority="8" operator="equal">
      <formula>"Baixa"</formula>
    </cfRule>
  </conditionalFormatting>
  <conditionalFormatting sqref="O5">
    <cfRule type="cellIs" dxfId="49" priority="1" operator="equal">
      <formula>"Muito Alta"</formula>
    </cfRule>
    <cfRule type="cellIs" dxfId="48" priority="2" operator="equal">
      <formula>"Alta"</formula>
    </cfRule>
    <cfRule type="cellIs" dxfId="47" priority="3" operator="equal">
      <formula>"Média"</formula>
    </cfRule>
    <cfRule type="cellIs" dxfId="46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G10" sqref="G10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98" t="s">
        <v>1129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2" ht="19.5" thickBot="1" x14ac:dyDescent="0.3">
      <c r="A3" s="99" t="str">
        <f>Dengue!A3</f>
        <v>Sinan 21/01/2020</v>
      </c>
      <c r="B3" s="99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51</v>
      </c>
      <c r="G4" s="50">
        <v>52</v>
      </c>
      <c r="H4" s="50">
        <v>1</v>
      </c>
      <c r="I4" s="50">
        <v>2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33</v>
      </c>
      <c r="Q8" s="71">
        <f>P8/P$10*100</f>
        <v>3.8686987104337636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819</v>
      </c>
      <c r="Q9" s="71">
        <f>P9/P$10*100</f>
        <v>96.014067995310668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1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1</v>
      </c>
      <c r="I36" s="7">
        <v>0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0</v>
      </c>
      <c r="H70" s="7">
        <v>3</v>
      </c>
      <c r="I70" s="7">
        <v>0</v>
      </c>
      <c r="J70" s="13">
        <f t="shared" si="3"/>
        <v>4</v>
      </c>
      <c r="K70" s="11">
        <v>2501576</v>
      </c>
      <c r="L70" s="58" t="s">
        <v>1125</v>
      </c>
      <c r="M70" s="8">
        <f t="shared" si="4"/>
        <v>0.15989919954460707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2</v>
      </c>
      <c r="I71" s="7">
        <v>0</v>
      </c>
      <c r="J71" s="13">
        <f t="shared" si="3"/>
        <v>2</v>
      </c>
      <c r="K71" s="11">
        <v>26396</v>
      </c>
      <c r="L71" s="58" t="s">
        <v>1122</v>
      </c>
      <c r="M71" s="8">
        <f t="shared" si="4"/>
        <v>7.5769055917563266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1</v>
      </c>
      <c r="H127" s="7">
        <v>0</v>
      </c>
      <c r="I127" s="7">
        <v>0</v>
      </c>
      <c r="J127" s="13">
        <f t="shared" si="3"/>
        <v>1</v>
      </c>
      <c r="K127" s="11">
        <v>53866</v>
      </c>
      <c r="L127" s="58" t="s">
        <v>1122</v>
      </c>
      <c r="M127" s="8">
        <f t="shared" si="4"/>
        <v>1.8564586195373707</v>
      </c>
      <c r="N127" s="7" t="str">
        <f t="shared" si="5"/>
        <v>Baixa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1</v>
      </c>
      <c r="H135" s="7">
        <v>0</v>
      </c>
      <c r="I135" s="7">
        <v>0</v>
      </c>
      <c r="J135" s="13">
        <f t="shared" si="6"/>
        <v>1</v>
      </c>
      <c r="K135" s="11">
        <v>14883</v>
      </c>
      <c r="L135" s="58" t="s">
        <v>1121</v>
      </c>
      <c r="M135" s="8">
        <f t="shared" si="7"/>
        <v>6.7190754552173617</v>
      </c>
      <c r="N135" s="7" t="str">
        <f t="shared" si="8"/>
        <v>Baixa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1</v>
      </c>
      <c r="I151" s="7">
        <v>1</v>
      </c>
      <c r="J151" s="13">
        <f t="shared" si="6"/>
        <v>2</v>
      </c>
      <c r="K151" s="11">
        <v>91503</v>
      </c>
      <c r="L151" s="58" t="s">
        <v>1123</v>
      </c>
      <c r="M151" s="8">
        <f t="shared" si="7"/>
        <v>2.1857206867534398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1</v>
      </c>
      <c r="G175" s="7">
        <v>0</v>
      </c>
      <c r="H175" s="7">
        <v>0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1</v>
      </c>
      <c r="I206" s="7">
        <v>0</v>
      </c>
      <c r="J206" s="13">
        <f t="shared" si="9"/>
        <v>1</v>
      </c>
      <c r="K206" s="11">
        <v>6908</v>
      </c>
      <c r="L206" s="58" t="s">
        <v>1121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</v>
      </c>
      <c r="G218" s="7">
        <v>1</v>
      </c>
      <c r="H218" s="7">
        <v>2</v>
      </c>
      <c r="I218" s="7">
        <v>1</v>
      </c>
      <c r="J218" s="13">
        <f t="shared" si="9"/>
        <v>5</v>
      </c>
      <c r="K218" s="11">
        <v>109405</v>
      </c>
      <c r="L218" s="58" t="s">
        <v>1124</v>
      </c>
      <c r="M218" s="8">
        <f t="shared" si="10"/>
        <v>4.5701750377039447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1</v>
      </c>
      <c r="I273" s="7">
        <v>0</v>
      </c>
      <c r="J273" s="13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1</v>
      </c>
      <c r="H319" s="7">
        <v>1</v>
      </c>
      <c r="I319" s="7">
        <v>0</v>
      </c>
      <c r="J319" s="13">
        <f t="shared" si="12"/>
        <v>2</v>
      </c>
      <c r="K319" s="11">
        <v>278685</v>
      </c>
      <c r="L319" s="58" t="s">
        <v>1124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3</v>
      </c>
      <c r="G361" s="7">
        <v>1</v>
      </c>
      <c r="H361" s="7">
        <v>1</v>
      </c>
      <c r="I361" s="7">
        <v>1</v>
      </c>
      <c r="J361" s="13">
        <f t="shared" si="15"/>
        <v>6</v>
      </c>
      <c r="K361" s="11">
        <v>261344</v>
      </c>
      <c r="L361" s="58" t="s">
        <v>1124</v>
      </c>
      <c r="M361" s="8">
        <f t="shared" si="16"/>
        <v>2.2958246602179502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1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2</v>
      </c>
      <c r="I402" s="7">
        <v>0</v>
      </c>
      <c r="J402" s="13">
        <f t="shared" si="18"/>
        <v>2</v>
      </c>
      <c r="K402" s="11">
        <v>71265</v>
      </c>
      <c r="L402" s="58" t="s">
        <v>1123</v>
      </c>
      <c r="M402" s="8">
        <f t="shared" si="19"/>
        <v>2.8064267171823478</v>
      </c>
      <c r="N402" s="7" t="str">
        <f t="shared" si="20"/>
        <v>Baixa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1</v>
      </c>
      <c r="G434" s="7">
        <v>0</v>
      </c>
      <c r="H434" s="7">
        <v>1</v>
      </c>
      <c r="I434" s="7">
        <v>0</v>
      </c>
      <c r="J434" s="13">
        <f t="shared" si="18"/>
        <v>2</v>
      </c>
      <c r="K434" s="11">
        <v>63359</v>
      </c>
      <c r="L434" s="58" t="s">
        <v>1122</v>
      </c>
      <c r="M434" s="8">
        <f t="shared" si="19"/>
        <v>3.1566154768856829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1</v>
      </c>
      <c r="G440" s="7">
        <v>0</v>
      </c>
      <c r="H440" s="7">
        <v>0</v>
      </c>
      <c r="I440" s="7">
        <v>0</v>
      </c>
      <c r="J440" s="13">
        <f t="shared" si="18"/>
        <v>1</v>
      </c>
      <c r="K440" s="11">
        <v>102728</v>
      </c>
      <c r="L440" s="58" t="s">
        <v>1124</v>
      </c>
      <c r="M440" s="8">
        <f t="shared" si="19"/>
        <v>0.973444435791605</v>
      </c>
      <c r="N440" s="7" t="str">
        <f t="shared" si="20"/>
        <v>Baixa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1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1</v>
      </c>
      <c r="J483" s="13">
        <f t="shared" si="21"/>
        <v>1</v>
      </c>
      <c r="K483" s="11">
        <v>20882</v>
      </c>
      <c r="L483" s="58" t="s">
        <v>1121</v>
      </c>
      <c r="M483" s="8">
        <f t="shared" si="22"/>
        <v>4.7888133320563169</v>
      </c>
      <c r="N483" s="7" t="str">
        <f t="shared" si="23"/>
        <v>Baixa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1</v>
      </c>
      <c r="I512" s="7">
        <v>0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1</v>
      </c>
      <c r="J555" s="13">
        <f t="shared" si="24"/>
        <v>1</v>
      </c>
      <c r="K555" s="11">
        <v>93101</v>
      </c>
      <c r="L555" s="58" t="s">
        <v>1123</v>
      </c>
      <c r="M555" s="8">
        <f t="shared" si="25"/>
        <v>1.0741023189869066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1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1</v>
      </c>
      <c r="G588" s="7">
        <v>0</v>
      </c>
      <c r="H588" s="7">
        <v>0</v>
      </c>
      <c r="I588" s="7">
        <v>0</v>
      </c>
      <c r="J588" s="13">
        <f t="shared" si="27"/>
        <v>1</v>
      </c>
      <c r="K588" s="11">
        <v>6847</v>
      </c>
      <c r="L588" s="58" t="s">
        <v>1121</v>
      </c>
      <c r="M588" s="8">
        <f t="shared" si="28"/>
        <v>14.604936468526361</v>
      </c>
      <c r="N588" s="7" t="str">
        <f t="shared" si="29"/>
        <v>Baixa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1</v>
      </c>
      <c r="I603" s="7">
        <v>1</v>
      </c>
      <c r="J603" s="13">
        <f t="shared" si="27"/>
        <v>2</v>
      </c>
      <c r="K603" s="11">
        <v>10731</v>
      </c>
      <c r="L603" s="58" t="s">
        <v>1121</v>
      </c>
      <c r="M603" s="8">
        <f t="shared" si="28"/>
        <v>18.637592023110614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1</v>
      </c>
      <c r="I634" s="7">
        <v>0</v>
      </c>
      <c r="J634" s="13">
        <f t="shared" si="27"/>
        <v>2</v>
      </c>
      <c r="K634" s="11">
        <v>10514</v>
      </c>
      <c r="L634" s="58" t="s">
        <v>1121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1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1</v>
      </c>
      <c r="I707" s="7">
        <v>0</v>
      </c>
      <c r="J707" s="13">
        <f t="shared" si="30"/>
        <v>1</v>
      </c>
      <c r="K707" s="11">
        <v>28054</v>
      </c>
      <c r="L707" s="58" t="s">
        <v>1122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1</v>
      </c>
      <c r="G735" s="7">
        <v>0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1</v>
      </c>
      <c r="I810" s="7">
        <v>0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1</v>
      </c>
      <c r="I814" s="7">
        <v>3</v>
      </c>
      <c r="J814" s="13">
        <f t="shared" si="36"/>
        <v>4</v>
      </c>
      <c r="K814" s="11">
        <v>16602</v>
      </c>
      <c r="L814" s="58" t="s">
        <v>1121</v>
      </c>
      <c r="M814" s="8">
        <f t="shared" si="37"/>
        <v>24.093482712926154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2</v>
      </c>
      <c r="G821" s="7">
        <v>5</v>
      </c>
      <c r="H821" s="7">
        <v>2</v>
      </c>
      <c r="I821" s="7">
        <v>1</v>
      </c>
      <c r="J821" s="13">
        <f t="shared" si="36"/>
        <v>10</v>
      </c>
      <c r="K821" s="11">
        <v>6698</v>
      </c>
      <c r="L821" s="58" t="s">
        <v>1121</v>
      </c>
      <c r="M821" s="8">
        <f t="shared" si="37"/>
        <v>149.29829799940282</v>
      </c>
      <c r="N821" s="7" t="str">
        <f t="shared" si="38"/>
        <v>Média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1124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2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0</v>
      </c>
      <c r="H829" s="7">
        <v>1</v>
      </c>
      <c r="I829" s="7">
        <v>0</v>
      </c>
      <c r="J829" s="13">
        <f t="shared" si="36"/>
        <v>2</v>
      </c>
      <c r="K829" s="11">
        <v>683247</v>
      </c>
      <c r="L829" s="58" t="s">
        <v>1125</v>
      </c>
      <c r="M829" s="8">
        <f t="shared" si="37"/>
        <v>0.29271990949100402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1</v>
      </c>
      <c r="H855" s="7">
        <v>0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14</v>
      </c>
      <c r="G858" s="12">
        <f>SUM(G5:G857)</f>
        <v>11</v>
      </c>
      <c r="H858" s="12">
        <f>SUM(H5:H857)</f>
        <v>29</v>
      </c>
      <c r="I858" s="12">
        <f>SUM(I5:I857)</f>
        <v>13</v>
      </c>
      <c r="J858" s="12">
        <f>SUM(J5:J857)</f>
        <v>67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45" priority="1" operator="equal">
      <formula>"Muito Alta"</formula>
    </cfRule>
    <cfRule type="cellIs" dxfId="44" priority="2" operator="equal">
      <formula>"Alta"</formula>
    </cfRule>
    <cfRule type="cellIs" dxfId="43" priority="3" operator="equal">
      <formula>"Média"</formula>
    </cfRule>
    <cfRule type="cellIs" dxfId="42" priority="4" operator="equal">
      <formula>"Baixa"</formula>
    </cfRule>
  </conditionalFormatting>
  <conditionalFormatting sqref="O6:O9">
    <cfRule type="cellIs" dxfId="41" priority="9" stopIfTrue="1" operator="equal">
      <formula>"Alta"</formula>
    </cfRule>
    <cfRule type="cellIs" dxfId="40" priority="10" stopIfTrue="1" operator="equal">
      <formula>"Média"</formula>
    </cfRule>
    <cfRule type="cellIs" dxfId="39" priority="11" stopIfTrue="1" operator="equal">
      <formula>"Baixa"</formula>
    </cfRule>
  </conditionalFormatting>
  <conditionalFormatting sqref="N5:N857">
    <cfRule type="cellIs" dxfId="38" priority="5" operator="equal">
      <formula>"Muito Alta"</formula>
    </cfRule>
    <cfRule type="cellIs" dxfId="37" priority="6" operator="equal">
      <formula>"Alta"</formula>
    </cfRule>
    <cfRule type="cellIs" dxfId="36" priority="7" operator="equal">
      <formula>"Média"</formula>
    </cfRule>
    <cfRule type="cellIs" dxfId="35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E4" sqref="E4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98" t="s">
        <v>1126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2" ht="19.5" thickBot="1" x14ac:dyDescent="0.3">
      <c r="A3" s="99" t="str">
        <f>Dengue!A3</f>
        <v>Sinan 21/01/2020</v>
      </c>
      <c r="B3" s="99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51</v>
      </c>
      <c r="G4" s="50">
        <v>52</v>
      </c>
      <c r="H4" s="50">
        <v>1</v>
      </c>
      <c r="I4" s="50">
        <v>2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12</v>
      </c>
      <c r="Q8" s="71">
        <f>P8/P$10*100</f>
        <v>1.4067995310668231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840</v>
      </c>
      <c r="Q9" s="71">
        <f>P9/P$10*100</f>
        <v>98.475967174677606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1</v>
      </c>
      <c r="H70" s="7">
        <v>1</v>
      </c>
      <c r="I70" s="7">
        <v>1</v>
      </c>
      <c r="J70" s="13">
        <f t="shared" si="3"/>
        <v>3</v>
      </c>
      <c r="K70" s="11">
        <v>2501576</v>
      </c>
      <c r="L70" s="58" t="s">
        <v>1125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1</v>
      </c>
      <c r="G141" s="7">
        <v>0</v>
      </c>
      <c r="H141" s="7">
        <v>0</v>
      </c>
      <c r="I141" s="7">
        <v>0</v>
      </c>
      <c r="J141" s="13">
        <f t="shared" si="6"/>
        <v>1</v>
      </c>
      <c r="K141" s="11">
        <v>9679</v>
      </c>
      <c r="L141" s="58" t="s">
        <v>1121</v>
      </c>
      <c r="M141" s="8">
        <f t="shared" si="7"/>
        <v>10.331645831180907</v>
      </c>
      <c r="N141" s="7" t="str">
        <f t="shared" si="8"/>
        <v>Baixa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1</v>
      </c>
      <c r="H385" s="7">
        <v>0</v>
      </c>
      <c r="I385" s="7">
        <v>0</v>
      </c>
      <c r="J385" s="13">
        <f t="shared" si="15"/>
        <v>1</v>
      </c>
      <c r="K385" s="11">
        <v>11037</v>
      </c>
      <c r="L385" s="58" t="s">
        <v>1121</v>
      </c>
      <c r="M385" s="8">
        <f t="shared" si="16"/>
        <v>9.0604330887016395</v>
      </c>
      <c r="N385" s="7" t="str">
        <f t="shared" si="17"/>
        <v>Baixa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1</v>
      </c>
      <c r="G387" s="7">
        <v>0</v>
      </c>
      <c r="H387" s="7">
        <v>0</v>
      </c>
      <c r="I387" s="7">
        <v>1</v>
      </c>
      <c r="J387" s="13">
        <f t="shared" si="15"/>
        <v>2</v>
      </c>
      <c r="K387" s="11">
        <v>92561</v>
      </c>
      <c r="L387" s="58" t="s">
        <v>1123</v>
      </c>
      <c r="M387" s="8">
        <f t="shared" si="16"/>
        <v>2.1607372435474987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2</v>
      </c>
      <c r="H401" s="7">
        <v>2</v>
      </c>
      <c r="I401" s="7">
        <v>2</v>
      </c>
      <c r="J401" s="13">
        <f t="shared" si="18"/>
        <v>6</v>
      </c>
      <c r="K401" s="11">
        <v>5378</v>
      </c>
      <c r="L401" s="58" t="s">
        <v>1121</v>
      </c>
      <c r="M401" s="8">
        <f t="shared" si="19"/>
        <v>111.56563778356265</v>
      </c>
      <c r="N401" s="7" t="str">
        <f t="shared" si="20"/>
        <v>Média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1</v>
      </c>
      <c r="J483" s="13">
        <f t="shared" si="21"/>
        <v>1</v>
      </c>
      <c r="K483" s="11">
        <v>20882</v>
      </c>
      <c r="L483" s="58" t="s">
        <v>1121</v>
      </c>
      <c r="M483" s="8">
        <f t="shared" si="22"/>
        <v>4.7888133320563169</v>
      </c>
      <c r="N483" s="7" t="str">
        <f t="shared" si="23"/>
        <v>Baixa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1</v>
      </c>
      <c r="J723" s="13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1</v>
      </c>
      <c r="H736" s="7">
        <v>0</v>
      </c>
      <c r="I736" s="7">
        <v>0</v>
      </c>
      <c r="J736" s="13">
        <f t="shared" si="33"/>
        <v>1</v>
      </c>
      <c r="K736" s="11">
        <v>11440</v>
      </c>
      <c r="L736" s="58" t="s">
        <v>1121</v>
      </c>
      <c r="M736" s="8">
        <f t="shared" si="34"/>
        <v>8.7412587412587417</v>
      </c>
      <c r="N736" s="7" t="str">
        <f t="shared" si="35"/>
        <v>Baixa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1</v>
      </c>
      <c r="I811" s="7">
        <v>0</v>
      </c>
      <c r="J811" s="13">
        <f t="shared" si="36"/>
        <v>1</v>
      </c>
      <c r="K811" s="11">
        <v>89090</v>
      </c>
      <c r="L811" s="58" t="s">
        <v>1123</v>
      </c>
      <c r="M811" s="8">
        <f t="shared" si="37"/>
        <v>1.1224604332697272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0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1</v>
      </c>
      <c r="H825" s="7">
        <v>0</v>
      </c>
      <c r="I825" s="7">
        <v>0</v>
      </c>
      <c r="J825" s="13">
        <f t="shared" si="36"/>
        <v>1</v>
      </c>
      <c r="K825" s="11">
        <v>114265</v>
      </c>
      <c r="L825" s="58" t="s">
        <v>1124</v>
      </c>
      <c r="M825" s="8">
        <f t="shared" si="37"/>
        <v>0.87515862250032816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1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1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3</v>
      </c>
      <c r="G858" s="12">
        <f>SUM(G5:G857)</f>
        <v>7</v>
      </c>
      <c r="H858" s="12">
        <f>SUM(H5:H857)</f>
        <v>4</v>
      </c>
      <c r="I858" s="12">
        <f>SUM(I5:I857)</f>
        <v>7</v>
      </c>
      <c r="J858" s="12">
        <f>SUM(J5:J857)</f>
        <v>21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34" priority="9" stopIfTrue="1" operator="equal">
      <formula>"Alta"</formula>
    </cfRule>
    <cfRule type="cellIs" dxfId="33" priority="10" stopIfTrue="1" operator="equal">
      <formula>"Média"</formula>
    </cfRule>
    <cfRule type="cellIs" dxfId="32" priority="11" stopIfTrue="1" operator="equal">
      <formula>"Baixa"</formula>
    </cfRule>
  </conditionalFormatting>
  <conditionalFormatting sqref="N5:N857">
    <cfRule type="cellIs" dxfId="31" priority="5" operator="equal">
      <formula>"Muito Alta"</formula>
    </cfRule>
    <cfRule type="cellIs" dxfId="30" priority="6" operator="equal">
      <formula>"Alta"</formula>
    </cfRule>
    <cfRule type="cellIs" dxfId="29" priority="7" operator="equal">
      <formula>"Média"</formula>
    </cfRule>
    <cfRule type="cellIs" dxfId="28" priority="8" operator="equal">
      <formula>"Baixa"</formula>
    </cfRule>
  </conditionalFormatting>
  <conditionalFormatting sqref="O5">
    <cfRule type="cellIs" dxfId="27" priority="1" operator="equal">
      <formula>"Muito Alta"</formula>
    </cfRule>
    <cfRule type="cellIs" dxfId="26" priority="2" operator="equal">
      <formula>"Alta"</formula>
    </cfRule>
    <cfRule type="cellIs" dxfId="25" priority="3" operator="equal">
      <formula>"Média"</formula>
    </cfRule>
    <cfRule type="cellIs" dxfId="24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zoomScaleNormal="100" workbookViewId="0">
      <selection activeCell="E11" sqref="E11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03" t="s">
        <v>1131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8"/>
      <c r="O2" s="18"/>
      <c r="P2" s="18"/>
    </row>
    <row r="3" spans="1:21" ht="18.75" x14ac:dyDescent="0.25">
      <c r="A3" s="43" t="str">
        <f>Dengue!A3</f>
        <v>Sinan 21/01/2020</v>
      </c>
      <c r="B3" s="40"/>
      <c r="C3" s="40"/>
    </row>
    <row r="4" spans="1:21" ht="19.5" customHeight="1" thickBot="1" x14ac:dyDescent="0.3">
      <c r="A4" s="39"/>
      <c r="B4" s="40"/>
      <c r="C4" s="40"/>
      <c r="F4" s="100" t="s">
        <v>869</v>
      </c>
      <c r="G4" s="101"/>
      <c r="H4" s="102"/>
      <c r="I4" s="106" t="s">
        <v>870</v>
      </c>
      <c r="J4" s="107"/>
      <c r="K4" s="107"/>
      <c r="L4" s="107"/>
      <c r="M4" s="108"/>
      <c r="N4" s="104" t="s">
        <v>1104</v>
      </c>
      <c r="O4" s="105"/>
      <c r="P4" s="105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1127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417</v>
      </c>
      <c r="B6" s="7">
        <v>313657</v>
      </c>
      <c r="C6" s="17" t="s">
        <v>1118</v>
      </c>
      <c r="D6" s="36" t="s">
        <v>102</v>
      </c>
      <c r="E6" s="36" t="s">
        <v>442</v>
      </c>
      <c r="F6" s="12">
        <f>VLOOKUP(A6,Dengue!$1:$1048576,10,FALSE)</f>
        <v>104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104</v>
      </c>
      <c r="J6" s="11">
        <v>4844</v>
      </c>
      <c r="K6" s="58" t="s">
        <v>1121</v>
      </c>
      <c r="L6" s="8">
        <f>I6/J6*100000</f>
        <v>2146.9859620148636</v>
      </c>
      <c r="M6" s="7" t="str">
        <f>IF(L6=0,"Silencioso",IF(AND(L6&gt;0,L6&lt;100),"Baixa",IF(AND(L6&gt;=100,L6&lt;300),"Média",IF(AND(L6&gt;=300,L6&lt;500),"Alta",IF(L6&gt;=500,"Muito Alta","Avaliar")))))</f>
        <v>Muito Alta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8"/>
      <c r="T6" s="113"/>
      <c r="U6" s="113"/>
    </row>
    <row r="7" spans="1:21" ht="15.75" x14ac:dyDescent="0.25">
      <c r="A7" s="42">
        <v>57</v>
      </c>
      <c r="B7" s="7">
        <v>310520</v>
      </c>
      <c r="C7" s="17" t="s">
        <v>1113</v>
      </c>
      <c r="D7" s="36" t="s">
        <v>30</v>
      </c>
      <c r="E7" s="36" t="s">
        <v>88</v>
      </c>
      <c r="F7" s="12">
        <f>VLOOKUP(A7,Dengue!$1:$1048576,10,FALSE)</f>
        <v>54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54</v>
      </c>
      <c r="J7" s="11">
        <v>4825</v>
      </c>
      <c r="K7" s="58" t="s">
        <v>1121</v>
      </c>
      <c r="L7" s="8">
        <f>I7/J7*100000</f>
        <v>1119.1709844559584</v>
      </c>
      <c r="M7" s="7" t="str">
        <f>IF(L7=0,"Silencioso",IF(AND(L7&gt;0,L7&lt;100),"Baixa",IF(AND(L7&gt;=100,L7&lt;300),"Média",IF(AND(L7&gt;=300,L7&lt;500),"Alta",IF(L7&gt;=500,"Muito Alta","Avaliar")))))</f>
        <v>Muito Alta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110"/>
      <c r="T7" s="113"/>
      <c r="U7" s="113"/>
    </row>
    <row r="8" spans="1:21" ht="15.75" x14ac:dyDescent="0.25">
      <c r="A8" s="42">
        <v>353</v>
      </c>
      <c r="B8" s="7">
        <v>313100</v>
      </c>
      <c r="C8" s="17" t="s">
        <v>1108</v>
      </c>
      <c r="D8" s="36" t="s">
        <v>11</v>
      </c>
      <c r="E8" s="36" t="s">
        <v>382</v>
      </c>
      <c r="F8" s="12">
        <f>VLOOKUP(A8,Dengue!$1:$1048576,10,FALSE)</f>
        <v>65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65</v>
      </c>
      <c r="J8" s="11">
        <v>6228</v>
      </c>
      <c r="K8" s="58" t="s">
        <v>1121</v>
      </c>
      <c r="L8" s="8">
        <f>I8/J8*100000</f>
        <v>1043.6737315350033</v>
      </c>
      <c r="M8" s="7" t="str">
        <f>IF(L8=0,"Silencioso",IF(AND(L8&gt;0,L8&lt;100),"Baixa",IF(AND(L8&gt;=100,L8&lt;300),"Média",IF(AND(L8&gt;=300,L8&lt;500),"Alta",IF(L8&gt;=500,"Muito Alta","Avaliar")))))</f>
        <v>Muito Alta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110"/>
      <c r="T8" s="113"/>
      <c r="U8" s="113"/>
    </row>
    <row r="9" spans="1:21" ht="15.75" x14ac:dyDescent="0.25">
      <c r="A9" s="42">
        <v>810</v>
      </c>
      <c r="B9" s="7">
        <v>316900</v>
      </c>
      <c r="C9" s="17" t="s">
        <v>1115</v>
      </c>
      <c r="D9" s="36" t="s">
        <v>62</v>
      </c>
      <c r="E9" s="36" t="s">
        <v>817</v>
      </c>
      <c r="F9" s="12">
        <f>VLOOKUP(A9,Dengue!$1:$1048576,10,FALSE)</f>
        <v>134</v>
      </c>
      <c r="G9" s="12">
        <f>VLOOKUP($A9,Chik!$1:$1048576,10,FALSE)</f>
        <v>4</v>
      </c>
      <c r="H9" s="12">
        <f>VLOOKUP($A9,zika!$1:$1048576,10,FALSE)</f>
        <v>1</v>
      </c>
      <c r="I9" s="12">
        <f>H9+F9+G9</f>
        <v>139</v>
      </c>
      <c r="J9" s="11">
        <v>16602</v>
      </c>
      <c r="K9" s="58" t="s">
        <v>1121</v>
      </c>
      <c r="L9" s="8">
        <f>I9/J9*100000</f>
        <v>837.24852427418375</v>
      </c>
      <c r="M9" s="7" t="str">
        <f>IF(L9=0,"Silencioso",IF(AND(L9&gt;0,L9&lt;100),"Baixa",IF(AND(L9&gt;=100,L9&lt;300),"Média",IF(AND(L9&gt;=300,L9&lt;500),"Alta",IF(L9&gt;=500,"Muito Alta","Avaliar")))))</f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110"/>
      <c r="T9" s="113"/>
      <c r="U9" s="113"/>
    </row>
    <row r="10" spans="1:21" ht="16.5" thickBot="1" x14ac:dyDescent="0.3">
      <c r="A10" s="42">
        <v>817</v>
      </c>
      <c r="B10" s="7">
        <v>316950</v>
      </c>
      <c r="C10" s="17" t="s">
        <v>1110</v>
      </c>
      <c r="D10" s="36" t="s">
        <v>22</v>
      </c>
      <c r="E10" s="36" t="s">
        <v>824</v>
      </c>
      <c r="F10" s="12">
        <f>VLOOKUP(A10,Dengue!$1:$1048576,10,FALSE)</f>
        <v>45</v>
      </c>
      <c r="G10" s="12">
        <f>VLOOKUP($A10,Chik!$1:$1048576,10,FALSE)</f>
        <v>10</v>
      </c>
      <c r="H10" s="12">
        <f>VLOOKUP($A10,zika!$1:$1048576,10,FALSE)</f>
        <v>0</v>
      </c>
      <c r="I10" s="12">
        <f>H10+F10+G10</f>
        <v>55</v>
      </c>
      <c r="J10" s="11">
        <v>6698</v>
      </c>
      <c r="K10" s="58" t="s">
        <v>1121</v>
      </c>
      <c r="L10" s="8">
        <f>I10/J10*100000</f>
        <v>821.14063899671555</v>
      </c>
      <c r="M10" s="7" t="str">
        <f>IF(L10=0,"Silencioso",IF(AND(L10&gt;0,L10&lt;100),"Baixa",IF(AND(L10&gt;=100,L10&lt;300),"Média",IF(AND(L10&gt;=300,L10&lt;500),"Alta",IF(L10&gt;=500,"Muito Alta","Avaliar")))))</f>
        <v>Muito 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110"/>
      <c r="T10" s="113"/>
      <c r="U10" s="113"/>
    </row>
    <row r="11" spans="1:21" ht="17.25" thickTop="1" thickBot="1" x14ac:dyDescent="0.3">
      <c r="A11" s="42">
        <v>753</v>
      </c>
      <c r="B11" s="7">
        <v>316400</v>
      </c>
      <c r="C11" s="17" t="s">
        <v>1109</v>
      </c>
      <c r="D11" s="36" t="s">
        <v>17</v>
      </c>
      <c r="E11" s="36" t="s">
        <v>763</v>
      </c>
      <c r="F11" s="12">
        <f>VLOOKUP(A11,Dengue!$1:$1048576,10,FALSE)</f>
        <v>63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63</v>
      </c>
      <c r="J11" s="11">
        <v>7858</v>
      </c>
      <c r="K11" s="58" t="s">
        <v>1121</v>
      </c>
      <c r="L11" s="8">
        <f>I11/J11*100000</f>
        <v>801.73072028505987</v>
      </c>
      <c r="M11" s="7" t="str">
        <f>IF(L11=0,"Silencioso",IF(AND(L11&gt;0,L11&lt;100),"Baixa",IF(AND(L11&gt;=100,L11&lt;300),"Média",IF(AND(L11&gt;=300,L11&lt;500),"Alta",IF(L11&gt;=500,"Muito Alta","Avaliar")))))</f>
        <v>Muito Alta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112"/>
      <c r="T11" s="114"/>
      <c r="U11" s="114"/>
    </row>
    <row r="12" spans="1:21" ht="16.5" thickTop="1" x14ac:dyDescent="0.25">
      <c r="A12" s="42">
        <v>743</v>
      </c>
      <c r="B12" s="7">
        <v>316310</v>
      </c>
      <c r="C12" s="17" t="s">
        <v>1112</v>
      </c>
      <c r="D12" s="36" t="s">
        <v>26</v>
      </c>
      <c r="E12" s="36" t="s">
        <v>753</v>
      </c>
      <c r="F12" s="12">
        <f>VLOOKUP(A12,Dengue!$1:$1048576,10,FALSE)</f>
        <v>37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37</v>
      </c>
      <c r="J12" s="11">
        <v>4927</v>
      </c>
      <c r="K12" s="58" t="s">
        <v>1121</v>
      </c>
      <c r="L12" s="8">
        <f>I12/J12*100000</f>
        <v>750.96407550233403</v>
      </c>
      <c r="M12" s="7" t="str">
        <f>IF(L12=0,"Silencioso",IF(AND(L12&gt;0,L12&lt;100),"Baixa",IF(AND(L12&gt;=100,L12&lt;300),"Média",IF(AND(L12&gt;=300,L12&lt;500),"Alta",IF(L12&gt;=500,"Muito Alta","Avaliar")))))</f>
        <v>Muito Alta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654</v>
      </c>
      <c r="B13" s="7">
        <v>315630</v>
      </c>
      <c r="C13" s="17" t="s">
        <v>1115</v>
      </c>
      <c r="D13" s="36" t="s">
        <v>62</v>
      </c>
      <c r="E13" s="36" t="s">
        <v>665</v>
      </c>
      <c r="F13" s="12">
        <f>VLOOKUP(A13,Dengue!$1:$1048576,10,FALSE)</f>
        <v>50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50</v>
      </c>
      <c r="J13" s="11">
        <v>7991</v>
      </c>
      <c r="K13" s="58" t="s">
        <v>1121</v>
      </c>
      <c r="L13" s="8">
        <f>I13/J13*100000</f>
        <v>625.70391690651979</v>
      </c>
      <c r="M13" s="7" t="str">
        <f>IF(L13=0,"Silencioso",IF(AND(L13&gt;0,L13&lt;100),"Baixa",IF(AND(L13&gt;=100,L13&lt;300),"Média",IF(AND(L13&gt;=300,L13&lt;500),"Alta",IF(L13&gt;=500,"Muito Alta","Avaliar")))))</f>
        <v>Muito Alta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>
        <f>VLOOKUP($B13,LIRAa!$1:$1048576,5,FALSE)</f>
        <v>1.4</v>
      </c>
      <c r="S13" s="75"/>
      <c r="T13" s="75"/>
      <c r="U13" s="75"/>
    </row>
    <row r="14" spans="1:21" ht="15.75" x14ac:dyDescent="0.25">
      <c r="A14" s="42">
        <v>592</v>
      </c>
      <c r="B14" s="7">
        <v>315053</v>
      </c>
      <c r="C14" s="17" t="s">
        <v>1110</v>
      </c>
      <c r="D14" s="36" t="s">
        <v>20</v>
      </c>
      <c r="E14" s="36" t="s">
        <v>861</v>
      </c>
      <c r="F14" s="12">
        <f>VLOOKUP(A14,Dengue!$1:$1048576,10,FALSE)</f>
        <v>28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28</v>
      </c>
      <c r="J14" s="11">
        <v>4894</v>
      </c>
      <c r="K14" s="58" t="s">
        <v>1121</v>
      </c>
      <c r="L14" s="8">
        <f>I14/J14*100000</f>
        <v>572.12913771965668</v>
      </c>
      <c r="M14" s="7" t="str">
        <f>IF(L14=0,"Silencioso",IF(AND(L14&gt;0,L14&lt;100),"Baixa",IF(AND(L14&gt;=100,L14&lt;300),"Média",IF(AND(L14&gt;=300,L14&lt;500),"Alta",IF(L14&gt;=500,"Muito Alta","Avaliar")))))</f>
        <v>Muito Alta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10"/>
      <c r="T14" s="10"/>
      <c r="U14" s="10"/>
    </row>
    <row r="15" spans="1:21" ht="15.75" x14ac:dyDescent="0.25">
      <c r="A15" s="42">
        <v>438</v>
      </c>
      <c r="B15" s="7">
        <v>313835</v>
      </c>
      <c r="C15" s="17" t="s">
        <v>432</v>
      </c>
      <c r="D15" s="36" t="s">
        <v>53</v>
      </c>
      <c r="E15" s="36" t="s">
        <v>462</v>
      </c>
      <c r="F15" s="12">
        <f>VLOOKUP(A15,Dengue!$1:$1048576,10,FALSE)</f>
        <v>28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28</v>
      </c>
      <c r="J15" s="11">
        <v>4915</v>
      </c>
      <c r="K15" s="58" t="s">
        <v>1121</v>
      </c>
      <c r="L15" s="8">
        <f>I15/J15*100000</f>
        <v>569.68463886063068</v>
      </c>
      <c r="M15" s="7" t="str">
        <f>IF(L15=0,"Silencioso",IF(AND(L15&gt;0,L15&lt;100),"Baixa",IF(AND(L15&gt;=100,L15&lt;300),"Média",IF(AND(L15&gt;=300,L15&lt;500),"Alta",IF(L15&gt;=500,"Muito Alta","Avaliar")))))</f>
        <v>Muito Alta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10"/>
      <c r="T15" s="10"/>
      <c r="U15" s="10"/>
    </row>
    <row r="16" spans="1:21" ht="15.75" x14ac:dyDescent="0.25">
      <c r="A16" s="42">
        <v>123</v>
      </c>
      <c r="B16" s="7">
        <v>311120</v>
      </c>
      <c r="C16" s="17" t="s">
        <v>1112</v>
      </c>
      <c r="D16" s="36" t="s">
        <v>26</v>
      </c>
      <c r="E16" s="36" t="s">
        <v>158</v>
      </c>
      <c r="F16" s="12">
        <f>VLOOKUP(A16,Dengue!$1:$1048576,10,FALSE)</f>
        <v>229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230</v>
      </c>
      <c r="J16" s="11">
        <v>53866</v>
      </c>
      <c r="K16" s="58" t="s">
        <v>1122</v>
      </c>
      <c r="L16" s="8">
        <f>I16/J16*100000</f>
        <v>426.98548249359521</v>
      </c>
      <c r="M16" s="7" t="str">
        <f>IF(L16=0,"Silencioso",IF(AND(L16&gt;0,L16&lt;100),"Baixa",IF(AND(L16&gt;=100,L16&lt;300),"Média",IF(AND(L16&gt;=300,L16&lt;500),"Alta",IF(L16&gt;=500,"Muito Alta","Avaliar")))))</f>
        <v>Alta</v>
      </c>
      <c r="N16" s="7">
        <f>VLOOKUP($B16,LIRAa!$1:$1048576,3,FALSE)</f>
        <v>2</v>
      </c>
      <c r="O16" s="7">
        <f>VLOOKUP($B16,LIRAa!$1:$1048576,4,FALSE)</f>
        <v>3.1</v>
      </c>
      <c r="P16" s="7">
        <f>VLOOKUP($B16,LIRAa!$1:$1048576,5,FALSE)</f>
        <v>4.5999999999999996</v>
      </c>
      <c r="S16" s="38"/>
    </row>
    <row r="17" spans="1:19" ht="15.75" x14ac:dyDescent="0.25">
      <c r="A17" s="42">
        <v>397</v>
      </c>
      <c r="B17" s="7">
        <v>313507</v>
      </c>
      <c r="C17" s="17" t="s">
        <v>1110</v>
      </c>
      <c r="D17" s="36" t="s">
        <v>22</v>
      </c>
      <c r="E17" s="36" t="s">
        <v>423</v>
      </c>
      <c r="F17" s="12">
        <f>VLOOKUP(A17,Dengue!$1:$1048576,10,FALSE)</f>
        <v>11</v>
      </c>
      <c r="G17" s="12">
        <f>VLOOKUP($A17,Chik!$1:$1048576,10,FALSE)</f>
        <v>0</v>
      </c>
      <c r="H17" s="12">
        <f>VLOOKUP($A17,zika!$1:$1048576,10,FALSE)</f>
        <v>6</v>
      </c>
      <c r="I17" s="12">
        <f>H17+F17+G17</f>
        <v>17</v>
      </c>
      <c r="J17" s="11">
        <v>5378</v>
      </c>
      <c r="K17" s="58" t="s">
        <v>1121</v>
      </c>
      <c r="L17" s="8">
        <f>I17/J17*100000</f>
        <v>316.10264038676087</v>
      </c>
      <c r="M17" s="7" t="str">
        <f>IF(L17=0,"Silencioso",IF(AND(L17&gt;0,L17&lt;100),"Baixa",IF(AND(L17&gt;=100,L17&lt;300),"Média",IF(AND(L17&gt;=300,L17&lt;500),"Alta",IF(L17&gt;=500,"Muito Alta","Avaliar")))))</f>
        <v>Alta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479</v>
      </c>
      <c r="B18" s="7">
        <v>314140</v>
      </c>
      <c r="C18" s="17" t="s">
        <v>1113</v>
      </c>
      <c r="D18" s="36" t="s">
        <v>30</v>
      </c>
      <c r="E18" s="36" t="s">
        <v>501</v>
      </c>
      <c r="F18" s="12">
        <f>VLOOKUP(A18,Dengue!$1:$1048576,10,FALSE)</f>
        <v>44</v>
      </c>
      <c r="G18" s="12">
        <f>VLOOKUP($A18,Chik!$1:$1048576,10,FALSE)</f>
        <v>1</v>
      </c>
      <c r="H18" s="12">
        <f>VLOOKUP($A18,zika!$1:$1048576,10,FALSE)</f>
        <v>1</v>
      </c>
      <c r="I18" s="12">
        <f>H18+F18+G18</f>
        <v>46</v>
      </c>
      <c r="J18" s="11">
        <v>20882</v>
      </c>
      <c r="K18" s="58" t="s">
        <v>1121</v>
      </c>
      <c r="L18" s="8">
        <f>I18/J18*100000</f>
        <v>220.28541327459055</v>
      </c>
      <c r="M18" s="7" t="str">
        <f>IF(L18=0,"Silencioso",IF(AND(L18&gt;0,L18&lt;100),"Baixa",IF(AND(L18&gt;=100,L18&lt;300),"Média",IF(AND(L18&gt;=300,L18&lt;500),"Alta",IF(L18&gt;=500,"Muito Alta","Avaliar")))))</f>
        <v>Média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508</v>
      </c>
      <c r="B19" s="7">
        <v>314400</v>
      </c>
      <c r="C19" s="17" t="s">
        <v>1109</v>
      </c>
      <c r="D19" s="36" t="s">
        <v>14</v>
      </c>
      <c r="E19" s="36" t="s">
        <v>529</v>
      </c>
      <c r="F19" s="12">
        <f>VLOOKUP(A19,Dengue!$1:$1048576,10,FALSE)</f>
        <v>50</v>
      </c>
      <c r="G19" s="12">
        <f>VLOOKUP($A19,Chik!$1:$1048576,10,FALSE)</f>
        <v>1</v>
      </c>
      <c r="H19" s="12">
        <f>VLOOKUP($A19,zika!$1:$1048576,10,FALSE)</f>
        <v>0</v>
      </c>
      <c r="I19" s="12">
        <f>H19+F19+G19</f>
        <v>51</v>
      </c>
      <c r="J19" s="11">
        <v>26997</v>
      </c>
      <c r="K19" s="58" t="s">
        <v>1122</v>
      </c>
      <c r="L19" s="8">
        <f>I19/J19*100000</f>
        <v>188.90987887543062</v>
      </c>
      <c r="M19" s="7" t="str">
        <f>IF(L19=0,"Silencioso",IF(AND(L19&gt;0,L19&lt;100),"Baixa",IF(AND(L19&gt;=100,L19&lt;300),"Média",IF(AND(L19&gt;=300,L19&lt;500),"Alta",IF(L19&gt;=500,"Muito Alta","Avaliar")))))</f>
        <v>Média</v>
      </c>
      <c r="N19" s="7">
        <f>VLOOKUP($B19,LIRAa!$1:$1048576,3,FALSE)</f>
        <v>10.199999999999999</v>
      </c>
      <c r="O19" s="7">
        <f>VLOOKUP($B19,LIRAa!$1:$1048576,4,FALSE)</f>
        <v>3</v>
      </c>
      <c r="P19" s="7">
        <f>VLOOKUP($B19,LIRAa!$1:$1048576,5,FALSE)</f>
        <v>3.6</v>
      </c>
      <c r="S19" s="38"/>
    </row>
    <row r="20" spans="1:19" ht="15.75" x14ac:dyDescent="0.25">
      <c r="A20" s="42">
        <v>137</v>
      </c>
      <c r="B20" s="7">
        <v>311250</v>
      </c>
      <c r="C20" s="17" t="s">
        <v>1108</v>
      </c>
      <c r="D20" s="36" t="s">
        <v>11</v>
      </c>
      <c r="E20" s="36" t="s">
        <v>172</v>
      </c>
      <c r="F20" s="12">
        <f>VLOOKUP(A20,Dengue!$1:$1048576,10,FALSE)</f>
        <v>17</v>
      </c>
      <c r="G20" s="12">
        <f>VLOOKUP($A20,Chik!$1:$1048576,10,FALSE)</f>
        <v>0</v>
      </c>
      <c r="H20" s="12">
        <f>VLOOKUP($A20,zika!$1:$1048576,10,FALSE)</f>
        <v>1</v>
      </c>
      <c r="I20" s="12">
        <f>H20+F20+G20</f>
        <v>18</v>
      </c>
      <c r="J20" s="11">
        <v>9679</v>
      </c>
      <c r="K20" s="58" t="s">
        <v>1121</v>
      </c>
      <c r="L20" s="8">
        <f>I20/J20*100000</f>
        <v>185.96962496125633</v>
      </c>
      <c r="M20" s="7" t="str">
        <f>IF(L20=0,"Silencioso",IF(AND(L20&gt;0,L20&lt;100),"Baixa",IF(AND(L20&gt;=100,L20&lt;300),"Média",IF(AND(L20&gt;=300,L20&lt;500),"Alta",IF(L20&gt;=500,"Muito Alta","Avaliar")))))</f>
        <v>Média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67</v>
      </c>
      <c r="B21" s="7">
        <v>310630</v>
      </c>
      <c r="C21" s="17" t="s">
        <v>1110</v>
      </c>
      <c r="D21" s="36" t="s">
        <v>20</v>
      </c>
      <c r="E21" s="36" t="s">
        <v>99</v>
      </c>
      <c r="F21" s="12">
        <f>VLOOKUP(A21,Dengue!$1:$1048576,10,FALSE)</f>
        <v>36</v>
      </c>
      <c r="G21" s="12">
        <f>VLOOKUP($A21,Chik!$1:$1048576,10,FALSE)</f>
        <v>2</v>
      </c>
      <c r="H21" s="12">
        <f>VLOOKUP($A21,zika!$1:$1048576,10,FALSE)</f>
        <v>0</v>
      </c>
      <c r="I21" s="12">
        <f>H21+F21+G21</f>
        <v>38</v>
      </c>
      <c r="J21" s="11">
        <v>26396</v>
      </c>
      <c r="K21" s="58" t="s">
        <v>1122</v>
      </c>
      <c r="L21" s="8">
        <f>I21/J21*100000</f>
        <v>143.96120624337021</v>
      </c>
      <c r="M21" s="7" t="str">
        <f>IF(L21=0,"Silencioso",IF(AND(L21&gt;0,L21&lt;100),"Baixa",IF(AND(L21&gt;=100,L21&lt;300),"Média",IF(AND(L21&gt;=300,L21&lt;500),"Alta",IF(L21&gt;=500,"Muito Alta","Avaliar")))))</f>
        <v>Média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38"/>
    </row>
    <row r="22" spans="1:19" ht="15.75" x14ac:dyDescent="0.25">
      <c r="A22" s="42">
        <v>542</v>
      </c>
      <c r="B22" s="7">
        <v>314625</v>
      </c>
      <c r="C22" s="17" t="s">
        <v>1118</v>
      </c>
      <c r="D22" s="36" t="s">
        <v>102</v>
      </c>
      <c r="E22" s="36" t="s">
        <v>563</v>
      </c>
      <c r="F22" s="12">
        <f>VLOOKUP(A22,Dengue!$1:$1048576,10,FALSE)</f>
        <v>9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9</v>
      </c>
      <c r="J22" s="11">
        <v>6332</v>
      </c>
      <c r="K22" s="58" t="s">
        <v>1121</v>
      </c>
      <c r="L22" s="8">
        <f>I22/J22*100000</f>
        <v>142.13518635502211</v>
      </c>
      <c r="M22" s="7" t="str">
        <f>IF(L22=0,"Silencioso",IF(AND(L22&gt;0,L22&lt;100),"Baixa",IF(AND(L22&gt;=100,L22&lt;300),"Média",IF(AND(L22&gt;=300,L22&lt;500),"Alta",IF(L22&gt;=500,"Muito Alta","Avaliar")))))</f>
        <v>Média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>
        <f>VLOOKUP($B22,LIRAa!$1:$1048576,5,FALSE)</f>
        <v>10.7</v>
      </c>
      <c r="S22" s="38"/>
    </row>
    <row r="23" spans="1:19" ht="15.75" x14ac:dyDescent="0.25">
      <c r="A23" s="42">
        <v>641</v>
      </c>
      <c r="B23" s="7">
        <v>315510</v>
      </c>
      <c r="C23" s="17" t="s">
        <v>1113</v>
      </c>
      <c r="D23" s="36" t="s">
        <v>30</v>
      </c>
      <c r="E23" s="36" t="s">
        <v>652</v>
      </c>
      <c r="F23" s="12">
        <f>VLOOKUP(A23,Dengue!$1:$1048576,10,FALSE)</f>
        <v>7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7</v>
      </c>
      <c r="J23" s="11">
        <v>5167</v>
      </c>
      <c r="K23" s="58" t="s">
        <v>1121</v>
      </c>
      <c r="L23" s="8">
        <f>I23/J23*100000</f>
        <v>135.47513063673313</v>
      </c>
      <c r="M23" s="7" t="str">
        <f>IF(L23=0,"Silencioso",IF(AND(L23&gt;0,L23&lt;100),"Baixa",IF(AND(L23&gt;=100,L23&lt;300),"Média",IF(AND(L23&gt;=300,L23&lt;500),"Alta",IF(L23&gt;=500,"Muito Alta","Avaliar")))))</f>
        <v>Média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174</v>
      </c>
      <c r="B24" s="7">
        <v>311580</v>
      </c>
      <c r="C24" s="17" t="s">
        <v>1107</v>
      </c>
      <c r="D24" s="36" t="s">
        <v>142</v>
      </c>
      <c r="E24" s="36" t="s">
        <v>209</v>
      </c>
      <c r="F24" s="12">
        <f>VLOOKUP(A24,Dengue!$1:$1048576,10,FALSE)</f>
        <v>14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14</v>
      </c>
      <c r="J24" s="11">
        <v>10425</v>
      </c>
      <c r="K24" s="58" t="s">
        <v>1121</v>
      </c>
      <c r="L24" s="8">
        <f>I24/J24*100000</f>
        <v>134.2925659472422</v>
      </c>
      <c r="M24" s="7" t="str">
        <f>IF(L24=0,"Silencioso",IF(AND(L24&gt;0,L24&lt;100),"Baixa",IF(AND(L24&gt;=100,L24&lt;300),"Média",IF(AND(L24&gt;=300,L24&lt;500),"Alta",IF(L24&gt;=500,"Muito Alta","Avaliar")))))</f>
        <v>Média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800</v>
      </c>
      <c r="B25" s="7">
        <v>316805</v>
      </c>
      <c r="C25" s="17" t="s">
        <v>1109</v>
      </c>
      <c r="D25" s="36" t="s">
        <v>14</v>
      </c>
      <c r="E25" s="36" t="s">
        <v>808</v>
      </c>
      <c r="F25" s="12">
        <f>VLOOKUP(A25,Dengue!$1:$1048576,10,FALSE)</f>
        <v>4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4</v>
      </c>
      <c r="J25" s="11">
        <v>3119</v>
      </c>
      <c r="K25" s="58" t="s">
        <v>1121</v>
      </c>
      <c r="L25" s="8">
        <f>I25/J25*100000</f>
        <v>128.24623276691247</v>
      </c>
      <c r="M25" s="7" t="str">
        <f>IF(L25=0,"Silencioso",IF(AND(L25&gt;0,L25&lt;100),"Baixa",IF(AND(L25&gt;=100,L25&lt;300),"Média",IF(AND(L25&gt;=300,L25&lt;500),"Alta",IF(L25&gt;=500,"Muito Alta","Avaliar")))))</f>
        <v>Média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842</v>
      </c>
      <c r="B26" s="7">
        <v>317110</v>
      </c>
      <c r="C26" s="17" t="s">
        <v>1111</v>
      </c>
      <c r="D26" s="36" t="s">
        <v>24</v>
      </c>
      <c r="E26" s="36" t="s">
        <v>844</v>
      </c>
      <c r="F26" s="12">
        <f>VLOOKUP(A26,Dengue!$1:$1048576,10,FALSE)</f>
        <v>5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5</v>
      </c>
      <c r="J26" s="11">
        <v>3951</v>
      </c>
      <c r="K26" s="58" t="s">
        <v>1121</v>
      </c>
      <c r="L26" s="8">
        <f>I26/J26*100000</f>
        <v>126.55024044545685</v>
      </c>
      <c r="M26" s="7" t="str">
        <f>IF(L26=0,"Silencioso",IF(AND(L26&gt;0,L26&lt;100),"Baixa",IF(AND(L26&gt;=100,L26&lt;300),"Média",IF(AND(L26&gt;=300,L26&lt;500),"Alta",IF(L26&gt;=500,"Muito Alta","Avaliar")))))</f>
        <v>Média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159</v>
      </c>
      <c r="B27" s="7">
        <v>311455</v>
      </c>
      <c r="C27" s="17" t="s">
        <v>1111</v>
      </c>
      <c r="D27" s="36" t="s">
        <v>24</v>
      </c>
      <c r="E27" s="36" t="s">
        <v>194</v>
      </c>
      <c r="F27" s="12">
        <f>VLOOKUP(A27,Dengue!$1:$1048576,10,FALSE)</f>
        <v>10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10</v>
      </c>
      <c r="J27" s="11">
        <v>9986</v>
      </c>
      <c r="K27" s="58" t="s">
        <v>1121</v>
      </c>
      <c r="L27" s="8">
        <f>I27/J27*100000</f>
        <v>100.1401962747847</v>
      </c>
      <c r="M27" s="7" t="str">
        <f>IF(L27=0,"Silencioso",IF(AND(L27&gt;0,L27&lt;100),"Baixa",IF(AND(L27&gt;=100,L27&lt;300),"Média",IF(AND(L27&gt;=300,L27&lt;500),"Alta",IF(L27&gt;=500,"Muito Alta","Avaliar")))))</f>
        <v>Média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371</v>
      </c>
      <c r="B28" s="7">
        <v>313270</v>
      </c>
      <c r="C28" s="17" t="s">
        <v>1113</v>
      </c>
      <c r="D28" s="36" t="s">
        <v>28</v>
      </c>
      <c r="E28" s="36" t="s">
        <v>398</v>
      </c>
      <c r="F28" s="12">
        <f>VLOOKUP(A28,Dengue!$1:$1048576,10,FALSE)</f>
        <v>23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23</v>
      </c>
      <c r="J28" s="11">
        <v>23212</v>
      </c>
      <c r="K28" s="58" t="s">
        <v>1121</v>
      </c>
      <c r="L28" s="8">
        <f>I28/J28*100000</f>
        <v>99.086679303808367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344</v>
      </c>
      <c r="B29" s="7">
        <v>313030</v>
      </c>
      <c r="C29" s="17" t="s">
        <v>1112</v>
      </c>
      <c r="D29" s="36" t="s">
        <v>26</v>
      </c>
      <c r="E29" s="36" t="s">
        <v>373</v>
      </c>
      <c r="F29" s="12">
        <f>VLOOKUP(A29,Dengue!$1:$1048576,10,FALSE)</f>
        <v>7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7</v>
      </c>
      <c r="J29" s="11">
        <v>7971</v>
      </c>
      <c r="K29" s="58" t="s">
        <v>1121</v>
      </c>
      <c r="L29" s="8">
        <f>I29/J29*100000</f>
        <v>87.818341487893619</v>
      </c>
      <c r="M29" s="7" t="str">
        <f>IF(L29=0,"Silencioso",IF(AND(L29&gt;0,L29&lt;100),"Baixa",IF(AND(L29&gt;=100,L29&lt;300),"Média",IF(AND(L29&gt;=300,L29&lt;500),"Alta",IF(L29&gt;=500,"Muito Alta","Avaliar")))))</f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528</v>
      </c>
      <c r="B30" s="7">
        <v>314535</v>
      </c>
      <c r="C30" s="17" t="s">
        <v>1113</v>
      </c>
      <c r="D30" s="36" t="s">
        <v>28</v>
      </c>
      <c r="E30" s="36" t="s">
        <v>549</v>
      </c>
      <c r="F30" s="12">
        <f>VLOOKUP(A30,Dengue!$1:$1048576,10,FALSE)</f>
        <v>9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9</v>
      </c>
      <c r="J30" s="11">
        <v>10731</v>
      </c>
      <c r="K30" s="58" t="s">
        <v>1121</v>
      </c>
      <c r="L30" s="8">
        <f>I30/J30*100000</f>
        <v>83.869164103997761</v>
      </c>
      <c r="M30" s="7" t="str">
        <f>IF(L30=0,"Silencioso",IF(AND(L30&gt;0,L30&lt;100),"Baixa",IF(AND(L30&gt;=100,L30&lt;300),"Média",IF(AND(L30&gt;=300,L30&lt;500),"Alta",IF(L30&gt;=500,"Muito Alta","Avaliar")))))</f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503</v>
      </c>
      <c r="B31" s="7">
        <v>314350</v>
      </c>
      <c r="C31" s="17" t="s">
        <v>1108</v>
      </c>
      <c r="D31" s="36" t="s">
        <v>11</v>
      </c>
      <c r="E31" s="36" t="s">
        <v>524</v>
      </c>
      <c r="F31" s="12">
        <f>VLOOKUP(A31,Dengue!$1:$1048576,10,FALSE)</f>
        <v>7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7</v>
      </c>
      <c r="J31" s="11">
        <v>8815</v>
      </c>
      <c r="K31" s="58" t="s">
        <v>1121</v>
      </c>
      <c r="L31" s="8">
        <f>I31/J31*100000</f>
        <v>79.410096426545664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827</v>
      </c>
      <c r="B32" s="7">
        <v>317040</v>
      </c>
      <c r="C32" s="17" t="s">
        <v>1117</v>
      </c>
      <c r="D32" s="36" t="s">
        <v>80</v>
      </c>
      <c r="E32" s="36" t="s">
        <v>80</v>
      </c>
      <c r="F32" s="12">
        <f>VLOOKUP(A32,Dengue!$1:$1048576,10,FALSE)</f>
        <v>66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66</v>
      </c>
      <c r="J32" s="11">
        <v>83808</v>
      </c>
      <c r="K32" s="58" t="s">
        <v>1123</v>
      </c>
      <c r="L32" s="8">
        <f>I32/J32*100000</f>
        <v>78.751431844215347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>
        <f>VLOOKUP($B32,LIRAa!$1:$1048576,3,FALSE)</f>
        <v>1.3</v>
      </c>
      <c r="O32" s="7">
        <f>VLOOKUP($B32,LIRAa!$1:$1048576,4,FALSE)</f>
        <v>3.2</v>
      </c>
      <c r="P32" s="7">
        <f>VLOOKUP($B32,LIRAa!$1:$1048576,5,FALSE)</f>
        <v>3.1</v>
      </c>
      <c r="S32" s="38"/>
    </row>
    <row r="33" spans="1:19" ht="15.75" x14ac:dyDescent="0.25">
      <c r="A33" s="42">
        <v>851</v>
      </c>
      <c r="B33" s="7">
        <v>317200</v>
      </c>
      <c r="C33" s="17" t="s">
        <v>1115</v>
      </c>
      <c r="D33" s="36" t="s">
        <v>62</v>
      </c>
      <c r="E33" s="36" t="s">
        <v>853</v>
      </c>
      <c r="F33" s="12">
        <f>VLOOKUP(A33,Dengue!$1:$1048576,10,FALSE)</f>
        <v>31</v>
      </c>
      <c r="G33" s="12">
        <f>VLOOKUP($A33,Chik!$1:$1048576,10,FALSE)</f>
        <v>1</v>
      </c>
      <c r="H33" s="12">
        <f>VLOOKUP($A33,zika!$1:$1048576,10,FALSE)</f>
        <v>1</v>
      </c>
      <c r="I33" s="12">
        <f>H33+F33+G33</f>
        <v>33</v>
      </c>
      <c r="J33" s="11">
        <v>42149</v>
      </c>
      <c r="K33" s="58" t="s">
        <v>1122</v>
      </c>
      <c r="L33" s="8">
        <f>I33/J33*100000</f>
        <v>78.29367244774491</v>
      </c>
      <c r="M33" s="7" t="str">
        <f>IF(L33=0,"Silencioso",IF(AND(L33&gt;0,L33&lt;100),"Baixa",IF(AND(L33&gt;=100,L33&lt;300),"Média",IF(AND(L33&gt;=300,L33&lt;500),"Alta",IF(L33&gt;=500,"Muito Alta","Avaliar")))))</f>
        <v>Baixa</v>
      </c>
      <c r="N33" s="7">
        <f>VLOOKUP($B33,LIRAa!$1:$1048576,3,FALSE)</f>
        <v>2.2999999999999998</v>
      </c>
      <c r="O33" s="7">
        <f>VLOOKUP($B33,LIRAa!$1:$1048576,4,FALSE)</f>
        <v>1.3</v>
      </c>
      <c r="P33" s="7">
        <f>VLOOKUP($B33,LIRAa!$1:$1048576,5,FALSE)</f>
        <v>1.7</v>
      </c>
      <c r="S33" s="38"/>
    </row>
    <row r="34" spans="1:19" ht="15.75" x14ac:dyDescent="0.25">
      <c r="A34" s="42">
        <v>584</v>
      </c>
      <c r="B34" s="7">
        <v>314995</v>
      </c>
      <c r="C34" s="17" t="s">
        <v>1110</v>
      </c>
      <c r="D34" s="36" t="s">
        <v>20</v>
      </c>
      <c r="E34" s="36" t="s">
        <v>601</v>
      </c>
      <c r="F34" s="12">
        <f>VLOOKUP(A34,Dengue!$1:$1048576,10,FALSE)</f>
        <v>4</v>
      </c>
      <c r="G34" s="12">
        <f>VLOOKUP($A34,Chik!$1:$1048576,10,FALSE)</f>
        <v>1</v>
      </c>
      <c r="H34" s="12">
        <f>VLOOKUP($A34,zika!$1:$1048576,10,FALSE)</f>
        <v>0</v>
      </c>
      <c r="I34" s="12">
        <f>H34+F34+G34</f>
        <v>5</v>
      </c>
      <c r="J34" s="11">
        <v>6847</v>
      </c>
      <c r="K34" s="58" t="s">
        <v>1121</v>
      </c>
      <c r="L34" s="8">
        <f>I34/J34*100000</f>
        <v>73.024682342631806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317</v>
      </c>
      <c r="B35" s="7">
        <v>312790</v>
      </c>
      <c r="C35" s="17" t="s">
        <v>1107</v>
      </c>
      <c r="D35" s="36" t="s">
        <v>8</v>
      </c>
      <c r="E35" s="36" t="s">
        <v>346</v>
      </c>
      <c r="F35" s="12">
        <f>VLOOKUP(A35,Dengue!$1:$1048576,10,FALSE)</f>
        <v>1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1</v>
      </c>
      <c r="J35" s="11">
        <v>1389</v>
      </c>
      <c r="K35" s="58" t="s">
        <v>1121</v>
      </c>
      <c r="L35" s="8">
        <f>I35/J35*100000</f>
        <v>71.994240460763137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494</v>
      </c>
      <c r="B36" s="7">
        <v>314280</v>
      </c>
      <c r="C36" s="17" t="s">
        <v>1107</v>
      </c>
      <c r="D36" s="36" t="s">
        <v>8</v>
      </c>
      <c r="E36" s="36" t="s">
        <v>516</v>
      </c>
      <c r="F36" s="12">
        <f>VLOOKUP(A36,Dengue!$1:$1048576,10,FALSE)</f>
        <v>15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15</v>
      </c>
      <c r="J36" s="11">
        <v>20999</v>
      </c>
      <c r="K36" s="58" t="s">
        <v>1121</v>
      </c>
      <c r="L36" s="8">
        <f>I36/J36*100000</f>
        <v>71.431972951092916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>
        <f>VLOOKUP($B36,LIRAa!$1:$1048576,4,FALSE)</f>
        <v>3.7</v>
      </c>
      <c r="P36" s="7">
        <f>VLOOKUP($B36,LIRAa!$1:$1048576,5,FALSE)</f>
        <v>3.9</v>
      </c>
      <c r="S36" s="38"/>
    </row>
    <row r="37" spans="1:19" ht="15.75" x14ac:dyDescent="0.25">
      <c r="A37" s="42">
        <v>562</v>
      </c>
      <c r="B37" s="7">
        <v>314800</v>
      </c>
      <c r="C37" s="17" t="s">
        <v>1117</v>
      </c>
      <c r="D37" s="36" t="s">
        <v>71</v>
      </c>
      <c r="E37" s="36" t="s">
        <v>71</v>
      </c>
      <c r="F37" s="12">
        <f>VLOOKUP(A37,Dengue!$1:$1048576,10,FALSE)</f>
        <v>103</v>
      </c>
      <c r="G37" s="12">
        <f>VLOOKUP($A37,Chik!$1:$1048576,10,FALSE)</f>
        <v>1</v>
      </c>
      <c r="H37" s="12">
        <f>VLOOKUP($A37,zika!$1:$1048576,10,FALSE)</f>
        <v>0</v>
      </c>
      <c r="I37" s="12">
        <f>H37+F37+G37</f>
        <v>104</v>
      </c>
      <c r="J37" s="11">
        <v>150833</v>
      </c>
      <c r="K37" s="58" t="s">
        <v>1124</v>
      </c>
      <c r="L37" s="8">
        <f>I37/J37*100000</f>
        <v>68.950428619731753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>
        <f>VLOOKUP($B37,LIRAa!$1:$1048576,3,FALSE)</f>
        <v>0.5</v>
      </c>
      <c r="O37" s="7">
        <f>VLOOKUP($B37,LIRAa!$1:$1048576,4,FALSE)</f>
        <v>1.7</v>
      </c>
      <c r="P37" s="7">
        <f>VLOOKUP($B37,LIRAa!$1:$1048576,5,FALSE)</f>
        <v>1.9</v>
      </c>
      <c r="S37" s="38"/>
    </row>
    <row r="38" spans="1:19" ht="15.75" x14ac:dyDescent="0.25">
      <c r="A38" s="42">
        <v>138</v>
      </c>
      <c r="B38" s="7">
        <v>311260</v>
      </c>
      <c r="C38" s="17" t="s">
        <v>1107</v>
      </c>
      <c r="D38" s="36" t="s">
        <v>142</v>
      </c>
      <c r="E38" s="36" t="s">
        <v>173</v>
      </c>
      <c r="F38" s="12">
        <f>VLOOKUP(A38,Dengue!$1:$1048576,10,FALSE)</f>
        <v>11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11</v>
      </c>
      <c r="J38" s="11">
        <v>16109</v>
      </c>
      <c r="K38" s="58" t="s">
        <v>1121</v>
      </c>
      <c r="L38" s="8">
        <f>I38/J38*100000</f>
        <v>68.284809733689244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356</v>
      </c>
      <c r="B39" s="7">
        <v>313120</v>
      </c>
      <c r="C39" s="17" t="s">
        <v>1109</v>
      </c>
      <c r="D39" s="36" t="s">
        <v>14</v>
      </c>
      <c r="E39" s="36" t="s">
        <v>385</v>
      </c>
      <c r="F39" s="12">
        <f>VLOOKUP(A39,Dengue!$1:$1048576,10,FALSE)</f>
        <v>13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13</v>
      </c>
      <c r="J39" s="11">
        <v>19717</v>
      </c>
      <c r="K39" s="58" t="s">
        <v>1121</v>
      </c>
      <c r="L39" s="8">
        <f>I39/J39*100000</f>
        <v>65.932951260333724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819</v>
      </c>
      <c r="B40" s="7">
        <v>316970</v>
      </c>
      <c r="C40" s="17" t="s">
        <v>432</v>
      </c>
      <c r="D40" s="36" t="s">
        <v>53</v>
      </c>
      <c r="E40" s="36" t="s">
        <v>826</v>
      </c>
      <c r="F40" s="12">
        <f>VLOOKUP(A40,Dengue!$1:$1048576,10,FALSE)</f>
        <v>13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13</v>
      </c>
      <c r="J40" s="11">
        <v>19797</v>
      </c>
      <c r="K40" s="58" t="s">
        <v>1121</v>
      </c>
      <c r="L40" s="8">
        <f>I40/J40*100000</f>
        <v>65.666515128554835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703</v>
      </c>
      <c r="B41" s="7">
        <v>316040</v>
      </c>
      <c r="C41" s="17" t="s">
        <v>1112</v>
      </c>
      <c r="D41" s="36" t="s">
        <v>26</v>
      </c>
      <c r="E41" s="36" t="s">
        <v>713</v>
      </c>
      <c r="F41" s="12">
        <f>VLOOKUP(A41,Dengue!$1:$1048576,10,FALSE)</f>
        <v>17</v>
      </c>
      <c r="G41" s="12">
        <f>VLOOKUP($A41,Chik!$1:$1048576,10,FALSE)</f>
        <v>1</v>
      </c>
      <c r="H41" s="12">
        <f>VLOOKUP($A41,zika!$1:$1048576,10,FALSE)</f>
        <v>0</v>
      </c>
      <c r="I41" s="12">
        <f>H41+F41+G41</f>
        <v>18</v>
      </c>
      <c r="J41" s="11">
        <v>28054</v>
      </c>
      <c r="K41" s="58" t="s">
        <v>1122</v>
      </c>
      <c r="L41" s="8">
        <f>I41/J41*100000</f>
        <v>64.161973337135521</v>
      </c>
      <c r="M41" s="7" t="str">
        <f>IF(L41=0,"Silencioso",IF(AND(L41&gt;0,L41&lt;100),"Baixa",IF(AND(L41&gt;=100,L41&lt;300),"Média",IF(AND(L41&gt;=300,L41&lt;500),"Alta",IF(L41&gt;=500,"Muito Alta","Avaliar")))))</f>
        <v>Baixa</v>
      </c>
      <c r="N41" s="7">
        <f>VLOOKUP($B41,LIRAa!$1:$1048576,3,FALSE)</f>
        <v>2.2000000000000002</v>
      </c>
      <c r="O41" s="7">
        <f>VLOOKUP($B41,LIRAa!$1:$1048576,4,FALSE)</f>
        <v>0.7</v>
      </c>
      <c r="P41" s="7">
        <f>VLOOKUP($B41,LIRAa!$1:$1048576,5,FALSE)</f>
        <v>1.6</v>
      </c>
      <c r="S41" s="38"/>
    </row>
    <row r="42" spans="1:19" ht="15.75" x14ac:dyDescent="0.25">
      <c r="A42" s="42">
        <v>839</v>
      </c>
      <c r="B42" s="7">
        <v>317100</v>
      </c>
      <c r="C42" s="17" t="s">
        <v>1117</v>
      </c>
      <c r="D42" s="36" t="s">
        <v>71</v>
      </c>
      <c r="E42" s="36" t="s">
        <v>841</v>
      </c>
      <c r="F42" s="12">
        <f>VLOOKUP(A42,Dengue!$1:$1048576,10,FALSE)</f>
        <v>13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13</v>
      </c>
      <c r="J42" s="11">
        <v>20537</v>
      </c>
      <c r="K42" s="58" t="s">
        <v>1121</v>
      </c>
      <c r="L42" s="8">
        <f>I42/J42*100000</f>
        <v>63.300384671568395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>
        <f>VLOOKUP($B42,LIRAa!$1:$1048576,3,FALSE)</f>
        <v>1</v>
      </c>
      <c r="O42" s="7">
        <f>VLOOKUP($B42,LIRAa!$1:$1048576,4,FALSE)</f>
        <v>1.7</v>
      </c>
      <c r="P42" s="7">
        <f>VLOOKUP($B42,LIRAa!$1:$1048576,5,FALSE)</f>
        <v>1.8</v>
      </c>
      <c r="S42" s="38"/>
    </row>
    <row r="43" spans="1:19" ht="15.75" x14ac:dyDescent="0.25">
      <c r="A43" s="42">
        <v>53</v>
      </c>
      <c r="B43" s="7">
        <v>310480</v>
      </c>
      <c r="C43" s="17" t="s">
        <v>1108</v>
      </c>
      <c r="D43" s="36" t="s">
        <v>11</v>
      </c>
      <c r="E43" s="36" t="s">
        <v>84</v>
      </c>
      <c r="F43" s="12">
        <f>VLOOKUP(A43,Dengue!$1:$1048576,10,FALSE)</f>
        <v>3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3</v>
      </c>
      <c r="J43" s="11">
        <v>4888</v>
      </c>
      <c r="K43" s="58" t="s">
        <v>1121</v>
      </c>
      <c r="L43" s="8">
        <f>I43/J43*100000</f>
        <v>61.374795417348608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19" ht="15.75" x14ac:dyDescent="0.25">
      <c r="A44" s="42">
        <v>590</v>
      </c>
      <c r="B44" s="7">
        <v>315040</v>
      </c>
      <c r="C44" s="17" t="s">
        <v>1108</v>
      </c>
      <c r="D44" s="36" t="s">
        <v>98</v>
      </c>
      <c r="E44" s="36" t="s">
        <v>607</v>
      </c>
      <c r="F44" s="12">
        <f>VLOOKUP(A44,Dengue!$1:$1048576,10,FALSE)</f>
        <v>3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3</v>
      </c>
      <c r="J44" s="11">
        <v>4955</v>
      </c>
      <c r="K44" s="58" t="s">
        <v>1121</v>
      </c>
      <c r="L44" s="8">
        <f>I44/J44*100000</f>
        <v>60.544904137235115</v>
      </c>
      <c r="M44" s="7" t="str">
        <f>IF(L44=0,"Silencioso",IF(AND(L44&gt;0,L44&lt;100),"Baixa",IF(AND(L44&gt;=100,L44&lt;300),"Média",IF(AND(L44&gt;=300,L44&lt;500),"Alta",IF(L44&gt;=500,"Muito Alta","Avaliar")))))</f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140</v>
      </c>
      <c r="B45" s="7">
        <v>311270</v>
      </c>
      <c r="C45" s="17" t="s">
        <v>1118</v>
      </c>
      <c r="D45" s="36" t="s">
        <v>102</v>
      </c>
      <c r="E45" s="36" t="s">
        <v>175</v>
      </c>
      <c r="F45" s="12">
        <f>VLOOKUP(A45,Dengue!$1:$1048576,10,FALSE)</f>
        <v>9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9</v>
      </c>
      <c r="J45" s="11">
        <v>15153</v>
      </c>
      <c r="K45" s="58" t="s">
        <v>1121</v>
      </c>
      <c r="L45" s="8">
        <f>I45/J45*100000</f>
        <v>59.394179370421703</v>
      </c>
      <c r="M45" s="7" t="str">
        <f>IF(L45=0,"Silencioso",IF(AND(L45&gt;0,L45&lt;100),"Baixa",IF(AND(L45&gt;=100,L45&lt;300),"Média",IF(AND(L45&gt;=300,L45&lt;500),"Alta",IF(L45&gt;=500,"Muito Alta","Avaliar")))))</f>
        <v>Baixa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>
        <f>VLOOKUP($B45,LIRAa!$1:$1048576,5,FALSE)</f>
        <v>7.6</v>
      </c>
      <c r="S45" s="38"/>
    </row>
    <row r="46" spans="1:19" ht="15.75" x14ac:dyDescent="0.25">
      <c r="A46" s="42">
        <v>852</v>
      </c>
      <c r="B46" s="7">
        <v>317210</v>
      </c>
      <c r="C46" s="17" t="s">
        <v>1115</v>
      </c>
      <c r="D46" s="36" t="s">
        <v>38</v>
      </c>
      <c r="E46" s="36" t="s">
        <v>854</v>
      </c>
      <c r="F46" s="12">
        <f>VLOOKUP(A46,Dengue!$1:$1048576,10,FALSE)</f>
        <v>3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3</v>
      </c>
      <c r="J46" s="11">
        <v>5243</v>
      </c>
      <c r="K46" s="58" t="s">
        <v>1121</v>
      </c>
      <c r="L46" s="8">
        <f>I46/J46*100000</f>
        <v>57.219149341979787</v>
      </c>
      <c r="M46" s="7" t="str">
        <f>IF(L46=0,"Silencioso",IF(AND(L46&gt;0,L46&lt;100),"Baixa",IF(AND(L46&gt;=100,L46&lt;300),"Média",IF(AND(L46&gt;=300,L46&lt;500),"Alta",IF(L46&gt;=500,"Muito Alta","Avaliar")))))</f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521</v>
      </c>
      <c r="B47" s="7">
        <v>314490</v>
      </c>
      <c r="C47" s="17" t="s">
        <v>1113</v>
      </c>
      <c r="D47" s="36" t="s">
        <v>28</v>
      </c>
      <c r="E47" s="36" t="s">
        <v>542</v>
      </c>
      <c r="F47" s="12">
        <f>VLOOKUP(A47,Dengue!$1:$1048576,10,FALSE)</f>
        <v>2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2</v>
      </c>
      <c r="J47" s="11">
        <v>3627</v>
      </c>
      <c r="K47" s="58" t="s">
        <v>1121</v>
      </c>
      <c r="L47" s="8">
        <f>I47/J47*100000</f>
        <v>55.141990625861595</v>
      </c>
      <c r="M47" s="7" t="str">
        <f>IF(L47=0,"Silencioso",IF(AND(L47&gt;0,L47&lt;100),"Baixa",IF(AND(L47&gt;=100,L47&lt;300),"Média",IF(AND(L47&gt;=300,L47&lt;500),"Alta",IF(L47&gt;=500,"Muito Alta","Avaliar")))))</f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291</v>
      </c>
      <c r="B48" s="7">
        <v>312610</v>
      </c>
      <c r="C48" s="17" t="s">
        <v>1112</v>
      </c>
      <c r="D48" s="36" t="s">
        <v>26</v>
      </c>
      <c r="E48" s="36" t="s">
        <v>322</v>
      </c>
      <c r="F48" s="12">
        <f>VLOOKUP(A48,Dengue!$1:$1048576,10,FALSE)</f>
        <v>37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37</v>
      </c>
      <c r="J48" s="11">
        <v>67540</v>
      </c>
      <c r="K48" s="58" t="s">
        <v>1122</v>
      </c>
      <c r="L48" s="8">
        <f>I48/J48*100000</f>
        <v>54.782351199289309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>
        <f>VLOOKUP($B48,LIRAa!$1:$1048576,3,FALSE)</f>
        <v>2.6</v>
      </c>
      <c r="O48" s="7">
        <f>VLOOKUP($B48,LIRAa!$1:$1048576,4,FALSE)</f>
        <v>6.4</v>
      </c>
      <c r="P48" s="7">
        <f>VLOOKUP($B48,LIRAa!$1:$1048576,5,FALSE)</f>
        <v>5.7</v>
      </c>
      <c r="S48" s="38"/>
    </row>
    <row r="49" spans="1:21" ht="15.75" x14ac:dyDescent="0.25">
      <c r="A49" s="42">
        <v>622</v>
      </c>
      <c r="B49" s="7">
        <v>315320</v>
      </c>
      <c r="C49" s="17" t="s">
        <v>1108</v>
      </c>
      <c r="D49" s="36" t="s">
        <v>11</v>
      </c>
      <c r="E49" s="36" t="s">
        <v>634</v>
      </c>
      <c r="F49" s="12">
        <f>VLOOKUP(A49,Dengue!$1:$1048576,10,FALSE)</f>
        <v>2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2</v>
      </c>
      <c r="J49" s="11">
        <v>3676</v>
      </c>
      <c r="K49" s="58" t="s">
        <v>1121</v>
      </c>
      <c r="L49" s="8">
        <f>I49/J49*100000</f>
        <v>54.406964091403701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38"/>
    </row>
    <row r="50" spans="1:21" ht="15.75" x14ac:dyDescent="0.25">
      <c r="A50" s="42">
        <v>581</v>
      </c>
      <c r="B50" s="7">
        <v>314970</v>
      </c>
      <c r="C50" s="17" t="s">
        <v>1112</v>
      </c>
      <c r="D50" s="36" t="s">
        <v>26</v>
      </c>
      <c r="E50" s="36" t="s">
        <v>598</v>
      </c>
      <c r="F50" s="12">
        <f>VLOOKUP(A50,Dengue!$1:$1048576,10,FALSE)</f>
        <v>6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6</v>
      </c>
      <c r="J50" s="11">
        <v>11249</v>
      </c>
      <c r="K50" s="58" t="s">
        <v>1121</v>
      </c>
      <c r="L50" s="8">
        <f>I50/J50*100000</f>
        <v>53.33807449551071</v>
      </c>
      <c r="M50" s="7" t="str">
        <f>IF(L50=0,"Silencioso",IF(AND(L50&gt;0,L50&lt;100),"Baixa",IF(AND(L50&gt;=100,L50&lt;300),"Média",IF(AND(L50&gt;=300,L50&lt;500),"Alta",IF(L50&gt;=500,"Muito Alta","Avaliar")))))</f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241</v>
      </c>
      <c r="B51" s="7">
        <v>312160</v>
      </c>
      <c r="C51" s="17" t="s">
        <v>432</v>
      </c>
      <c r="D51" s="36" t="s">
        <v>53</v>
      </c>
      <c r="E51" s="36" t="s">
        <v>53</v>
      </c>
      <c r="F51" s="12">
        <f>VLOOKUP(A51,Dengue!$1:$1048576,10,FALSE)</f>
        <v>25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25</v>
      </c>
      <c r="J51" s="11">
        <v>47617</v>
      </c>
      <c r="K51" s="58" t="s">
        <v>1122</v>
      </c>
      <c r="L51" s="8">
        <f>I51/J51*100000</f>
        <v>52.502257597076671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0.3</v>
      </c>
      <c r="O51" s="7">
        <f>VLOOKUP($B51,LIRAa!$1:$1048576,4,FALSE)</f>
        <v>0.8</v>
      </c>
      <c r="P51" s="7">
        <f>VLOOKUP($B51,LIRAa!$1:$1048576,5,FALSE)</f>
        <v>1</v>
      </c>
      <c r="S51" s="38"/>
    </row>
    <row r="52" spans="1:21" ht="15.75" x14ac:dyDescent="0.25">
      <c r="A52" s="42">
        <v>299</v>
      </c>
      <c r="B52" s="7">
        <v>312680</v>
      </c>
      <c r="C52" s="17" t="s">
        <v>1113</v>
      </c>
      <c r="D52" s="36" t="s">
        <v>28</v>
      </c>
      <c r="E52" s="36" t="s">
        <v>330</v>
      </c>
      <c r="F52" s="12">
        <f>VLOOKUP(A52,Dengue!$1:$1048576,10,FALSE)</f>
        <v>3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3</v>
      </c>
      <c r="J52" s="11">
        <v>5891</v>
      </c>
      <c r="K52" s="58" t="s">
        <v>1121</v>
      </c>
      <c r="L52" s="8">
        <f>I52/J52*100000</f>
        <v>50.925140044135127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130</v>
      </c>
      <c r="B53" s="7">
        <v>311180</v>
      </c>
      <c r="C53" s="17" t="s">
        <v>1107</v>
      </c>
      <c r="D53" s="36" t="s">
        <v>142</v>
      </c>
      <c r="E53" s="36" t="s">
        <v>165</v>
      </c>
      <c r="F53" s="12">
        <f>VLOOKUP(A53,Dengue!$1:$1048576,10,FALSE)</f>
        <v>6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6</v>
      </c>
      <c r="J53" s="11">
        <v>12025</v>
      </c>
      <c r="K53" s="58" t="s">
        <v>1121</v>
      </c>
      <c r="L53" s="8">
        <f>I53/J53*100000</f>
        <v>49.896049896049902</v>
      </c>
      <c r="M53" s="7" t="str">
        <f>IF(L53=0,"Silencioso",IF(AND(L53&gt;0,L53&lt;100),"Baixa",IF(AND(L53&gt;=100,L53&lt;300),"Média",IF(AND(L53&gt;=300,L53&lt;500),"Alta",IF(L53&gt;=500,"Muito Alta","Avaliar")))))</f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531</v>
      </c>
      <c r="B54" s="7">
        <v>314545</v>
      </c>
      <c r="C54" s="17" t="s">
        <v>1118</v>
      </c>
      <c r="D54" s="36" t="s">
        <v>102</v>
      </c>
      <c r="E54" s="36" t="s">
        <v>552</v>
      </c>
      <c r="F54" s="12">
        <f>VLOOKUP(A54,Dengue!$1:$1048576,10,FALSE)</f>
        <v>3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3</v>
      </c>
      <c r="J54" s="11">
        <v>6018</v>
      </c>
      <c r="K54" s="58" t="s">
        <v>1121</v>
      </c>
      <c r="L54" s="8">
        <f>I54/J54*100000</f>
        <v>49.850448654037884</v>
      </c>
      <c r="M54" s="7" t="str">
        <f>IF(L54=0,"Silencioso",IF(AND(L54&gt;0,L54&lt;100),"Baixa",IF(AND(L54&gt;=100,L54&lt;300),"Média",IF(AND(L54&gt;=300,L54&lt;500),"Alta",IF(L54&gt;=500,"Muito Alta","Avaliar")))))</f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>
        <f>VLOOKUP($B54,LIRAa!$1:$1048576,5,FALSE)</f>
        <v>4.9000000000000004</v>
      </c>
      <c r="S54" s="38"/>
    </row>
    <row r="55" spans="1:21" ht="15.75" x14ac:dyDescent="0.25">
      <c r="A55" s="42">
        <v>286</v>
      </c>
      <c r="B55" s="7">
        <v>312570</v>
      </c>
      <c r="C55" s="17" t="s">
        <v>1108</v>
      </c>
      <c r="D55" s="36" t="s">
        <v>11</v>
      </c>
      <c r="E55" s="36" t="s">
        <v>317</v>
      </c>
      <c r="F55" s="12">
        <f>VLOOKUP(A55,Dengue!$1:$1048576,10,FALSE)</f>
        <v>7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7</v>
      </c>
      <c r="J55" s="11">
        <v>15235</v>
      </c>
      <c r="K55" s="58" t="s">
        <v>1121</v>
      </c>
      <c r="L55" s="8">
        <f>I55/J55*100000</f>
        <v>45.946832950443053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452</v>
      </c>
      <c r="B56" s="7">
        <v>313925</v>
      </c>
      <c r="C56" s="17" t="s">
        <v>1118</v>
      </c>
      <c r="D56" s="36" t="s">
        <v>102</v>
      </c>
      <c r="E56" s="36" t="s">
        <v>475</v>
      </c>
      <c r="F56" s="12">
        <f>VLOOKUP(A56,Dengue!$1:$1048576,10,FALSE)</f>
        <v>3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3</v>
      </c>
      <c r="J56" s="11">
        <v>6532</v>
      </c>
      <c r="K56" s="58" t="s">
        <v>1121</v>
      </c>
      <c r="L56" s="8">
        <f>I56/J56*100000</f>
        <v>45.927740355174528</v>
      </c>
      <c r="M56" s="7" t="str">
        <f>IF(L56=0,"Silencioso",IF(AND(L56&gt;0,L56&lt;100),"Baixa",IF(AND(L56&gt;=100,L56&lt;300),"Média",IF(AND(L56&gt;=300,L56&lt;500),"Alta",IF(L56&gt;=500,"Muito Alta","Avaliar")))))</f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>
        <f>VLOOKUP($B56,LIRAa!$1:$1048576,5,FALSE)</f>
        <v>3.2</v>
      </c>
      <c r="S56" s="38"/>
    </row>
    <row r="57" spans="1:21" ht="15.75" x14ac:dyDescent="0.25">
      <c r="A57" s="42">
        <v>391</v>
      </c>
      <c r="B57" s="7">
        <v>313460</v>
      </c>
      <c r="C57" s="17" t="s">
        <v>1108</v>
      </c>
      <c r="D57" s="36" t="s">
        <v>98</v>
      </c>
      <c r="E57" s="36" t="s">
        <v>417</v>
      </c>
      <c r="F57" s="12">
        <f>VLOOKUP(A57,Dengue!$1:$1048576,10,FALSE)</f>
        <v>9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9</v>
      </c>
      <c r="J57" s="11">
        <v>19858</v>
      </c>
      <c r="K57" s="58" t="s">
        <v>1121</v>
      </c>
      <c r="L57" s="8">
        <f>I57/J57*100000</f>
        <v>45.321784671165275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>
        <f>VLOOKUP($B57,LIRAa!$1:$1048576,5,FALSE)</f>
        <v>4.3</v>
      </c>
      <c r="S57" s="38"/>
    </row>
    <row r="58" spans="1:21" ht="15.75" x14ac:dyDescent="0.25">
      <c r="A58" s="42">
        <v>163</v>
      </c>
      <c r="B58" s="7">
        <v>311490</v>
      </c>
      <c r="C58" s="17" t="s">
        <v>1116</v>
      </c>
      <c r="D58" s="36" t="s">
        <v>41</v>
      </c>
      <c r="E58" s="36" t="s">
        <v>198</v>
      </c>
      <c r="F58" s="12">
        <f>VLOOKUP(A58,Dengue!$1:$1048576,10,FALSE)</f>
        <v>1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1</v>
      </c>
      <c r="J58" s="11">
        <v>2260</v>
      </c>
      <c r="K58" s="58" t="s">
        <v>1121</v>
      </c>
      <c r="L58" s="8">
        <f>I58/J58*100000</f>
        <v>44.247787610619469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720</v>
      </c>
      <c r="B59" s="7">
        <v>316170</v>
      </c>
      <c r="C59" s="17" t="s">
        <v>1117</v>
      </c>
      <c r="D59" s="36" t="s">
        <v>71</v>
      </c>
      <c r="E59" s="36" t="s">
        <v>730</v>
      </c>
      <c r="F59" s="12">
        <f>VLOOKUP(A59,Dengue!$1:$1048576,10,FALSE)</f>
        <v>3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3</v>
      </c>
      <c r="J59" s="11">
        <v>6923</v>
      </c>
      <c r="K59" s="58" t="s">
        <v>1121</v>
      </c>
      <c r="L59" s="8">
        <f>I59/J59*100000</f>
        <v>43.333814820164669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751</v>
      </c>
      <c r="B60" s="7">
        <v>316390</v>
      </c>
      <c r="C60" s="17" t="s">
        <v>1114</v>
      </c>
      <c r="D60" s="36" t="s">
        <v>40</v>
      </c>
      <c r="E60" s="36" t="s">
        <v>761</v>
      </c>
      <c r="F60" s="12">
        <f>VLOOKUP(A60,Dengue!$1:$1048576,10,FALSE)</f>
        <v>2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2</v>
      </c>
      <c r="J60" s="11">
        <v>4709</v>
      </c>
      <c r="K60" s="58" t="s">
        <v>1121</v>
      </c>
      <c r="L60" s="8">
        <f>I60/J60*100000</f>
        <v>42.471862391165857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305</v>
      </c>
      <c r="B61" s="7">
        <v>312710</v>
      </c>
      <c r="C61" s="17" t="s">
        <v>1111</v>
      </c>
      <c r="D61" s="36" t="s">
        <v>24</v>
      </c>
      <c r="E61" s="36" t="s">
        <v>336</v>
      </c>
      <c r="F61" s="12">
        <f>VLOOKUP(A61,Dengue!$1:$1048576,10,FALSE)</f>
        <v>25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25</v>
      </c>
      <c r="J61" s="11">
        <v>58962</v>
      </c>
      <c r="K61" s="58" t="s">
        <v>1122</v>
      </c>
      <c r="L61" s="8">
        <f>I61/J61*100000</f>
        <v>42.400189952850987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2.2999999999999998</v>
      </c>
      <c r="O61" s="7">
        <f>VLOOKUP($B61,LIRAa!$1:$1048576,4,FALSE)</f>
        <v>4</v>
      </c>
      <c r="P61" s="7">
        <f>VLOOKUP($B61,LIRAa!$1:$1048576,5,FALSE)</f>
        <v>5.8</v>
      </c>
      <c r="S61" s="38"/>
    </row>
    <row r="62" spans="1:21" ht="15.75" x14ac:dyDescent="0.25">
      <c r="A62" s="42">
        <v>282</v>
      </c>
      <c r="B62" s="7">
        <v>312520</v>
      </c>
      <c r="C62" s="17" t="s">
        <v>1114</v>
      </c>
      <c r="D62" s="36" t="s">
        <v>40</v>
      </c>
      <c r="E62" s="36" t="s">
        <v>313</v>
      </c>
      <c r="F62" s="12">
        <f>VLOOKUP(A62,Dengue!$1:$1048576,10,FALSE)</f>
        <v>1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1</v>
      </c>
      <c r="J62" s="11">
        <v>2379</v>
      </c>
      <c r="K62" s="58" t="s">
        <v>1121</v>
      </c>
      <c r="L62" s="8">
        <f>I62/J62*100000</f>
        <v>42.034468263976464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78"/>
      <c r="T62" s="78"/>
      <c r="U62" s="78"/>
    </row>
    <row r="63" spans="1:21" ht="15.75" x14ac:dyDescent="0.25">
      <c r="A63" s="42">
        <v>489</v>
      </c>
      <c r="B63" s="7">
        <v>314230</v>
      </c>
      <c r="C63" s="17" t="s">
        <v>1108</v>
      </c>
      <c r="D63" s="36" t="s">
        <v>98</v>
      </c>
      <c r="E63" s="36" t="s">
        <v>511</v>
      </c>
      <c r="F63" s="12">
        <f>VLOOKUP(A63,Dengue!$1:$1048576,10,FALSE)</f>
        <v>2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2</v>
      </c>
      <c r="J63" s="11">
        <v>4904</v>
      </c>
      <c r="K63" s="58" t="s">
        <v>1121</v>
      </c>
      <c r="L63" s="8">
        <f>I63/J63*100000</f>
        <v>40.783034257748781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121</v>
      </c>
      <c r="B64" s="7">
        <v>311110</v>
      </c>
      <c r="C64" s="17" t="s">
        <v>1107</v>
      </c>
      <c r="D64" s="36" t="s">
        <v>142</v>
      </c>
      <c r="E64" s="36" t="s">
        <v>156</v>
      </c>
      <c r="F64" s="12">
        <f>VLOOKUP(A64,Dengue!$1:$1048576,10,FALSE)</f>
        <v>8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8</v>
      </c>
      <c r="J64" s="11">
        <v>19738</v>
      </c>
      <c r="K64" s="58" t="s">
        <v>1121</v>
      </c>
      <c r="L64" s="8">
        <f>I64/J64*100000</f>
        <v>40.530955517276318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>
        <f>VLOOKUP($B64,LIRAa!$1:$1048576,4,FALSE)</f>
        <v>2.4</v>
      </c>
      <c r="P64" s="7">
        <f>VLOOKUP($B64,LIRAa!$1:$1048576,5,FALSE)</f>
        <v>2</v>
      </c>
      <c r="S64" s="38"/>
    </row>
    <row r="65" spans="1:19" ht="15.75" x14ac:dyDescent="0.25">
      <c r="A65" s="42">
        <v>45</v>
      </c>
      <c r="B65" s="7">
        <v>310410</v>
      </c>
      <c r="C65" s="17" t="s">
        <v>1114</v>
      </c>
      <c r="D65" s="36" t="s">
        <v>40</v>
      </c>
      <c r="E65" s="36" t="s">
        <v>75</v>
      </c>
      <c r="F65" s="12">
        <f>VLOOKUP(A65,Dengue!$1:$1048576,10,FALSE)</f>
        <v>4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4</v>
      </c>
      <c r="J65" s="11">
        <v>10657</v>
      </c>
      <c r="K65" s="58" t="s">
        <v>1121</v>
      </c>
      <c r="L65" s="8">
        <f>I65/J65*100000</f>
        <v>37.534015201276155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382</v>
      </c>
      <c r="B66" s="7">
        <v>313375</v>
      </c>
      <c r="C66" s="17" t="s">
        <v>1114</v>
      </c>
      <c r="D66" s="36" t="s">
        <v>45</v>
      </c>
      <c r="E66" s="36" t="s">
        <v>409</v>
      </c>
      <c r="F66" s="12">
        <f>VLOOKUP(A66,Dengue!$1:$1048576,10,FALSE)</f>
        <v>6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6</v>
      </c>
      <c r="J66" s="11">
        <v>16014</v>
      </c>
      <c r="K66" s="58" t="s">
        <v>1121</v>
      </c>
      <c r="L66" s="8">
        <f>I66/J66*100000</f>
        <v>37.467216185837394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621</v>
      </c>
      <c r="B67" s="7">
        <v>315310</v>
      </c>
      <c r="C67" s="17" t="s">
        <v>1115</v>
      </c>
      <c r="D67" s="36" t="s">
        <v>62</v>
      </c>
      <c r="E67" s="36" t="s">
        <v>633</v>
      </c>
      <c r="F67" s="12">
        <f>VLOOKUP(A67,Dengue!$1:$1048576,10,FALSE)</f>
        <v>2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2</v>
      </c>
      <c r="J67" s="11">
        <v>5398</v>
      </c>
      <c r="K67" s="58" t="s">
        <v>1121</v>
      </c>
      <c r="L67" s="8">
        <f>I67/J67*100000</f>
        <v>37.050759540570581</v>
      </c>
      <c r="M67" s="7" t="str">
        <f>IF(L67=0,"Silencioso",IF(AND(L67&gt;0,L67&lt;100),"Baixa",IF(AND(L67&gt;=100,L67&lt;300),"Média",IF(AND(L67&gt;=300,L67&lt;500),"Alta",IF(L67&gt;=500,"Muito Alta","Avaliar")))))</f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298</v>
      </c>
      <c r="B68" s="7">
        <v>312675</v>
      </c>
      <c r="C68" s="17" t="s">
        <v>1113</v>
      </c>
      <c r="D68" s="36" t="s">
        <v>28</v>
      </c>
      <c r="E68" s="36" t="s">
        <v>329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5446</v>
      </c>
      <c r="K68" s="58" t="s">
        <v>1121</v>
      </c>
      <c r="L68" s="8">
        <f>I68/J68*100000</f>
        <v>36.72420124862284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551</v>
      </c>
      <c r="B69" s="7">
        <v>314710</v>
      </c>
      <c r="C69" s="17" t="s">
        <v>1112</v>
      </c>
      <c r="D69" s="36" t="s">
        <v>26</v>
      </c>
      <c r="E69" s="36" t="s">
        <v>572</v>
      </c>
      <c r="F69" s="12">
        <f>VLOOKUP(A69,Dengue!$1:$1048576,10,FALSE)</f>
        <v>33</v>
      </c>
      <c r="G69" s="12">
        <f>VLOOKUP($A69,Chik!$1:$1048576,10,FALSE)</f>
        <v>1</v>
      </c>
      <c r="H69" s="12">
        <f>VLOOKUP($A69,zika!$1:$1048576,10,FALSE)</f>
        <v>0</v>
      </c>
      <c r="I69" s="12">
        <f>H69+F69+G69</f>
        <v>34</v>
      </c>
      <c r="J69" s="11">
        <v>93101</v>
      </c>
      <c r="K69" s="58" t="s">
        <v>1123</v>
      </c>
      <c r="L69" s="8">
        <f>I69/J69*100000</f>
        <v>36.519478845554829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>
        <f>VLOOKUP($B69,LIRAa!$1:$1048576,3,FALSE)</f>
        <v>2.4</v>
      </c>
      <c r="O69" s="7">
        <f>VLOOKUP($B69,LIRAa!$1:$1048576,4,FALSE)</f>
        <v>4.8</v>
      </c>
      <c r="P69" s="7">
        <f>VLOOKUP($B69,LIRAa!$1:$1048576,5,FALSE)</f>
        <v>3.6</v>
      </c>
      <c r="S69" s="38"/>
    </row>
    <row r="70" spans="1:19" ht="15.75" x14ac:dyDescent="0.25">
      <c r="A70" s="42">
        <v>221</v>
      </c>
      <c r="B70" s="7">
        <v>312000</v>
      </c>
      <c r="C70" s="17" t="s">
        <v>1110</v>
      </c>
      <c r="D70" s="36" t="s">
        <v>20</v>
      </c>
      <c r="E70" s="36" t="s">
        <v>255</v>
      </c>
      <c r="F70" s="12">
        <f>VLOOKUP(A70,Dengue!$1:$1048576,10,FALSE)</f>
        <v>1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1</v>
      </c>
      <c r="J70" s="11">
        <v>2814</v>
      </c>
      <c r="K70" s="58" t="s">
        <v>1121</v>
      </c>
      <c r="L70" s="8">
        <f>I70/J70*100000</f>
        <v>35.536602700781806</v>
      </c>
      <c r="M70" s="7" t="str">
        <f>IF(L70=0,"Silencioso",IF(AND(L70&gt;0,L70&lt;100),"Baixa",IF(AND(L70&gt;=100,L70&lt;300),"Média",IF(AND(L70&gt;=300,L70&lt;500),"Alta",IF(L70&gt;=500,"Muito Alta","Avaliar")))))</f>
        <v>Baixa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51</v>
      </c>
      <c r="B71" s="7">
        <v>310460</v>
      </c>
      <c r="C71" s="17" t="s">
        <v>1115</v>
      </c>
      <c r="D71" s="36" t="s">
        <v>38</v>
      </c>
      <c r="E71" s="36" t="s">
        <v>82</v>
      </c>
      <c r="F71" s="12">
        <f>VLOOKUP(A71,Dengue!$1:$1048576,10,FALSE)</f>
        <v>5</v>
      </c>
      <c r="G71" s="12">
        <f>VLOOKUP($A71,Chik!$1:$1048576,10,FALSE)</f>
        <v>0</v>
      </c>
      <c r="H71" s="12">
        <f>VLOOKUP($A71,zika!$1:$1048576,10,FALSE)</f>
        <v>0</v>
      </c>
      <c r="I71" s="12">
        <f>H71+F71+G71</f>
        <v>5</v>
      </c>
      <c r="J71" s="11">
        <v>14085</v>
      </c>
      <c r="K71" s="58" t="s">
        <v>1121</v>
      </c>
      <c r="L71" s="8">
        <f>I71/J71*100000</f>
        <v>35.498757543485979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330</v>
      </c>
      <c r="B72" s="7">
        <v>312910</v>
      </c>
      <c r="C72" s="17" t="s">
        <v>1107</v>
      </c>
      <c r="D72" s="36" t="s">
        <v>142</v>
      </c>
      <c r="E72" s="46" t="s">
        <v>359</v>
      </c>
      <c r="F72" s="12">
        <f>VLOOKUP(A72,Dengue!$1:$1048576,10,FALSE)</f>
        <v>2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2</v>
      </c>
      <c r="J72" s="11">
        <v>5704</v>
      </c>
      <c r="K72" s="58" t="s">
        <v>1121</v>
      </c>
      <c r="L72" s="8">
        <f>I72/J72*100000</f>
        <v>35.06311360448808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141</v>
      </c>
      <c r="B73" s="7">
        <v>311280</v>
      </c>
      <c r="C73" s="17" t="s">
        <v>1114</v>
      </c>
      <c r="D73" s="36" t="s">
        <v>45</v>
      </c>
      <c r="E73" s="36" t="s">
        <v>176</v>
      </c>
      <c r="F73" s="12">
        <f>VLOOKUP(A73,Dengue!$1:$1048576,10,FALSE)</f>
        <v>3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3</v>
      </c>
      <c r="J73" s="11">
        <v>8601</v>
      </c>
      <c r="K73" s="58" t="s">
        <v>1121</v>
      </c>
      <c r="L73" s="8">
        <f>I73/J73*100000</f>
        <v>34.879665155214511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38"/>
    </row>
    <row r="74" spans="1:19" ht="15.75" x14ac:dyDescent="0.25">
      <c r="A74" s="42">
        <v>240</v>
      </c>
      <c r="B74" s="7">
        <v>312150</v>
      </c>
      <c r="C74" s="17" t="s">
        <v>1116</v>
      </c>
      <c r="D74" s="36" t="s">
        <v>41</v>
      </c>
      <c r="E74" s="36" t="s">
        <v>274</v>
      </c>
      <c r="F74" s="12">
        <f>VLOOKUP(A74,Dengue!$1:$1048576,10,FALSE)</f>
        <v>1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1</v>
      </c>
      <c r="J74" s="11">
        <v>2919</v>
      </c>
      <c r="K74" s="58" t="s">
        <v>1121</v>
      </c>
      <c r="L74" s="8">
        <f>I74/J74*100000</f>
        <v>34.258307639602606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294</v>
      </c>
      <c r="B75" s="7">
        <v>312640</v>
      </c>
      <c r="C75" s="17" t="s">
        <v>1108</v>
      </c>
      <c r="D75" s="36" t="s">
        <v>11</v>
      </c>
      <c r="E75" s="36" t="s">
        <v>325</v>
      </c>
      <c r="F75" s="12">
        <f>VLOOKUP(A75,Dengue!$1:$1048576,10,FALSE)</f>
        <v>1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1</v>
      </c>
      <c r="J75" s="11">
        <v>2927</v>
      </c>
      <c r="K75" s="58" t="s">
        <v>1121</v>
      </c>
      <c r="L75" s="8">
        <f>I75/J75*100000</f>
        <v>34.164673727365901</v>
      </c>
      <c r="M75" s="7" t="str">
        <f>IF(L75=0,"Silencioso",IF(AND(L75&gt;0,L75&lt;100),"Baixa",IF(AND(L75&gt;=100,L75&lt;300),"Média",IF(AND(L75&gt;=300,L75&lt;500),"Alta",IF(L75&gt;=500,"Muito Alta","Avaliar")))))</f>
        <v>Baixa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443</v>
      </c>
      <c r="B76" s="7">
        <v>313865</v>
      </c>
      <c r="C76" s="17" t="s">
        <v>1118</v>
      </c>
      <c r="D76" s="36" t="s">
        <v>121</v>
      </c>
      <c r="E76" s="36" t="s">
        <v>466</v>
      </c>
      <c r="F76" s="12">
        <f>VLOOKUP(A76,Dengue!$1:$1048576,10,FALSE)</f>
        <v>3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3</v>
      </c>
      <c r="J76" s="11">
        <v>9008</v>
      </c>
      <c r="K76" s="58" t="s">
        <v>1121</v>
      </c>
      <c r="L76" s="8">
        <f>I76/J76*100000</f>
        <v>33.303730017761993</v>
      </c>
      <c r="M76" s="7" t="str">
        <f>IF(L76=0,"Silencioso",IF(AND(L76&gt;0,L76&lt;100),"Baixa",IF(AND(L76&gt;=100,L76&lt;300),"Média",IF(AND(L76&gt;=300,L76&lt;500),"Alta",IF(L76&gt;=500,"Muito Alta","Avaliar")))))</f>
        <v>Baixa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447</v>
      </c>
      <c r="B77" s="7">
        <v>313880</v>
      </c>
      <c r="C77" s="17" t="s">
        <v>1112</v>
      </c>
      <c r="D77" s="36" t="s">
        <v>26</v>
      </c>
      <c r="E77" s="36" t="s">
        <v>470</v>
      </c>
      <c r="F77" s="12">
        <f>VLOOKUP(A77,Dengue!$1:$1048576,10,FALSE)</f>
        <v>6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6</v>
      </c>
      <c r="J77" s="11">
        <v>18172</v>
      </c>
      <c r="K77" s="58" t="s">
        <v>1121</v>
      </c>
      <c r="L77" s="8">
        <f>I77/J77*100000</f>
        <v>33.01782962799912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 t="str">
        <f>VLOOKUP($B77,LIRAa!$1:$1048576,3,FALSE)</f>
        <v>Sem Informação</v>
      </c>
      <c r="O77" s="7" t="str">
        <f>VLOOKUP($B77,LIRAa!$1:$1048576,4,FALSE)</f>
        <v>Sem Informação</v>
      </c>
      <c r="P77" s="7" t="str">
        <f>VLOOKUP($B77,LIRAa!$1:$1048576,5,FALSE)</f>
        <v>Sem Informação</v>
      </c>
      <c r="S77" s="38"/>
    </row>
    <row r="78" spans="1:19" ht="15.75" x14ac:dyDescent="0.25">
      <c r="A78" s="42">
        <v>43</v>
      </c>
      <c r="B78" s="7">
        <v>310390</v>
      </c>
      <c r="C78" s="17" t="s">
        <v>1112</v>
      </c>
      <c r="D78" s="36" t="s">
        <v>26</v>
      </c>
      <c r="E78" s="36" t="s">
        <v>73</v>
      </c>
      <c r="F78" s="12">
        <f>VLOOKUP(A78,Dengue!$1:$1048576,10,FALSE)</f>
        <v>3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3</v>
      </c>
      <c r="J78" s="11">
        <v>9142</v>
      </c>
      <c r="K78" s="58" t="s">
        <v>1121</v>
      </c>
      <c r="L78" s="8">
        <f>I78/J78*100000</f>
        <v>32.815576460293151</v>
      </c>
      <c r="M78" s="7" t="str">
        <f>IF(L78=0,"Silencioso",IF(AND(L78&gt;0,L78&lt;100),"Baixa",IF(AND(L78&gt;=100,L78&lt;300),"Média",IF(AND(L78&gt;=300,L78&lt;500),"Alta",IF(L78&gt;=500,"Muito Alta","Avaliar")))))</f>
        <v>Baixa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33</v>
      </c>
      <c r="B79" s="7">
        <v>310300</v>
      </c>
      <c r="C79" s="17" t="s">
        <v>1110</v>
      </c>
      <c r="D79" s="36" t="s">
        <v>20</v>
      </c>
      <c r="E79" s="36" t="s">
        <v>61</v>
      </c>
      <c r="F79" s="12">
        <f>VLOOKUP(A79,Dengue!$1:$1048576,10,FALSE)</f>
        <v>3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3</v>
      </c>
      <c r="J79" s="11">
        <v>9363</v>
      </c>
      <c r="K79" s="58" t="s">
        <v>1121</v>
      </c>
      <c r="L79" s="8">
        <f>I79/J79*100000</f>
        <v>32.04101249599487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389</v>
      </c>
      <c r="B80" s="7">
        <v>313440</v>
      </c>
      <c r="C80" s="17" t="s">
        <v>1111</v>
      </c>
      <c r="D80" s="36" t="s">
        <v>24</v>
      </c>
      <c r="E80" s="36" t="s">
        <v>415</v>
      </c>
      <c r="F80" s="12">
        <f>VLOOKUP(A80,Dengue!$1:$1048576,10,FALSE)</f>
        <v>12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12</v>
      </c>
      <c r="J80" s="11">
        <v>38822</v>
      </c>
      <c r="K80" s="58" t="s">
        <v>1122</v>
      </c>
      <c r="L80" s="8">
        <f>I80/J80*100000</f>
        <v>30.91030858791407</v>
      </c>
      <c r="M80" s="7" t="str">
        <f>IF(L80=0,"Silencioso",IF(AND(L80&gt;0,L80&lt;100),"Baixa",IF(AND(L80&gt;=100,L80&lt;300),"Média",IF(AND(L80&gt;=300,L80&lt;500),"Alta",IF(L80&gt;=500,"Muito Alta","Avaliar")))))</f>
        <v>Baixa</v>
      </c>
      <c r="N80" s="7">
        <f>VLOOKUP($B80,LIRAa!$1:$1048576,3,FALSE)</f>
        <v>0.2</v>
      </c>
      <c r="O80" s="7">
        <f>VLOOKUP($B80,LIRAa!$1:$1048576,4,FALSE)</f>
        <v>1</v>
      </c>
      <c r="P80" s="7">
        <f>VLOOKUP($B80,LIRAa!$1:$1048576,5,FALSE)</f>
        <v>1.8</v>
      </c>
      <c r="S80" s="38"/>
    </row>
    <row r="81" spans="1:21" ht="15.75" x14ac:dyDescent="0.25">
      <c r="A81" s="42">
        <v>218</v>
      </c>
      <c r="B81" s="7">
        <v>311980</v>
      </c>
      <c r="C81" s="17" t="s">
        <v>1112</v>
      </c>
      <c r="D81" s="36" t="s">
        <v>26</v>
      </c>
      <c r="E81" s="36" t="s">
        <v>252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1</v>
      </c>
      <c r="J81" s="11">
        <v>3241</v>
      </c>
      <c r="K81" s="58" t="s">
        <v>1121</v>
      </c>
      <c r="L81" s="8">
        <f>I81/J81*100000</f>
        <v>30.854674483184201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687</v>
      </c>
      <c r="B82" s="7">
        <v>315980</v>
      </c>
      <c r="C82" s="17" t="s">
        <v>1107</v>
      </c>
      <c r="D82" s="36" t="s">
        <v>142</v>
      </c>
      <c r="E82" s="36" t="s">
        <v>697</v>
      </c>
      <c r="F82" s="12">
        <f>VLOOKUP(A82,Dengue!$1:$1048576,10,FALSE)</f>
        <v>6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6</v>
      </c>
      <c r="J82" s="11">
        <v>19608</v>
      </c>
      <c r="K82" s="58" t="s">
        <v>1121</v>
      </c>
      <c r="L82" s="8">
        <f>I82/J82*100000</f>
        <v>30.599755201958381</v>
      </c>
      <c r="M82" s="7" t="str">
        <f>IF(L82=0,"Silencioso",IF(AND(L82&gt;0,L82&lt;100),"Baixa",IF(AND(L82&gt;=100,L82&lt;300),"Média",IF(AND(L82&gt;=300,L82&lt;500),"Alta",IF(L82&gt;=500,"Muito Alta","Avaliar")))))</f>
        <v>Baixa</v>
      </c>
      <c r="N82" s="7" t="str">
        <f>VLOOKUP($B82,LIRAa!$1:$1048576,3,FALSE)</f>
        <v>Sem Informação</v>
      </c>
      <c r="O82" s="7">
        <f>VLOOKUP($B82,LIRAa!$1:$1048576,4,FALSE)</f>
        <v>4.9000000000000004</v>
      </c>
      <c r="P82" s="7">
        <f>VLOOKUP($B82,LIRAa!$1:$1048576,5,FALSE)</f>
        <v>4.8</v>
      </c>
      <c r="S82" s="38"/>
    </row>
    <row r="83" spans="1:21" ht="15.75" x14ac:dyDescent="0.25">
      <c r="A83" s="42">
        <v>662</v>
      </c>
      <c r="B83" s="7">
        <v>315700</v>
      </c>
      <c r="C83" s="17" t="s">
        <v>1118</v>
      </c>
      <c r="D83" s="36" t="s">
        <v>102</v>
      </c>
      <c r="E83" s="36" t="s">
        <v>673</v>
      </c>
      <c r="F83" s="12">
        <f>VLOOKUP(A83,Dengue!$1:$1048576,10,FALSE)</f>
        <v>12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12</v>
      </c>
      <c r="J83" s="11">
        <v>41349</v>
      </c>
      <c r="K83" s="58" t="s">
        <v>1122</v>
      </c>
      <c r="L83" s="8">
        <f>I83/J83*100000</f>
        <v>29.0212580715374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1.4</v>
      </c>
      <c r="O83" s="7">
        <f>VLOOKUP($B83,LIRAa!$1:$1048576,4,FALSE)</f>
        <v>0.8</v>
      </c>
      <c r="P83" s="7">
        <f>VLOOKUP($B83,LIRAa!$1:$1048576,5,FALSE)</f>
        <v>1.3</v>
      </c>
      <c r="S83" s="38"/>
    </row>
    <row r="84" spans="1:21" ht="15.75" x14ac:dyDescent="0.25">
      <c r="A84" s="42">
        <v>825</v>
      </c>
      <c r="B84" s="7">
        <v>317020</v>
      </c>
      <c r="C84" s="17" t="s">
        <v>1107</v>
      </c>
      <c r="D84" s="36" t="s">
        <v>8</v>
      </c>
      <c r="E84" s="36" t="s">
        <v>8</v>
      </c>
      <c r="F84" s="12">
        <f>VLOOKUP(A84,Dengue!$1:$1048576,10,FALSE)</f>
        <v>195</v>
      </c>
      <c r="G84" s="12">
        <f>VLOOKUP($A84,Chik!$1:$1048576,10,FALSE)</f>
        <v>2</v>
      </c>
      <c r="H84" s="12">
        <f>VLOOKUP($A84,zika!$1:$1048576,10,FALSE)</f>
        <v>0</v>
      </c>
      <c r="I84" s="12">
        <f>H84+F84+G84</f>
        <v>197</v>
      </c>
      <c r="J84" s="11">
        <v>683247</v>
      </c>
      <c r="K84" s="58" t="s">
        <v>1125</v>
      </c>
      <c r="L84" s="8">
        <f>I84/J84*100000</f>
        <v>28.832911084863891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>
        <f>VLOOKUP($B84,LIRAa!$1:$1048576,3,FALSE)</f>
        <v>2.1</v>
      </c>
      <c r="O84" s="7" t="str">
        <f>VLOOKUP($B84,LIRAa!$1:$1048576,4,FALSE)</f>
        <v>Sem Informação</v>
      </c>
      <c r="P84" s="7">
        <f>VLOOKUP($B84,LIRAa!$1:$1048576,5,FALSE)</f>
        <v>3.5</v>
      </c>
      <c r="S84" s="38"/>
    </row>
    <row r="85" spans="1:21" ht="15.75" x14ac:dyDescent="0.25">
      <c r="A85" s="42">
        <v>837</v>
      </c>
      <c r="B85" s="7">
        <v>317080</v>
      </c>
      <c r="C85" s="17" t="s">
        <v>1118</v>
      </c>
      <c r="D85" s="36" t="s">
        <v>135</v>
      </c>
      <c r="E85" s="36" t="s">
        <v>839</v>
      </c>
      <c r="F85" s="12">
        <f>VLOOKUP(A85,Dengue!$1:$1048576,10,FALSE)</f>
        <v>11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11</v>
      </c>
      <c r="J85" s="11">
        <v>39173</v>
      </c>
      <c r="K85" s="58" t="s">
        <v>1122</v>
      </c>
      <c r="L85" s="8">
        <f>I85/J85*100000</f>
        <v>28.080565695759837</v>
      </c>
      <c r="M85" s="7" t="str">
        <f>IF(L85=0,"Silencioso",IF(AND(L85&gt;0,L85&lt;100),"Baixa",IF(AND(L85&gt;=100,L85&lt;300),"Média",IF(AND(L85&gt;=300,L85&lt;500),"Alta",IF(L85&gt;=500,"Muito Alta","Avaliar")))))</f>
        <v>Baixa</v>
      </c>
      <c r="N85" s="7">
        <f>VLOOKUP($B85,LIRAa!$1:$1048576,3,FALSE)</f>
        <v>2.2999999999999998</v>
      </c>
      <c r="O85" s="7">
        <f>VLOOKUP($B85,LIRAa!$1:$1048576,4,FALSE)</f>
        <v>4.8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343</v>
      </c>
      <c r="B86" s="7">
        <v>313020</v>
      </c>
      <c r="C86" s="17" t="s">
        <v>1112</v>
      </c>
      <c r="D86" s="36" t="s">
        <v>26</v>
      </c>
      <c r="E86" s="36" t="s">
        <v>372</v>
      </c>
      <c r="F86" s="12">
        <f>VLOOKUP(A86,Dengue!$1:$1048576,10,FALSE)</f>
        <v>3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3</v>
      </c>
      <c r="J86" s="11">
        <v>10709</v>
      </c>
      <c r="K86" s="58" t="s">
        <v>1121</v>
      </c>
      <c r="L86" s="8">
        <f>I86/J86*100000</f>
        <v>28.013820151274629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649</v>
      </c>
      <c r="B87" s="7">
        <v>315580</v>
      </c>
      <c r="C87" s="17" t="s">
        <v>1115</v>
      </c>
      <c r="D87" s="36" t="s">
        <v>62</v>
      </c>
      <c r="E87" s="36" t="s">
        <v>660</v>
      </c>
      <c r="F87" s="12">
        <f>VLOOKUP(A87,Dengue!$1:$1048576,10,FALSE)</f>
        <v>4</v>
      </c>
      <c r="G87" s="12">
        <f>VLOOKUP($A87,Chik!$1:$1048576,10,FALSE)</f>
        <v>1</v>
      </c>
      <c r="H87" s="12">
        <f>VLOOKUP($A87,zika!$1:$1048576,10,FALSE)</f>
        <v>0</v>
      </c>
      <c r="I87" s="12">
        <f>H87+F87+G87</f>
        <v>5</v>
      </c>
      <c r="J87" s="11">
        <v>17858</v>
      </c>
      <c r="K87" s="58" t="s">
        <v>1121</v>
      </c>
      <c r="L87" s="8">
        <f>I87/J87*100000</f>
        <v>27.998656064508904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>
        <f>VLOOKUP($B87,LIRAa!$1:$1048576,5,FALSE)</f>
        <v>1.1000000000000001</v>
      </c>
      <c r="S87" s="38"/>
    </row>
    <row r="88" spans="1:21" ht="15.75" x14ac:dyDescent="0.25">
      <c r="A88" s="42">
        <v>315</v>
      </c>
      <c r="B88" s="7">
        <v>312770</v>
      </c>
      <c r="C88" s="17" t="s">
        <v>1110</v>
      </c>
      <c r="D88" s="36" t="s">
        <v>22</v>
      </c>
      <c r="E88" s="36" t="s">
        <v>22</v>
      </c>
      <c r="F88" s="12">
        <f>VLOOKUP(A88,Dengue!$1:$1048576,10,FALSE)</f>
        <v>76</v>
      </c>
      <c r="G88" s="12">
        <f>VLOOKUP($A88,Chik!$1:$1048576,10,FALSE)</f>
        <v>2</v>
      </c>
      <c r="H88" s="12">
        <f>VLOOKUP($A88,zika!$1:$1048576,10,FALSE)</f>
        <v>0</v>
      </c>
      <c r="I88" s="12">
        <f>H88+F88+G88</f>
        <v>78</v>
      </c>
      <c r="J88" s="11">
        <v>278685</v>
      </c>
      <c r="K88" s="58" t="s">
        <v>1124</v>
      </c>
      <c r="L88" s="8">
        <f>I88/J88*100000</f>
        <v>27.9885892674525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>
        <f>VLOOKUP($B88,LIRAa!$1:$1048576,3,FALSE)</f>
        <v>7.9</v>
      </c>
      <c r="O88" s="7">
        <f>VLOOKUP($B88,LIRAa!$1:$1048576,4,FALSE)</f>
        <v>9.6999999999999993</v>
      </c>
      <c r="P88" s="7">
        <f>VLOOKUP($B88,LIRAa!$1:$1048576,5,FALSE)</f>
        <v>8.5</v>
      </c>
      <c r="S88" s="38"/>
    </row>
    <row r="89" spans="1:21" ht="15.75" x14ac:dyDescent="0.25">
      <c r="A89" s="42">
        <v>599</v>
      </c>
      <c r="B89" s="7">
        <v>315110</v>
      </c>
      <c r="C89" s="17" t="s">
        <v>1115</v>
      </c>
      <c r="D89" s="36" t="s">
        <v>38</v>
      </c>
      <c r="E89" s="36" t="s">
        <v>615</v>
      </c>
      <c r="F89" s="12">
        <f>VLOOKUP(A89,Dengue!$1:$1048576,10,FALSE)</f>
        <v>1</v>
      </c>
      <c r="G89" s="12">
        <f>VLOOKUP($A89,Chik!$1:$1048576,10,FALSE)</f>
        <v>2</v>
      </c>
      <c r="H89" s="12">
        <f>VLOOKUP($A89,zika!$1:$1048576,10,FALSE)</f>
        <v>0</v>
      </c>
      <c r="I89" s="12">
        <f>H89+F89+G89</f>
        <v>3</v>
      </c>
      <c r="J89" s="11">
        <v>10731</v>
      </c>
      <c r="K89" s="58" t="s">
        <v>1121</v>
      </c>
      <c r="L89" s="8">
        <f>I89/J89*100000</f>
        <v>27.95638803466592</v>
      </c>
      <c r="M89" s="7" t="str">
        <f>IF(L89=0,"Silencioso",IF(AND(L89&gt;0,L89&lt;100),"Baixa",IF(AND(L89&gt;=100,L89&lt;300),"Média",IF(AND(L89&gt;=300,L89&lt;500),"Alta",IF(L89&gt;=500,"Muito Alta","Avaliar")))))</f>
        <v>Baixa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267</v>
      </c>
      <c r="B90" s="7">
        <v>312380</v>
      </c>
      <c r="C90" s="17" t="s">
        <v>1118</v>
      </c>
      <c r="D90" s="36" t="s">
        <v>102</v>
      </c>
      <c r="E90" s="36" t="s">
        <v>298</v>
      </c>
      <c r="F90" s="12">
        <f>VLOOKUP(A90,Dengue!$1:$1048576,10,FALSE)</f>
        <v>2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2</v>
      </c>
      <c r="J90" s="11">
        <v>7244</v>
      </c>
      <c r="K90" s="58" t="s">
        <v>1121</v>
      </c>
      <c r="L90" s="8">
        <f>I90/J90*100000</f>
        <v>27.60905577029266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>
        <f>VLOOKUP($B90,LIRAa!$1:$1048576,5,FALSE)</f>
        <v>2.2000000000000002</v>
      </c>
      <c r="S90" s="38"/>
    </row>
    <row r="91" spans="1:21" ht="15.75" x14ac:dyDescent="0.25">
      <c r="A91" s="42">
        <v>378</v>
      </c>
      <c r="B91" s="7">
        <v>313340</v>
      </c>
      <c r="C91" s="17" t="s">
        <v>1111</v>
      </c>
      <c r="D91" s="36" t="s">
        <v>24</v>
      </c>
      <c r="E91" s="36" t="s">
        <v>405</v>
      </c>
      <c r="F91" s="12">
        <f>VLOOKUP(A91,Dengue!$1:$1048576,10,FALSE)</f>
        <v>4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4</v>
      </c>
      <c r="J91" s="11">
        <v>15102</v>
      </c>
      <c r="K91" s="58" t="s">
        <v>1121</v>
      </c>
      <c r="L91" s="8">
        <f>I91/J91*100000</f>
        <v>26.486558071778575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 t="str">
        <f>VLOOKUP($B91,LIRAa!$1:$1048576,5,FALSE)</f>
        <v>Sem Informação</v>
      </c>
      <c r="S91" s="38"/>
    </row>
    <row r="92" spans="1:21" ht="15.75" x14ac:dyDescent="0.25">
      <c r="A92" s="42">
        <v>690</v>
      </c>
      <c r="B92" s="7">
        <v>315850</v>
      </c>
      <c r="C92" s="17" t="s">
        <v>1108</v>
      </c>
      <c r="D92" s="36" t="s">
        <v>11</v>
      </c>
      <c r="E92" s="36" t="s">
        <v>700</v>
      </c>
      <c r="F92" s="12">
        <f>VLOOKUP(A92,Dengue!$1:$1048576,10,FALSE)</f>
        <v>2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2</v>
      </c>
      <c r="J92" s="11">
        <v>7696</v>
      </c>
      <c r="K92" s="58" t="s">
        <v>1121</v>
      </c>
      <c r="L92" s="8">
        <f>I92/J92*100000</f>
        <v>25.987525987525988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739</v>
      </c>
      <c r="B93" s="7">
        <v>316292</v>
      </c>
      <c r="C93" s="17" t="s">
        <v>1108</v>
      </c>
      <c r="D93" s="36" t="s">
        <v>98</v>
      </c>
      <c r="E93" s="36" t="s">
        <v>749</v>
      </c>
      <c r="F93" s="12">
        <f>VLOOKUP(A93,Dengue!$1:$1048576,10,FALSE)</f>
        <v>8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8</v>
      </c>
      <c r="J93" s="11">
        <v>30989</v>
      </c>
      <c r="K93" s="58" t="s">
        <v>1122</v>
      </c>
      <c r="L93" s="8">
        <f>I93/J93*100000</f>
        <v>25.815611991351769</v>
      </c>
      <c r="M93" s="7" t="str">
        <f>IF(L93=0,"Silencioso",IF(AND(L93&gt;0,L93&lt;100),"Baixa",IF(AND(L93&gt;=100,L93&lt;300),"Média",IF(AND(L93&gt;=300,L93&lt;500),"Alta",IF(L93&gt;=500,"Muito Alta","Avaliar")))))</f>
        <v>Baixa</v>
      </c>
      <c r="N93" s="7">
        <f>VLOOKUP($B93,LIRAa!$1:$1048576,3,FALSE)</f>
        <v>0.8</v>
      </c>
      <c r="O93" s="7">
        <f>VLOOKUP($B93,LIRAa!$1:$1048576,4,FALSE)</f>
        <v>1.1000000000000001</v>
      </c>
      <c r="P93" s="7">
        <f>VLOOKUP($B93,LIRAa!$1:$1048576,5,FALSE)</f>
        <v>0.6</v>
      </c>
      <c r="S93" s="38"/>
    </row>
    <row r="94" spans="1:21" ht="15.75" x14ac:dyDescent="0.25">
      <c r="A94" s="42">
        <v>774</v>
      </c>
      <c r="B94" s="7">
        <v>316570</v>
      </c>
      <c r="C94" s="17" t="s">
        <v>1115</v>
      </c>
      <c r="D94" s="36" t="s">
        <v>62</v>
      </c>
      <c r="E94" s="36" t="s">
        <v>783</v>
      </c>
      <c r="F94" s="12">
        <f>VLOOKUP(A94,Dengue!$1:$1048576,10,FALSE)</f>
        <v>2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2</v>
      </c>
      <c r="J94" s="11">
        <v>7764</v>
      </c>
      <c r="K94" s="58" t="s">
        <v>1121</v>
      </c>
      <c r="L94" s="8">
        <f>I94/J94*100000</f>
        <v>25.759917568263784</v>
      </c>
      <c r="M94" s="7" t="str">
        <f>IF(L94=0,"Silencioso",IF(AND(L94&gt;0,L94&lt;100),"Baixa",IF(AND(L94&gt;=100,L94&lt;300),"Média",IF(AND(L94&gt;=300,L94&lt;500),"Alta",IF(L94&gt;=500,"Muito Alta","Avaliar")))))</f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741</v>
      </c>
      <c r="B95" s="7">
        <v>316295</v>
      </c>
      <c r="C95" s="17" t="s">
        <v>1108</v>
      </c>
      <c r="D95" s="36" t="s">
        <v>98</v>
      </c>
      <c r="E95" s="36" t="s">
        <v>751</v>
      </c>
      <c r="F95" s="12">
        <f>VLOOKUP(A95,Dengue!$1:$1048576,10,FALSE)</f>
        <v>6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6</v>
      </c>
      <c r="J95" s="11">
        <v>23385</v>
      </c>
      <c r="K95" s="58" t="s">
        <v>1121</v>
      </c>
      <c r="L95" s="8">
        <f>I95/J95*100000</f>
        <v>25.657472738935219</v>
      </c>
      <c r="M95" s="7" t="str">
        <f>IF(L95=0,"Silencioso",IF(AND(L95&gt;0,L95&lt;100),"Baixa",IF(AND(L95&gt;=100,L95&lt;300),"Média",IF(AND(L95&gt;=300,L95&lt;500),"Alta",IF(L95&gt;=500,"Muito Alta","Avaliar")))))</f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>
        <f>VLOOKUP($B95,LIRAa!$1:$1048576,5,FALSE)</f>
        <v>2.4</v>
      </c>
      <c r="S95" s="38"/>
    </row>
    <row r="96" spans="1:21" ht="15.75" x14ac:dyDescent="0.25">
      <c r="A96" s="42">
        <v>280</v>
      </c>
      <c r="B96" s="7">
        <v>312500</v>
      </c>
      <c r="C96" s="17" t="s">
        <v>1115</v>
      </c>
      <c r="D96" s="36" t="s">
        <v>57</v>
      </c>
      <c r="E96" s="36" t="s">
        <v>311</v>
      </c>
      <c r="F96" s="12">
        <f>VLOOKUP(A96,Dengue!$1:$1048576,10,FALSE)</f>
        <v>1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1</v>
      </c>
      <c r="J96" s="11">
        <v>3904</v>
      </c>
      <c r="K96" s="58" t="s">
        <v>1121</v>
      </c>
      <c r="L96" s="8">
        <f>I96/J96*100000</f>
        <v>25.614754098360656</v>
      </c>
      <c r="M96" s="7" t="str">
        <f>IF(L96=0,"Silencioso",IF(AND(L96&gt;0,L96&lt;100),"Baixa",IF(AND(L96&gt;=100,L96&lt;300),"Média",IF(AND(L96&gt;=300,L96&lt;500),"Alta",IF(L96&gt;=500,"Muito Alta","Avaliar")))))</f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311</v>
      </c>
      <c r="B97" s="7">
        <v>312738</v>
      </c>
      <c r="C97" s="17" t="s">
        <v>1115</v>
      </c>
      <c r="D97" s="36" t="s">
        <v>57</v>
      </c>
      <c r="E97" s="36" t="s">
        <v>342</v>
      </c>
      <c r="F97" s="12">
        <f>VLOOKUP(A97,Dengue!$1:$1048576,10,FALSE)</f>
        <v>1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1</v>
      </c>
      <c r="J97" s="11">
        <v>3940</v>
      </c>
      <c r="K97" s="58" t="s">
        <v>1121</v>
      </c>
      <c r="L97" s="8">
        <f>I97/J97*100000</f>
        <v>25.38071065989848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719</v>
      </c>
      <c r="B98" s="7">
        <v>316165</v>
      </c>
      <c r="C98" s="17" t="s">
        <v>1110</v>
      </c>
      <c r="D98" s="36" t="s">
        <v>22</v>
      </c>
      <c r="E98" s="36" t="s">
        <v>729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1</v>
      </c>
      <c r="I98" s="12">
        <f>H98+F98+G98</f>
        <v>1</v>
      </c>
      <c r="J98" s="11">
        <v>3963</v>
      </c>
      <c r="K98" s="58" t="s">
        <v>1121</v>
      </c>
      <c r="L98" s="8">
        <f>I98/J98*100000</f>
        <v>25.233409033560434</v>
      </c>
      <c r="M98" s="7" t="str">
        <f>IF(L98=0,"Silencioso",IF(AND(L98&gt;0,L98&lt;100),"Baixa",IF(AND(L98&gt;=100,L98&lt;300),"Média",IF(AND(L98&gt;=300,L98&lt;500),"Alta",IF(L98&gt;=500,"Muito Alta","Avaliar")))))</f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572</v>
      </c>
      <c r="B99" s="7">
        <v>314890</v>
      </c>
      <c r="C99" s="17" t="s">
        <v>1112</v>
      </c>
      <c r="D99" s="36" t="s">
        <v>26</v>
      </c>
      <c r="E99" s="36" t="s">
        <v>589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1</v>
      </c>
      <c r="J99" s="11">
        <v>3969</v>
      </c>
      <c r="K99" s="58" t="s">
        <v>1121</v>
      </c>
      <c r="L99" s="8">
        <f>I99/J99*100000</f>
        <v>25.195263290501387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638</v>
      </c>
      <c r="B100" s="7">
        <v>315470</v>
      </c>
      <c r="C100" s="17" t="s">
        <v>1114</v>
      </c>
      <c r="D100" s="36" t="s">
        <v>33</v>
      </c>
      <c r="E100" s="36" t="s">
        <v>649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1</v>
      </c>
      <c r="J100" s="11">
        <v>4019</v>
      </c>
      <c r="K100" s="58" t="s">
        <v>1121</v>
      </c>
      <c r="L100" s="8">
        <f>I100/J100*100000</f>
        <v>24.881811395869619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110</v>
      </c>
      <c r="B101" s="7">
        <v>311000</v>
      </c>
      <c r="C101" s="17" t="s">
        <v>1108</v>
      </c>
      <c r="D101" s="36" t="s">
        <v>98</v>
      </c>
      <c r="E101" s="36" t="s">
        <v>145</v>
      </c>
      <c r="F101" s="12">
        <f>VLOOKUP(A101,Dengue!$1:$1048576,10,FALSE)</f>
        <v>11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11</v>
      </c>
      <c r="J101" s="11">
        <v>44377</v>
      </c>
      <c r="K101" s="58" t="s">
        <v>1122</v>
      </c>
      <c r="L101" s="8">
        <f>I101/J101*100000</f>
        <v>24.78761520607522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>
        <f>VLOOKUP($B101,LIRAa!$1:$1048576,3,FALSE)</f>
        <v>0.9</v>
      </c>
      <c r="O101" s="7">
        <f>VLOOKUP($B101,LIRAa!$1:$1048576,4,FALSE)</f>
        <v>1.8</v>
      </c>
      <c r="P101" s="7">
        <f>VLOOKUP($B101,LIRAa!$1:$1048576,5,FALSE)</f>
        <v>1.8</v>
      </c>
      <c r="S101" s="38"/>
    </row>
    <row r="102" spans="1:19" ht="15.75" x14ac:dyDescent="0.25">
      <c r="A102" s="42">
        <v>23</v>
      </c>
      <c r="B102" s="7">
        <v>315350</v>
      </c>
      <c r="C102" s="17" t="s">
        <v>1109</v>
      </c>
      <c r="D102" s="36" t="s">
        <v>14</v>
      </c>
      <c r="E102" s="36" t="s">
        <v>49</v>
      </c>
      <c r="F102" s="12">
        <f>VLOOKUP(A102,Dengue!$1:$1048576,10,FALSE)</f>
        <v>2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2</v>
      </c>
      <c r="J102" s="11">
        <v>8333</v>
      </c>
      <c r="K102" s="58" t="s">
        <v>1121</v>
      </c>
      <c r="L102" s="8">
        <f>I102/J102*100000</f>
        <v>24.000960038401537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 t="str">
        <f>VLOOKUP($B102,LIRAa!$1:$1048576,5,FALSE)</f>
        <v>Sem Informação</v>
      </c>
      <c r="S102" s="38"/>
    </row>
    <row r="103" spans="1:19" ht="15.75" x14ac:dyDescent="0.25">
      <c r="A103" s="42">
        <v>224</v>
      </c>
      <c r="B103" s="7">
        <v>312020</v>
      </c>
      <c r="C103" s="17" t="s">
        <v>1112</v>
      </c>
      <c r="D103" s="36" t="s">
        <v>26</v>
      </c>
      <c r="E103" s="36" t="s">
        <v>258</v>
      </c>
      <c r="F103" s="12">
        <f>VLOOKUP($A103,Dengue!$1:$1048576,10,FALSE)</f>
        <v>3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3</v>
      </c>
      <c r="J103" s="11">
        <v>12660</v>
      </c>
      <c r="K103" s="58" t="s">
        <v>1121</v>
      </c>
      <c r="L103" s="8">
        <f>I103/J103*100000</f>
        <v>23.696682464454977</v>
      </c>
      <c r="M103" s="7" t="str">
        <f>IF(L103=0,"Silencioso",IF(AND(L103&gt;0,L103&lt;100),"Baixa",IF(AND(L103&gt;=100,L103&lt;300),"Média",IF(AND(L103&gt;=300,L103&lt;500),"Alta",IF(L103&gt;=500,"Muito Alta","Avaliar")))))</f>
        <v>Baixa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400</v>
      </c>
      <c r="B104" s="7">
        <v>313530</v>
      </c>
      <c r="C104" s="17" t="s">
        <v>1112</v>
      </c>
      <c r="D104" s="36" t="s">
        <v>26</v>
      </c>
      <c r="E104" s="36" t="s">
        <v>425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1</v>
      </c>
      <c r="J104" s="11">
        <v>4314</v>
      </c>
      <c r="K104" s="58" t="s">
        <v>1121</v>
      </c>
      <c r="L104" s="8">
        <f>I104/J104*100000</f>
        <v>23.18034306907742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560</v>
      </c>
      <c r="B105" s="7">
        <v>314790</v>
      </c>
      <c r="C105" s="17" t="s">
        <v>1114</v>
      </c>
      <c r="D105" s="36" t="s">
        <v>45</v>
      </c>
      <c r="E105" s="36" t="s">
        <v>45</v>
      </c>
      <c r="F105" s="12">
        <f>VLOOKUP(A105,Dengue!$1:$1048576,10,FALSE)</f>
        <v>26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26</v>
      </c>
      <c r="J105" s="11">
        <v>113998</v>
      </c>
      <c r="K105" s="58" t="s">
        <v>1124</v>
      </c>
      <c r="L105" s="8">
        <f>I105/J105*100000</f>
        <v>22.80741767399428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>
        <f>VLOOKUP($B105,LIRAa!$1:$1048576,3,FALSE)</f>
        <v>1</v>
      </c>
      <c r="O105" s="7">
        <f>VLOOKUP($B105,LIRAa!$1:$1048576,4,FALSE)</f>
        <v>1.7</v>
      </c>
      <c r="P105" s="7">
        <f>VLOOKUP($B105,LIRAa!$1:$1048576,5,FALSE)</f>
        <v>1.7</v>
      </c>
      <c r="S105" s="38"/>
    </row>
    <row r="106" spans="1:19" ht="15.75" x14ac:dyDescent="0.25">
      <c r="A106" s="42">
        <v>821</v>
      </c>
      <c r="B106" s="7">
        <v>316990</v>
      </c>
      <c r="C106" s="17" t="s">
        <v>1115</v>
      </c>
      <c r="D106" s="36" t="s">
        <v>62</v>
      </c>
      <c r="E106" s="46" t="s">
        <v>62</v>
      </c>
      <c r="F106" s="12">
        <f>VLOOKUP(A106,Dengue!$1:$1048576,10,FALSE)</f>
        <v>25</v>
      </c>
      <c r="G106" s="12">
        <f>VLOOKUP($A106,Chik!$1:$1048576,10,FALSE)</f>
        <v>0</v>
      </c>
      <c r="H106" s="12">
        <f>VLOOKUP($A106,zika!$1:$1048576,10,FALSE)</f>
        <v>1</v>
      </c>
      <c r="I106" s="12">
        <f>H106+F106+G106</f>
        <v>26</v>
      </c>
      <c r="J106" s="11">
        <v>114265</v>
      </c>
      <c r="K106" s="58" t="s">
        <v>1124</v>
      </c>
      <c r="L106" s="8">
        <f>I106/J106*100000</f>
        <v>22.754124185008532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>
        <f>VLOOKUP($B106,LIRAa!$1:$1048576,3,FALSE)</f>
        <v>3.8</v>
      </c>
      <c r="O106" s="7">
        <f>VLOOKUP($B106,LIRAa!$1:$1048576,4,FALSE)</f>
        <v>4.9000000000000004</v>
      </c>
      <c r="P106" s="7">
        <f>VLOOKUP($B106,LIRAa!$1:$1048576,5,FALSE)</f>
        <v>5.0999999999999996</v>
      </c>
      <c r="S106" s="38"/>
    </row>
    <row r="107" spans="1:19" ht="15.75" x14ac:dyDescent="0.25">
      <c r="A107" s="42">
        <v>323</v>
      </c>
      <c r="B107" s="7">
        <v>312840</v>
      </c>
      <c r="C107" s="17" t="s">
        <v>1115</v>
      </c>
      <c r="D107" s="36" t="s">
        <v>62</v>
      </c>
      <c r="E107" s="36" t="s">
        <v>352</v>
      </c>
      <c r="F107" s="12">
        <f>VLOOKUP(A107,Dengue!$1:$1048576,10,FALSE)</f>
        <v>2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2</v>
      </c>
      <c r="J107" s="11">
        <v>8903</v>
      </c>
      <c r="K107" s="58" t="s">
        <v>1121</v>
      </c>
      <c r="L107" s="8">
        <f>I107/J107*100000</f>
        <v>22.464337863641468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204</v>
      </c>
      <c r="B108" s="7">
        <v>311840</v>
      </c>
      <c r="C108" s="17" t="s">
        <v>1110</v>
      </c>
      <c r="D108" s="36" t="s">
        <v>22</v>
      </c>
      <c r="E108" s="36" t="s">
        <v>239</v>
      </c>
      <c r="F108" s="12">
        <f>VLOOKUP(A108,Dengue!$1:$1048576,10,FALSE)</f>
        <v>5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5</v>
      </c>
      <c r="J108" s="11">
        <v>22892</v>
      </c>
      <c r="K108" s="58" t="s">
        <v>1121</v>
      </c>
      <c r="L108" s="8">
        <f>I108/J108*100000</f>
        <v>21.841691420583608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37</v>
      </c>
      <c r="B109" s="7">
        <v>310340</v>
      </c>
      <c r="C109" s="17" t="s">
        <v>432</v>
      </c>
      <c r="D109" s="36" t="s">
        <v>53</v>
      </c>
      <c r="E109" s="36" t="s">
        <v>66</v>
      </c>
      <c r="F109" s="12">
        <f>VLOOKUP(A109,Dengue!$1:$1048576,10,FALSE)</f>
        <v>8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8</v>
      </c>
      <c r="J109" s="11">
        <v>36705</v>
      </c>
      <c r="K109" s="58" t="s">
        <v>1122</v>
      </c>
      <c r="L109" s="8">
        <f>I109/J109*100000</f>
        <v>21.795395722653588</v>
      </c>
      <c r="M109" s="7" t="str">
        <f>IF(L109=0,"Silencioso",IF(AND(L109&gt;0,L109&lt;100),"Baixa",IF(AND(L109&gt;=100,L109&lt;300),"Média",IF(AND(L109&gt;=300,L109&lt;500),"Alta",IF(L109&gt;=500,"Muito Alta","Avaliar")))))</f>
        <v>Baixa</v>
      </c>
      <c r="N109" s="7">
        <f>VLOOKUP($B109,LIRAa!$1:$1048576,3,FALSE)</f>
        <v>2.1</v>
      </c>
      <c r="O109" s="7">
        <f>VLOOKUP($B109,LIRAa!$1:$1048576,4,FALSE)</f>
        <v>4.2</v>
      </c>
      <c r="P109" s="7">
        <f>VLOOKUP($B109,LIRAa!$1:$1048576,5,FALSE)</f>
        <v>4</v>
      </c>
      <c r="S109" s="38"/>
    </row>
    <row r="110" spans="1:19" ht="15.75" x14ac:dyDescent="0.25">
      <c r="A110" s="42">
        <v>66</v>
      </c>
      <c r="B110" s="7">
        <v>310620</v>
      </c>
      <c r="C110" s="17" t="s">
        <v>1108</v>
      </c>
      <c r="D110" s="36" t="s">
        <v>98</v>
      </c>
      <c r="E110" s="46" t="s">
        <v>98</v>
      </c>
      <c r="F110" s="12">
        <f>VLOOKUP(A110,Dengue!$1:$1048576,10,FALSE)</f>
        <v>532</v>
      </c>
      <c r="G110" s="12">
        <f>VLOOKUP($A110,Chik!$1:$1048576,10,FALSE)</f>
        <v>4</v>
      </c>
      <c r="H110" s="12">
        <f>VLOOKUP($A110,zika!$1:$1048576,10,FALSE)</f>
        <v>3</v>
      </c>
      <c r="I110" s="12">
        <f>H110+F110+G110</f>
        <v>539</v>
      </c>
      <c r="J110" s="11">
        <v>2501576</v>
      </c>
      <c r="K110" s="58" t="s">
        <v>1125</v>
      </c>
      <c r="L110" s="8">
        <f>I110/J110*100000</f>
        <v>21.546417138635803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101</v>
      </c>
      <c r="B111" s="7">
        <v>310930</v>
      </c>
      <c r="C111" s="17" t="s">
        <v>1117</v>
      </c>
      <c r="D111" s="36" t="s">
        <v>80</v>
      </c>
      <c r="E111" s="36" t="s">
        <v>134</v>
      </c>
      <c r="F111" s="12">
        <f>VLOOKUP(A111,Dengue!$1:$1048576,10,FALSE)</f>
        <v>5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5</v>
      </c>
      <c r="J111" s="11">
        <v>24663</v>
      </c>
      <c r="K111" s="58" t="s">
        <v>1121</v>
      </c>
      <c r="L111" s="8">
        <f>I111/J111*100000</f>
        <v>20.273283866520696</v>
      </c>
      <c r="M111" s="7" t="str">
        <f>IF(L111=0,"Silencioso",IF(AND(L111&gt;0,L111&lt;100),"Baixa",IF(AND(L111&gt;=100,L111&lt;300),"Média",IF(AND(L111&gt;=300,L111&lt;500),"Alta",IF(L111&gt;=500,"Muito Alta","Avaliar")))))</f>
        <v>Baixa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807</v>
      </c>
      <c r="B112" s="7">
        <v>316870</v>
      </c>
      <c r="C112" s="17" t="s">
        <v>1110</v>
      </c>
      <c r="D112" s="36" t="s">
        <v>20</v>
      </c>
      <c r="E112" s="36" t="s">
        <v>814</v>
      </c>
      <c r="F112" s="12">
        <f>VLOOKUP(A112,Dengue!$1:$1048576,10,FALSE)</f>
        <v>17</v>
      </c>
      <c r="G112" s="12">
        <f>VLOOKUP($A112,Chik!$1:$1048576,10,FALSE)</f>
        <v>0</v>
      </c>
      <c r="H112" s="12">
        <f>VLOOKUP($A112,zika!$1:$1048576,10,FALSE)</f>
        <v>1</v>
      </c>
      <c r="I112" s="12">
        <f>H112+F112+G112</f>
        <v>18</v>
      </c>
      <c r="J112" s="11">
        <v>89090</v>
      </c>
      <c r="K112" s="58" t="s">
        <v>1123</v>
      </c>
      <c r="L112" s="8">
        <f>I112/J112*100000</f>
        <v>20.204287798855091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>
        <f>VLOOKUP($B112,LIRAa!$1:$1048576,3,FALSE)</f>
        <v>2.5</v>
      </c>
      <c r="O112" s="7">
        <f>VLOOKUP($B112,LIRAa!$1:$1048576,4,FALSE)</f>
        <v>2.6</v>
      </c>
      <c r="P112" s="7">
        <f>VLOOKUP($B112,LIRAa!$1:$1048576,5,FALSE)</f>
        <v>3</v>
      </c>
      <c r="S112" s="38"/>
    </row>
    <row r="113" spans="1:19" ht="15.75" x14ac:dyDescent="0.25">
      <c r="A113" s="42">
        <v>321</v>
      </c>
      <c r="B113" s="7">
        <v>312825</v>
      </c>
      <c r="C113" s="17" t="s">
        <v>1118</v>
      </c>
      <c r="D113" s="36" t="s">
        <v>102</v>
      </c>
      <c r="E113" s="36" t="s">
        <v>350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4954</v>
      </c>
      <c r="K113" s="58" t="s">
        <v>1121</v>
      </c>
      <c r="L113" s="8">
        <f>I113/J113*100000</f>
        <v>20.185708518368994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79</v>
      </c>
      <c r="B114" s="7">
        <v>310740</v>
      </c>
      <c r="C114" s="17" t="s">
        <v>1112</v>
      </c>
      <c r="D114" s="36" t="s">
        <v>26</v>
      </c>
      <c r="E114" s="46" t="s">
        <v>112</v>
      </c>
      <c r="F114" s="12">
        <f>VLOOKUP(A114,Dengue!$1:$1048576,10,FALSE)</f>
        <v>10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10</v>
      </c>
      <c r="J114" s="11">
        <v>50166</v>
      </c>
      <c r="K114" s="58" t="s">
        <v>1122</v>
      </c>
      <c r="L114" s="8">
        <f>I114/J114*100000</f>
        <v>19.933819718534465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>
        <f>VLOOKUP($B114,LIRAa!$1:$1048576,3,FALSE)</f>
        <v>4.5</v>
      </c>
      <c r="O114" s="7">
        <f>VLOOKUP($B114,LIRAa!$1:$1048576,4,FALSE)</f>
        <v>7.4</v>
      </c>
      <c r="P114" s="7">
        <f>VLOOKUP($B114,LIRAa!$1:$1048576,5,FALSE)</f>
        <v>8.1</v>
      </c>
      <c r="S114" s="38"/>
    </row>
    <row r="115" spans="1:19" ht="15.75" x14ac:dyDescent="0.25">
      <c r="A115" s="42">
        <v>237</v>
      </c>
      <c r="B115" s="7">
        <v>312125</v>
      </c>
      <c r="C115" s="17" t="s">
        <v>1111</v>
      </c>
      <c r="D115" s="36" t="s">
        <v>24</v>
      </c>
      <c r="E115" s="36" t="s">
        <v>271</v>
      </c>
      <c r="F115" s="12">
        <f>VLOOKUP(A115,Dengue!$1:$1048576,10,FALSE)</f>
        <v>2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2</v>
      </c>
      <c r="J115" s="11">
        <v>10291</v>
      </c>
      <c r="K115" s="58" t="s">
        <v>1121</v>
      </c>
      <c r="L115" s="8">
        <f>I115/J115*100000</f>
        <v>19.434457292780099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 t="str">
        <f>VLOOKUP($B115,LIRAa!$1:$1048576,3,FALSE)</f>
        <v>Sem Informação</v>
      </c>
      <c r="O115" s="7" t="str">
        <f>VLOOKUP($B115,LIRAa!$1:$1048576,4,FALSE)</f>
        <v>Sem Informação</v>
      </c>
      <c r="P115" s="7" t="str">
        <f>VLOOKUP($B115,LIRAa!$1:$1048576,5,FALSE)</f>
        <v>Sem Informação</v>
      </c>
      <c r="S115" s="38"/>
    </row>
    <row r="116" spans="1:19" ht="15.75" x14ac:dyDescent="0.25">
      <c r="A116" s="42">
        <v>630</v>
      </c>
      <c r="B116" s="7">
        <v>315410</v>
      </c>
      <c r="C116" s="17" t="s">
        <v>1115</v>
      </c>
      <c r="D116" s="36" t="s">
        <v>38</v>
      </c>
      <c r="E116" s="36" t="s">
        <v>641</v>
      </c>
      <c r="F116" s="12">
        <f>VLOOKUP(A116,Dengue!$1:$1048576,10,FALSE)</f>
        <v>0</v>
      </c>
      <c r="G116" s="73">
        <f>VLOOKUP($A116,Chik!$1:$1048576,10,FALSE)</f>
        <v>2</v>
      </c>
      <c r="H116" s="12">
        <f>VLOOKUP($A116,zika!$1:$1048576,10,FALSE)</f>
        <v>0</v>
      </c>
      <c r="I116" s="12">
        <f>H116+F116+G116</f>
        <v>2</v>
      </c>
      <c r="J116" s="11">
        <v>10514</v>
      </c>
      <c r="K116" s="58" t="s">
        <v>1121</v>
      </c>
      <c r="L116" s="8">
        <f>I116/J116*100000</f>
        <v>19.022256039566294</v>
      </c>
      <c r="M116" s="7" t="str">
        <f>IF(L116=0,"Silencioso",IF(AND(L116&gt;0,L116&lt;100),"Baixa",IF(AND(L116&gt;=100,L116&lt;300),"Média",IF(AND(L116&gt;=300,L116&lt;500),"Alta",IF(L116&gt;=500,"Muito Alta","Avaliar")))))</f>
        <v>Baixa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752</v>
      </c>
      <c r="B117" s="7">
        <v>316410</v>
      </c>
      <c r="C117" s="17" t="s">
        <v>1110</v>
      </c>
      <c r="D117" s="36" t="s">
        <v>22</v>
      </c>
      <c r="E117" s="36" t="s">
        <v>762</v>
      </c>
      <c r="F117" s="12">
        <f>VLOOKUP(A117,Dengue!$1:$1048576,10,FALSE)</f>
        <v>1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1</v>
      </c>
      <c r="J117" s="11">
        <v>5291</v>
      </c>
      <c r="K117" s="58" t="s">
        <v>1121</v>
      </c>
      <c r="L117" s="8">
        <f>I117/J117*100000</f>
        <v>18.9000189000189</v>
      </c>
      <c r="M117" s="7" t="str">
        <f>IF(L117=0,"Silencioso",IF(AND(L117&gt;0,L117&lt;100),"Baixa",IF(AND(L117&gt;=100,L117&lt;300),"Média",IF(AND(L117&gt;=300,L117&lt;500),"Alta",IF(L117&gt;=500,"Muito Alta","Avaliar")))))</f>
        <v>Baixa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418</v>
      </c>
      <c r="B118" s="7">
        <v>313665</v>
      </c>
      <c r="C118" s="17" t="s">
        <v>1108</v>
      </c>
      <c r="D118" s="36" t="s">
        <v>98</v>
      </c>
      <c r="E118" s="36" t="s">
        <v>443</v>
      </c>
      <c r="F118" s="12">
        <f>VLOOKUP(A118,Dengue!$1:$1048576,10,FALSE)</f>
        <v>5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5</v>
      </c>
      <c r="J118" s="11">
        <v>26484</v>
      </c>
      <c r="K118" s="58" t="s">
        <v>1122</v>
      </c>
      <c r="L118" s="8">
        <f>I118/J118*100000</f>
        <v>18.879323365050595</v>
      </c>
      <c r="M118" s="7" t="str">
        <f>IF(L118=0,"Silencioso",IF(AND(L118&gt;0,L118&lt;100),"Baixa",IF(AND(L118&gt;=100,L118&lt;300),"Média",IF(AND(L118&gt;=300,L118&lt;500),"Alta",IF(L118&gt;=500,"Muito Alta","Avaliar")))))</f>
        <v>Baixa</v>
      </c>
      <c r="N118" s="7">
        <f>VLOOKUP($B118,LIRAa!$1:$1048576,3,FALSE)</f>
        <v>3.3</v>
      </c>
      <c r="O118" s="7">
        <f>VLOOKUP($B118,LIRAa!$1:$1048576,4,FALSE)</f>
        <v>8.5</v>
      </c>
      <c r="P118" s="7">
        <f>VLOOKUP($B118,LIRAa!$1:$1048576,5,FALSE)</f>
        <v>3.8</v>
      </c>
      <c r="S118" s="38"/>
    </row>
    <row r="119" spans="1:19" ht="15.75" x14ac:dyDescent="0.25">
      <c r="A119" s="42">
        <v>516</v>
      </c>
      <c r="B119" s="7">
        <v>314460</v>
      </c>
      <c r="C119" s="17" t="s">
        <v>1114</v>
      </c>
      <c r="D119" s="36" t="s">
        <v>33</v>
      </c>
      <c r="E119" s="36" t="s">
        <v>537</v>
      </c>
      <c r="F119" s="12">
        <f>VLOOKUP(A119,Dengue!$1:$1048576,10,FALSE)</f>
        <v>5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5</v>
      </c>
      <c r="J119" s="11">
        <v>26709</v>
      </c>
      <c r="K119" s="58" t="s">
        <v>1122</v>
      </c>
      <c r="L119" s="8">
        <f>I119/J119*100000</f>
        <v>18.720281553034557</v>
      </c>
      <c r="M119" s="7" t="str">
        <f>IF(L119=0,"Silencioso",IF(AND(L119&gt;0,L119&lt;100),"Baixa",IF(AND(L119&gt;=100,L119&lt;300),"Média",IF(AND(L119&gt;=300,L119&lt;500),"Alta",IF(L119&gt;=500,"Muito Alta","Avaliar")))))</f>
        <v>Baixa</v>
      </c>
      <c r="N119" s="7">
        <f>VLOOKUP($B119,LIRAa!$1:$1048576,3,FALSE)</f>
        <v>0</v>
      </c>
      <c r="O119" s="7">
        <f>VLOOKUP($B119,LIRAa!$1:$1048576,4,FALSE)</f>
        <v>1.9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268</v>
      </c>
      <c r="B120" s="7">
        <v>312385</v>
      </c>
      <c r="C120" s="17" t="s">
        <v>1110</v>
      </c>
      <c r="D120" s="36" t="s">
        <v>20</v>
      </c>
      <c r="E120" s="36" t="s">
        <v>299</v>
      </c>
      <c r="F120" s="12">
        <f>VLOOKUP(A120,Dengue!$1:$1048576,10,FALSE)</f>
        <v>1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1</v>
      </c>
      <c r="J120" s="11">
        <v>5362</v>
      </c>
      <c r="K120" s="58" t="s">
        <v>1121</v>
      </c>
      <c r="L120" s="8">
        <f>I120/J120*100000</f>
        <v>18.649757553151812</v>
      </c>
      <c r="M120" s="7" t="str">
        <f>IF(L120=0,"Silencioso",IF(AND(L120&gt;0,L120&lt;100),"Baixa",IF(AND(L120&gt;=100,L120&lt;300),"Média",IF(AND(L120&gt;=300,L120&lt;500),"Alta",IF(L120&gt;=500,"Muito Alta","Avaliar")))))</f>
        <v>Baixa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499</v>
      </c>
      <c r="B121" s="7">
        <v>314320</v>
      </c>
      <c r="C121" s="17" t="s">
        <v>1114</v>
      </c>
      <c r="D121" s="36" t="s">
        <v>45</v>
      </c>
      <c r="E121" s="36" t="s">
        <v>521</v>
      </c>
      <c r="F121" s="12">
        <f>VLOOKUP(A121,Dengue!$1:$1048576,10,FALSE)</f>
        <v>4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4</v>
      </c>
      <c r="J121" s="11">
        <v>21534</v>
      </c>
      <c r="K121" s="58" t="s">
        <v>1121</v>
      </c>
      <c r="L121" s="8">
        <f>I121/J121*100000</f>
        <v>18.575276307235068</v>
      </c>
      <c r="M121" s="7" t="str">
        <f>IF(L121=0,"Silencioso",IF(AND(L121&gt;0,L121&lt;100),"Baixa",IF(AND(L121&gt;=100,L121&lt;300),"Média",IF(AND(L121&gt;=300,L121&lt;500),"Alta",IF(L121&gt;=500,"Muito Alta","Avaliar")))))</f>
        <v>Baixa</v>
      </c>
      <c r="N121" s="7" t="str">
        <f>VLOOKUP($B121,LIRAa!$1:$1048576,3,FALSE)</f>
        <v>Sem Informação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60</v>
      </c>
      <c r="B122" s="7">
        <v>310550</v>
      </c>
      <c r="C122" s="17" t="s">
        <v>1115</v>
      </c>
      <c r="D122" s="36" t="s">
        <v>62</v>
      </c>
      <c r="E122" s="36" t="s">
        <v>92</v>
      </c>
      <c r="F122" s="12">
        <f>VLOOKUP(A122,Dengue!$1:$1048576,10,FALSE)</f>
        <v>1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1</v>
      </c>
      <c r="J122" s="11">
        <v>5443</v>
      </c>
      <c r="K122" s="58" t="s">
        <v>1121</v>
      </c>
      <c r="L122" s="8">
        <f>I122/J122*100000</f>
        <v>18.372221201543269</v>
      </c>
      <c r="M122" s="7" t="str">
        <f>IF(L122=0,"Silencioso",IF(AND(L122&gt;0,L122&lt;100),"Baixa",IF(AND(L122&gt;=100,L122&lt;300),"Média",IF(AND(L122&gt;=300,L122&lt;500),"Alta",IF(L122&gt;=500,"Muito Alta","Avaliar")))))</f>
        <v>Baixa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384</v>
      </c>
      <c r="B123" s="7">
        <v>313390</v>
      </c>
      <c r="C123" s="17" t="s">
        <v>1116</v>
      </c>
      <c r="D123" s="36" t="s">
        <v>41</v>
      </c>
      <c r="E123" s="36" t="s">
        <v>411</v>
      </c>
      <c r="F123" s="12">
        <f>VLOOKUP(A123,Dengue!$1:$1048576,10,FALSE)</f>
        <v>1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1</v>
      </c>
      <c r="J123" s="11">
        <v>5470</v>
      </c>
      <c r="K123" s="58" t="s">
        <v>1121</v>
      </c>
      <c r="L123" s="8">
        <f>I123/J123*100000</f>
        <v>18.281535648994517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194</v>
      </c>
      <c r="B124" s="7">
        <v>311760</v>
      </c>
      <c r="C124" s="17" t="s">
        <v>1112</v>
      </c>
      <c r="D124" s="36" t="s">
        <v>26</v>
      </c>
      <c r="E124" s="36" t="s">
        <v>229</v>
      </c>
      <c r="F124" s="12">
        <f>VLOOKUP(A124,Dengue!$1:$1048576,10,FALSE)</f>
        <v>1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1</v>
      </c>
      <c r="J124" s="11">
        <v>5480</v>
      </c>
      <c r="K124" s="58" t="s">
        <v>1121</v>
      </c>
      <c r="L124" s="8">
        <f>I124/J124*100000</f>
        <v>18.248175182481752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456</v>
      </c>
      <c r="B125" s="7">
        <v>313960</v>
      </c>
      <c r="C125" s="17" t="s">
        <v>1110</v>
      </c>
      <c r="D125" s="36" t="s">
        <v>22</v>
      </c>
      <c r="E125" s="36" t="s">
        <v>478</v>
      </c>
      <c r="F125" s="12">
        <f>VLOOKUP(A125,Dengue!$1:$1048576,10,FALSE)</f>
        <v>5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5</v>
      </c>
      <c r="J125" s="11">
        <v>27640</v>
      </c>
      <c r="K125" s="58" t="s">
        <v>1122</v>
      </c>
      <c r="L125" s="8">
        <f>I125/J125*100000</f>
        <v>18.089725036179448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>
        <f>VLOOKUP($B125,LIRAa!$1:$1048576,3,FALSE)</f>
        <v>1.4</v>
      </c>
      <c r="O125" s="7">
        <f>VLOOKUP($B125,LIRAa!$1:$1048576,4,FALSE)</f>
        <v>1.3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266</v>
      </c>
      <c r="B126" s="7">
        <v>312370</v>
      </c>
      <c r="C126" s="17" t="s">
        <v>1110</v>
      </c>
      <c r="D126" s="36" t="s">
        <v>22</v>
      </c>
      <c r="E126" s="36" t="s">
        <v>297</v>
      </c>
      <c r="F126" s="12">
        <f>VLOOKUP(A126,Dengue!$1:$1048576,10,FALSE)</f>
        <v>2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2</v>
      </c>
      <c r="J126" s="11">
        <v>11064</v>
      </c>
      <c r="K126" s="58" t="s">
        <v>1121</v>
      </c>
      <c r="L126" s="8">
        <f>I126/J126*100000</f>
        <v>18.076644974692698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 t="str">
        <f>VLOOKUP($B126,LIRAa!$1:$1048576,5,FALSE)</f>
        <v>Sem Informação</v>
      </c>
      <c r="S126" s="38"/>
    </row>
    <row r="127" spans="1:19" ht="15.75" x14ac:dyDescent="0.25">
      <c r="A127" s="42">
        <v>526</v>
      </c>
      <c r="B127" s="7">
        <v>313660</v>
      </c>
      <c r="C127" s="17" t="s">
        <v>1108</v>
      </c>
      <c r="D127" s="36" t="s">
        <v>98</v>
      </c>
      <c r="E127" s="36" t="s">
        <v>547</v>
      </c>
      <c r="F127" s="12">
        <f>VLOOKUP(A127,Dengue!$1:$1048576,10,FALSE)</f>
        <v>1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1</v>
      </c>
      <c r="J127" s="11">
        <v>5718</v>
      </c>
      <c r="K127" s="58" t="s">
        <v>1121</v>
      </c>
      <c r="L127" s="8">
        <f>I127/J127*100000</f>
        <v>17.488632388947185</v>
      </c>
      <c r="M127" s="7" t="str">
        <f>IF(L127=0,"Silencioso",IF(AND(L127&gt;0,L127&lt;100),"Baixa",IF(AND(L127&gt;=100,L127&lt;300),"Média",IF(AND(L127&gt;=300,L127&lt;500),"Alta",IF(L127&gt;=500,"Muito Alta","Avaliar")))))</f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603</v>
      </c>
      <c r="B128" s="7">
        <v>315150</v>
      </c>
      <c r="C128" s="17" t="s">
        <v>1114</v>
      </c>
      <c r="D128" s="36" t="s">
        <v>45</v>
      </c>
      <c r="E128" s="36" t="s">
        <v>862</v>
      </c>
      <c r="F128" s="12">
        <f>VLOOKUP(A128,Dengue!$1:$1048576,10,FALSE)</f>
        <v>6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6</v>
      </c>
      <c r="J128" s="11">
        <v>34456</v>
      </c>
      <c r="K128" s="58" t="s">
        <v>1122</v>
      </c>
      <c r="L128" s="8">
        <f>I128/J128*100000</f>
        <v>17.413512885999538</v>
      </c>
      <c r="M128" s="7" t="str">
        <f>IF(L128=0,"Silencioso",IF(AND(L128&gt;0,L128&lt;100),"Baixa",IF(AND(L128&gt;=100,L128&lt;300),"Média",IF(AND(L128&gt;=300,L128&lt;500),"Alta",IF(L128&gt;=500,"Muito Alta","Avaliar")))))</f>
        <v>Baixa</v>
      </c>
      <c r="N128" s="7">
        <f>VLOOKUP($B128,LIRAa!$1:$1048576,3,FALSE)</f>
        <v>3.8</v>
      </c>
      <c r="O128" s="7">
        <f>VLOOKUP($B128,LIRAa!$1:$1048576,4,FALSE)</f>
        <v>6.3</v>
      </c>
      <c r="P128" s="7">
        <f>VLOOKUP($B128,LIRAa!$1:$1048576,5,FALSE)</f>
        <v>6.2</v>
      </c>
      <c r="S128" s="38"/>
    </row>
    <row r="129" spans="1:19" ht="15.75" x14ac:dyDescent="0.25">
      <c r="A129" s="42">
        <v>109</v>
      </c>
      <c r="B129" s="7">
        <v>310990</v>
      </c>
      <c r="C129" s="17" t="s">
        <v>1108</v>
      </c>
      <c r="D129" s="36" t="s">
        <v>11</v>
      </c>
      <c r="E129" s="36" t="s">
        <v>144</v>
      </c>
      <c r="F129" s="12">
        <f>VLOOKUP(A129,Dengue!$1:$1048576,10,FALSE)</f>
        <v>2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2</v>
      </c>
      <c r="J129" s="11">
        <v>11495</v>
      </c>
      <c r="K129" s="58" t="s">
        <v>1121</v>
      </c>
      <c r="L129" s="8">
        <f>I129/J129*100000</f>
        <v>17.398869073510223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644</v>
      </c>
      <c r="B130" s="7">
        <v>315530</v>
      </c>
      <c r="C130" s="17" t="s">
        <v>1108</v>
      </c>
      <c r="D130" s="36" t="s">
        <v>98</v>
      </c>
      <c r="E130" s="36" t="s">
        <v>655</v>
      </c>
      <c r="F130" s="12">
        <f>VLOOKUP(A130,Dengue!$1:$1048576,10,FALSE)</f>
        <v>1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</v>
      </c>
      <c r="J130" s="11">
        <v>5783</v>
      </c>
      <c r="K130" s="58" t="s">
        <v>1121</v>
      </c>
      <c r="L130" s="8">
        <f>I130/J130*100000</f>
        <v>17.292062943109116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193</v>
      </c>
      <c r="B131" s="7">
        <v>311750</v>
      </c>
      <c r="C131" s="17" t="s">
        <v>1108</v>
      </c>
      <c r="D131" s="36" t="s">
        <v>90</v>
      </c>
      <c r="E131" s="36" t="s">
        <v>228</v>
      </c>
      <c r="F131" s="12">
        <f>VLOOKUP(A131,Dengue!$1:$1048576,10,FALSE)</f>
        <v>3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3</v>
      </c>
      <c r="J131" s="11">
        <v>17641</v>
      </c>
      <c r="K131" s="58" t="s">
        <v>1121</v>
      </c>
      <c r="L131" s="8">
        <f>I131/J131*100000</f>
        <v>17.005838671277136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824</v>
      </c>
      <c r="B132" s="7">
        <v>317010</v>
      </c>
      <c r="C132" s="17" t="s">
        <v>1111</v>
      </c>
      <c r="D132" s="36" t="s">
        <v>24</v>
      </c>
      <c r="E132" s="36" t="s">
        <v>24</v>
      </c>
      <c r="F132" s="12">
        <f>VLOOKUP(A132,Dengue!$1:$1048576,10,FALSE)</f>
        <v>53</v>
      </c>
      <c r="G132" s="12">
        <f>VLOOKUP($A132,Chik!$1:$1048576,10,FALSE)</f>
        <v>2</v>
      </c>
      <c r="H132" s="12">
        <f>VLOOKUP($A132,zika!$1:$1048576,10,FALSE)</f>
        <v>1</v>
      </c>
      <c r="I132" s="12">
        <f>H132+F132+G132</f>
        <v>56</v>
      </c>
      <c r="J132" s="11">
        <v>330361</v>
      </c>
      <c r="K132" s="58" t="s">
        <v>1124</v>
      </c>
      <c r="L132" s="8">
        <f>I132/J132*100000</f>
        <v>16.951153435181514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1.6</v>
      </c>
      <c r="O132" s="7">
        <f>VLOOKUP($B132,LIRAa!$1:$1048576,4,FALSE)</f>
        <v>2.4</v>
      </c>
      <c r="P132" s="7">
        <f>VLOOKUP($B132,LIRAa!$1:$1048576,5,FALSE)</f>
        <v>3</v>
      </c>
      <c r="S132" s="38"/>
    </row>
    <row r="133" spans="1:19" ht="15.75" x14ac:dyDescent="0.25">
      <c r="A133" s="42">
        <v>314</v>
      </c>
      <c r="B133" s="7">
        <v>312760</v>
      </c>
      <c r="C133" s="17" t="s">
        <v>432</v>
      </c>
      <c r="D133" s="36" t="s">
        <v>53</v>
      </c>
      <c r="E133" s="36" t="s">
        <v>858</v>
      </c>
      <c r="F133" s="12">
        <f>VLOOKUP(A133,Dengue!$1:$1048576,10,FALSE)</f>
        <v>2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2</v>
      </c>
      <c r="J133" s="11">
        <v>11833</v>
      </c>
      <c r="K133" s="58" t="s">
        <v>1121</v>
      </c>
      <c r="L133" s="8">
        <f>I133/J133*100000</f>
        <v>16.901884560128455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629</v>
      </c>
      <c r="B134" s="7">
        <v>315400</v>
      </c>
      <c r="C134" s="17" t="s">
        <v>1109</v>
      </c>
      <c r="D134" s="36" t="s">
        <v>17</v>
      </c>
      <c r="E134" s="36" t="s">
        <v>640</v>
      </c>
      <c r="F134" s="12">
        <f>VLOOKUP(A134,Dengue!$1:$1048576,10,FALSE)</f>
        <v>4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4</v>
      </c>
      <c r="J134" s="11">
        <v>23814</v>
      </c>
      <c r="K134" s="58" t="s">
        <v>1121</v>
      </c>
      <c r="L134" s="8">
        <f>I134/J134*100000</f>
        <v>16.79684219366759</v>
      </c>
      <c r="M134" s="7" t="str">
        <f>IF(L134=0,"Silencioso",IF(AND(L134&gt;0,L134&lt;100),"Baixa",IF(AND(L134&gt;=100,L134&lt;300),"Média",IF(AND(L134&gt;=300,L134&lt;500),"Alta",IF(L134&gt;=500,"Muito Alta","Avaliar")))))</f>
        <v>Baixa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386</v>
      </c>
      <c r="B135" s="7">
        <v>313410</v>
      </c>
      <c r="C135" s="17" t="s">
        <v>1110</v>
      </c>
      <c r="D135" s="36" t="s">
        <v>22</v>
      </c>
      <c r="E135" s="36" t="s">
        <v>413</v>
      </c>
      <c r="F135" s="12">
        <f>VLOOKUP(A135,Dengue!$1:$1048576,10,FALSE)</f>
        <v>1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</v>
      </c>
      <c r="J135" s="11">
        <v>6039</v>
      </c>
      <c r="K135" s="58" t="s">
        <v>1121</v>
      </c>
      <c r="L135" s="8">
        <f>I135/J135*100000</f>
        <v>16.559032952475576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769</v>
      </c>
      <c r="B136" s="7">
        <v>316550</v>
      </c>
      <c r="C136" s="17" t="s">
        <v>1110</v>
      </c>
      <c r="D136" s="36" t="s">
        <v>22</v>
      </c>
      <c r="E136" s="36" t="s">
        <v>778</v>
      </c>
      <c r="F136" s="12">
        <f>VLOOKUP(A136,Dengue!$1:$1048576,10,FALSE)</f>
        <v>1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</v>
      </c>
      <c r="J136" s="11">
        <v>6236</v>
      </c>
      <c r="K136" s="58" t="s">
        <v>1121</v>
      </c>
      <c r="L136" s="8">
        <f>I136/J136*100000</f>
        <v>16.035920461834507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91</v>
      </c>
      <c r="B137" s="7">
        <v>310850</v>
      </c>
      <c r="C137" s="17" t="s">
        <v>1118</v>
      </c>
      <c r="D137" s="36" t="s">
        <v>102</v>
      </c>
      <c r="E137" s="36" t="s">
        <v>125</v>
      </c>
      <c r="F137" s="12">
        <f>VLOOKUP(A137,Dengue!$1:$1048576,10,FALSE)</f>
        <v>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</v>
      </c>
      <c r="J137" s="11">
        <v>6350</v>
      </c>
      <c r="K137" s="58" t="s">
        <v>1121</v>
      </c>
      <c r="L137" s="8">
        <f>I137/J137*100000</f>
        <v>15.748031496062991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158</v>
      </c>
      <c r="B138" s="7">
        <v>311450</v>
      </c>
      <c r="C138" s="17" t="s">
        <v>1112</v>
      </c>
      <c r="D138" s="36" t="s">
        <v>26</v>
      </c>
      <c r="E138" s="36" t="s">
        <v>193</v>
      </c>
      <c r="F138" s="12">
        <f>VLOOKUP(A138,Dengue!$1:$1048576,10,FALSE)</f>
        <v>3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3</v>
      </c>
      <c r="J138" s="11">
        <v>19144</v>
      </c>
      <c r="K138" s="58" t="s">
        <v>1121</v>
      </c>
      <c r="L138" s="8">
        <f>I138/J138*100000</f>
        <v>15.670706226493939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594</v>
      </c>
      <c r="B139" s="7">
        <v>315060</v>
      </c>
      <c r="C139" s="17" t="s">
        <v>1112</v>
      </c>
      <c r="D139" s="36" t="s">
        <v>26</v>
      </c>
      <c r="E139" s="36" t="s">
        <v>610</v>
      </c>
      <c r="F139" s="12">
        <f>VLOOKUP(A139,Dengue!$1:$1048576,10,FALSE)</f>
        <v>1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1</v>
      </c>
      <c r="J139" s="11">
        <v>6421</v>
      </c>
      <c r="K139" s="58" t="s">
        <v>1121</v>
      </c>
      <c r="L139" s="8">
        <f>I139/J139*100000</f>
        <v>15.573898146706121</v>
      </c>
      <c r="M139" s="7" t="str">
        <f>IF(L139=0,"Silencioso",IF(AND(L139&gt;0,L139&lt;100),"Baixa",IF(AND(L139&gt;=100,L139&lt;300),"Média",IF(AND(L139&gt;=300,L139&lt;500),"Alta",IF(L139&gt;=500,"Muito Alta","Avaliar")))))</f>
        <v>Baixa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44</v>
      </c>
      <c r="B140" s="7">
        <v>310400</v>
      </c>
      <c r="C140" s="17" t="s">
        <v>1111</v>
      </c>
      <c r="D140" s="36" t="s">
        <v>24</v>
      </c>
      <c r="E140" s="36" t="s">
        <v>74</v>
      </c>
      <c r="F140" s="12">
        <f>VLOOKUP(A140,Dengue!$1:$1048576,10,FALSE)</f>
        <v>16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16</v>
      </c>
      <c r="J140" s="11">
        <v>105083</v>
      </c>
      <c r="K140" s="58" t="s">
        <v>1124</v>
      </c>
      <c r="L140" s="8">
        <f>I140/J140*100000</f>
        <v>15.226059400664235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>
        <f>VLOOKUP($B140,LIRAa!$1:$1048576,3,FALSE)</f>
        <v>0.6</v>
      </c>
      <c r="O140" s="7">
        <f>VLOOKUP($B140,LIRAa!$1:$1048576,4,FALSE)</f>
        <v>0.5</v>
      </c>
      <c r="P140" s="7">
        <f>VLOOKUP($B140,LIRAa!$1:$1048576,5,FALSE)</f>
        <v>0.9</v>
      </c>
      <c r="S140" s="38"/>
    </row>
    <row r="141" spans="1:19" ht="15.75" x14ac:dyDescent="0.25">
      <c r="A141" s="42">
        <v>223</v>
      </c>
      <c r="B141" s="7">
        <v>312015</v>
      </c>
      <c r="C141" s="17" t="s">
        <v>1113</v>
      </c>
      <c r="D141" s="36" t="s">
        <v>28</v>
      </c>
      <c r="E141" s="36" t="s">
        <v>257</v>
      </c>
      <c r="F141" s="12">
        <f>VLOOKUP(A141,Dengue!$1:$1048576,10,FALSE)</f>
        <v>1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1</v>
      </c>
      <c r="J141" s="11">
        <v>6646</v>
      </c>
      <c r="K141" s="58" t="s">
        <v>1121</v>
      </c>
      <c r="L141" s="8">
        <f>I141/J141*100000</f>
        <v>15.04664459825459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466</v>
      </c>
      <c r="B142" s="7">
        <v>314050</v>
      </c>
      <c r="C142" s="17" t="s">
        <v>1112</v>
      </c>
      <c r="D142" s="36" t="s">
        <v>26</v>
      </c>
      <c r="E142" s="36" t="s">
        <v>488</v>
      </c>
      <c r="F142" s="12">
        <f>VLOOKUP(A142,Dengue!$1:$1048576,10,FALSE)</f>
        <v>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</v>
      </c>
      <c r="J142" s="11">
        <v>13330</v>
      </c>
      <c r="K142" s="58" t="s">
        <v>1121</v>
      </c>
      <c r="L142" s="8">
        <f>I142/J142*100000</f>
        <v>15.003750937734434</v>
      </c>
      <c r="M142" s="7" t="str">
        <f>IF(L142=0,"Silencioso",IF(AND(L142&gt;0,L142&lt;100),"Baixa",IF(AND(L142&gt;=100,L142&lt;300),"Média",IF(AND(L142&gt;=300,L142&lt;500),"Alta",IF(L142&gt;=500,"Muito Alta","Avaliar")))))</f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41</v>
      </c>
      <c r="B143" s="7">
        <v>310375</v>
      </c>
      <c r="C143" s="17" t="s">
        <v>1107</v>
      </c>
      <c r="D143" s="36" t="s">
        <v>8</v>
      </c>
      <c r="E143" s="36" t="s">
        <v>70</v>
      </c>
      <c r="F143" s="12">
        <f>VLOOKUP(A143,Dengue!$1:$1048576,10,FALSE)</f>
        <v>1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</v>
      </c>
      <c r="J143" s="11">
        <v>6804</v>
      </c>
      <c r="K143" s="58" t="s">
        <v>1121</v>
      </c>
      <c r="L143" s="8">
        <f>I143/J143*100000</f>
        <v>14.697236919459142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307</v>
      </c>
      <c r="B144" s="7">
        <v>312730</v>
      </c>
      <c r="C144" s="17" t="s">
        <v>1110</v>
      </c>
      <c r="D144" s="36" t="s">
        <v>22</v>
      </c>
      <c r="E144" s="36" t="s">
        <v>338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6844</v>
      </c>
      <c r="K144" s="58" t="s">
        <v>1121</v>
      </c>
      <c r="L144" s="8">
        <f>I144/J144*100000</f>
        <v>14.61133839859731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768</v>
      </c>
      <c r="B145" s="7">
        <v>316540</v>
      </c>
      <c r="C145" s="17" t="s">
        <v>1114</v>
      </c>
      <c r="D145" s="36" t="s">
        <v>36</v>
      </c>
      <c r="E145" s="36" t="s">
        <v>777</v>
      </c>
      <c r="F145" s="12">
        <f>VLOOKUP(A145,Dengue!$1:$1048576,10,FALSE)</f>
        <v>1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1</v>
      </c>
      <c r="J145" s="11">
        <v>6869</v>
      </c>
      <c r="K145" s="58" t="s">
        <v>1121</v>
      </c>
      <c r="L145" s="8">
        <f>I145/J145*100000</f>
        <v>14.558159848595137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 t="str">
        <f>VLOOKUP($B145,LIRAa!$1:$1048576,5,FALSE)</f>
        <v>Sem Informação</v>
      </c>
      <c r="S145" s="38"/>
    </row>
    <row r="146" spans="1:19" ht="15.75" x14ac:dyDescent="0.25">
      <c r="A146" s="42">
        <v>202</v>
      </c>
      <c r="B146" s="7">
        <v>311820</v>
      </c>
      <c r="C146" s="17" t="s">
        <v>1111</v>
      </c>
      <c r="D146" s="36" t="s">
        <v>24</v>
      </c>
      <c r="E146" s="36" t="s">
        <v>237</v>
      </c>
      <c r="F146" s="12">
        <f>VLOOKUP(A146,Dengue!$1:$1048576,10,FALSE)</f>
        <v>0</v>
      </c>
      <c r="G146" s="12">
        <f>VLOOKUP($A146,Chik!$1:$1048576,10,FALSE)</f>
        <v>1</v>
      </c>
      <c r="H146" s="12">
        <f>VLOOKUP($A146,zika!$1:$1048576,10,FALSE)</f>
        <v>0</v>
      </c>
      <c r="I146" s="12">
        <f>H146+F146+G146</f>
        <v>1</v>
      </c>
      <c r="J146" s="11">
        <v>6908</v>
      </c>
      <c r="K146" s="58" t="s">
        <v>1121</v>
      </c>
      <c r="L146" s="8">
        <f>I146/J146*100000</f>
        <v>14.475969889982627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19" ht="15.75" x14ac:dyDescent="0.25">
      <c r="A147" s="42">
        <v>173</v>
      </c>
      <c r="B147" s="7">
        <v>311570</v>
      </c>
      <c r="C147" s="17" t="s">
        <v>1110</v>
      </c>
      <c r="D147" s="36" t="s">
        <v>22</v>
      </c>
      <c r="E147" s="36" t="s">
        <v>208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1</v>
      </c>
      <c r="J147" s="11">
        <v>7017</v>
      </c>
      <c r="K147" s="58" t="s">
        <v>1121</v>
      </c>
      <c r="L147" s="8">
        <f>I147/J147*100000</f>
        <v>14.251104460595695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688</v>
      </c>
      <c r="B148" s="7">
        <v>315830</v>
      </c>
      <c r="C148" s="17" t="s">
        <v>1114</v>
      </c>
      <c r="D148" s="36" t="s">
        <v>33</v>
      </c>
      <c r="E148" s="36" t="s">
        <v>698</v>
      </c>
      <c r="F148" s="12">
        <f>VLOOKUP(A148,Dengue!$1:$1048576,10,FALSE)</f>
        <v>1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1</v>
      </c>
      <c r="J148" s="11">
        <v>7128</v>
      </c>
      <c r="K148" s="58" t="s">
        <v>1121</v>
      </c>
      <c r="L148" s="8">
        <f>I148/J148*100000</f>
        <v>14.029180695847364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19" ht="15.75" x14ac:dyDescent="0.25">
      <c r="A149" s="42">
        <v>553</v>
      </c>
      <c r="B149" s="7">
        <v>314720</v>
      </c>
      <c r="C149" s="17" t="s">
        <v>1114</v>
      </c>
      <c r="D149" s="36" t="s">
        <v>40</v>
      </c>
      <c r="E149" s="36" t="s">
        <v>574</v>
      </c>
      <c r="F149" s="12">
        <f>VLOOKUP(A149,Dengue!$1:$1048576,10,FALSE)</f>
        <v>3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3</v>
      </c>
      <c r="J149" s="11">
        <v>21418</v>
      </c>
      <c r="K149" s="58" t="s">
        <v>1121</v>
      </c>
      <c r="L149" s="8">
        <f>I149/J149*100000</f>
        <v>14.006910075637315</v>
      </c>
      <c r="M149" s="7" t="str">
        <f>IF(L149=0,"Silencioso",IF(AND(L149&gt;0,L149&lt;100),"Baixa",IF(AND(L149&gt;=100,L149&lt;300),"Média",IF(AND(L149&gt;=300,L149&lt;500),"Alta",IF(L149&gt;=500,"Muito Alta","Avaliar")))))</f>
        <v>Baixa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507</v>
      </c>
      <c r="B150" s="7">
        <v>314390</v>
      </c>
      <c r="C150" s="17" t="s">
        <v>1115</v>
      </c>
      <c r="D150" s="36" t="s">
        <v>62</v>
      </c>
      <c r="E150" s="36" t="s">
        <v>528</v>
      </c>
      <c r="F150" s="12">
        <f>VLOOKUP(A150,Dengue!$1:$1048576,10,FALSE)</f>
        <v>15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15</v>
      </c>
      <c r="J150" s="11">
        <v>108113</v>
      </c>
      <c r="K150" s="58" t="s">
        <v>1124</v>
      </c>
      <c r="L150" s="8">
        <f>I150/J150*100000</f>
        <v>13.874372184658645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>
        <f>VLOOKUP($B150,LIRAa!$1:$1048576,3,FALSE)</f>
        <v>2.6</v>
      </c>
      <c r="O150" s="7">
        <f>VLOOKUP($B150,LIRAa!$1:$1048576,4,FALSE)</f>
        <v>2.4</v>
      </c>
      <c r="P150" s="7">
        <f>VLOOKUP($B150,LIRAa!$1:$1048576,5,FALSE)</f>
        <v>1.3</v>
      </c>
      <c r="S150" s="38"/>
    </row>
    <row r="151" spans="1:19" ht="15.75" x14ac:dyDescent="0.25">
      <c r="A151" s="42">
        <v>16</v>
      </c>
      <c r="B151" s="7">
        <v>310160</v>
      </c>
      <c r="C151" s="17" t="s">
        <v>1114</v>
      </c>
      <c r="D151" s="36" t="s">
        <v>40</v>
      </c>
      <c r="E151" s="36" t="s">
        <v>40</v>
      </c>
      <c r="F151" s="12">
        <f>VLOOKUP(A151,Dengue!$1:$1048576,10,FALSE)</f>
        <v>11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11</v>
      </c>
      <c r="J151" s="11">
        <v>79481</v>
      </c>
      <c r="K151" s="58" t="s">
        <v>1123</v>
      </c>
      <c r="L151" s="8">
        <f>I151/J151*100000</f>
        <v>13.839785609139291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0.9</v>
      </c>
      <c r="O151" s="7">
        <f>VLOOKUP($B151,LIRAa!$1:$1048576,4,FALSE)</f>
        <v>2.5</v>
      </c>
      <c r="P151" s="7">
        <f>VLOOKUP($B151,LIRAa!$1:$1048576,5,FALSE)</f>
        <v>1.6</v>
      </c>
      <c r="S151" s="38"/>
    </row>
    <row r="152" spans="1:19" ht="15.75" x14ac:dyDescent="0.25">
      <c r="A152" s="42">
        <v>19</v>
      </c>
      <c r="B152" s="7">
        <v>310180</v>
      </c>
      <c r="C152" s="17" t="s">
        <v>1110</v>
      </c>
      <c r="D152" s="36" t="s">
        <v>22</v>
      </c>
      <c r="E152" s="36" t="s">
        <v>44</v>
      </c>
      <c r="F152" s="12">
        <f>VLOOKUP(A152,Dengue!$1:$1048576,10,FALSE)</f>
        <v>1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1</v>
      </c>
      <c r="J152" s="11">
        <v>7411</v>
      </c>
      <c r="K152" s="58" t="s">
        <v>1121</v>
      </c>
      <c r="L152" s="8">
        <f>I152/J152*100000</f>
        <v>13.493455673998112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 t="str">
        <f>VLOOKUP($B152,LIRAa!$1:$1048576,3,FALSE)</f>
        <v>Sem Informação</v>
      </c>
      <c r="O152" s="7" t="str">
        <f>VLOOKUP($B152,LIRAa!$1:$1048576,4,FALSE)</f>
        <v>Sem Informação</v>
      </c>
      <c r="P152" s="7" t="str">
        <f>VLOOKUP($B152,LIRAa!$1:$1048576,5,FALSE)</f>
        <v>Sem Informação</v>
      </c>
      <c r="S152" s="38"/>
    </row>
    <row r="153" spans="1:19" ht="15.75" x14ac:dyDescent="0.25">
      <c r="A153" s="42">
        <v>131</v>
      </c>
      <c r="B153" s="7">
        <v>311200</v>
      </c>
      <c r="C153" s="17" t="s">
        <v>1112</v>
      </c>
      <c r="D153" s="36" t="s">
        <v>26</v>
      </c>
      <c r="E153" s="36" t="s">
        <v>166</v>
      </c>
      <c r="F153" s="12">
        <f>VLOOKUP(A153,Dengue!$1:$1048576,10,FALSE)</f>
        <v>1</v>
      </c>
      <c r="G153" s="12">
        <f>VLOOKUP($A153,Chik!$1:$1048576,10,FALSE)</f>
        <v>1</v>
      </c>
      <c r="H153" s="12">
        <f>VLOOKUP($A153,zika!$1:$1048576,10,FALSE)</f>
        <v>0</v>
      </c>
      <c r="I153" s="12">
        <f>H153+F153+G153</f>
        <v>2</v>
      </c>
      <c r="J153" s="11">
        <v>14883</v>
      </c>
      <c r="K153" s="58" t="s">
        <v>1121</v>
      </c>
      <c r="L153" s="8">
        <f>I153/J153*100000</f>
        <v>13.438150910434723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354</v>
      </c>
      <c r="B154" s="7">
        <v>313110</v>
      </c>
      <c r="C154" s="17" t="s">
        <v>1108</v>
      </c>
      <c r="D154" s="36" t="s">
        <v>11</v>
      </c>
      <c r="E154" s="36" t="s">
        <v>383</v>
      </c>
      <c r="F154" s="12">
        <f>VLOOKUP(A154,Dengue!$1:$1048576,10,FALSE)</f>
        <v>1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1</v>
      </c>
      <c r="J154" s="11">
        <v>7467</v>
      </c>
      <c r="K154" s="58" t="s">
        <v>1121</v>
      </c>
      <c r="L154" s="8">
        <f>I154/J154*100000</f>
        <v>13.392259274139549</v>
      </c>
      <c r="M154" s="7" t="str">
        <f>IF(L154=0,"Silencioso",IF(AND(L154&gt;0,L154&lt;100),"Baixa",IF(AND(L154&gt;=100,L154&lt;300),"Média",IF(AND(L154&gt;=300,L154&lt;500),"Alta",IF(L154&gt;=500,"Muito Alta","Avaliar")))))</f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612</v>
      </c>
      <c r="B155" s="7">
        <v>315220</v>
      </c>
      <c r="C155" s="17" t="s">
        <v>1118</v>
      </c>
      <c r="D155" s="36" t="s">
        <v>102</v>
      </c>
      <c r="E155" s="36" t="s">
        <v>625</v>
      </c>
      <c r="F155" s="12">
        <f>VLOOKUP(A155,Dengue!$1:$1048576,10,FALSE)</f>
        <v>5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5</v>
      </c>
      <c r="J155" s="11">
        <v>37950</v>
      </c>
      <c r="K155" s="58" t="s">
        <v>1122</v>
      </c>
      <c r="L155" s="8">
        <f>I155/J155*100000</f>
        <v>13.175230566534914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>
        <f>VLOOKUP($B155,LIRAa!$1:$1048576,3,FALSE)</f>
        <v>0.2</v>
      </c>
      <c r="O155" s="7">
        <f>VLOOKUP($B155,LIRAa!$1:$1048576,4,FALSE)</f>
        <v>0.2</v>
      </c>
      <c r="P155" s="7">
        <f>VLOOKUP($B155,LIRAa!$1:$1048576,5,FALSE)</f>
        <v>1.1000000000000001</v>
      </c>
      <c r="S155" s="38"/>
    </row>
    <row r="156" spans="1:19" ht="15.75" x14ac:dyDescent="0.25">
      <c r="A156" s="42">
        <v>197</v>
      </c>
      <c r="B156" s="7">
        <v>311783</v>
      </c>
      <c r="C156" s="17" t="s">
        <v>1118</v>
      </c>
      <c r="D156" s="36" t="s">
        <v>121</v>
      </c>
      <c r="E156" s="36" t="s">
        <v>232</v>
      </c>
      <c r="F156" s="12">
        <f>VLOOKUP(A156,Dengue!$1:$1048576,10,FALSE)</f>
        <v>1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1</v>
      </c>
      <c r="J156" s="11">
        <v>7595</v>
      </c>
      <c r="K156" s="58" t="s">
        <v>1121</v>
      </c>
      <c r="L156" s="8">
        <f>I156/J156*100000</f>
        <v>13.166556945358787</v>
      </c>
      <c r="M156" s="7" t="str">
        <f>IF(L156=0,"Silencioso",IF(AND(L156&gt;0,L156&lt;100),"Baixa",IF(AND(L156&gt;=100,L156&lt;300),"Média",IF(AND(L156&gt;=300,L156&lt;500),"Alta",IF(L156&gt;=500,"Muito Alta","Avaliar")))))</f>
        <v>Baixa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68</v>
      </c>
      <c r="B157" s="7">
        <v>310640</v>
      </c>
      <c r="C157" s="17" t="s">
        <v>1108</v>
      </c>
      <c r="D157" s="36" t="s">
        <v>98</v>
      </c>
      <c r="E157" s="36" t="s">
        <v>100</v>
      </c>
      <c r="F157" s="12">
        <f>VLOOKUP(A157,Dengue!$1:$1048576,10,FALSE)</f>
        <v>1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1</v>
      </c>
      <c r="J157" s="11">
        <v>7710</v>
      </c>
      <c r="K157" s="58" t="s">
        <v>1121</v>
      </c>
      <c r="L157" s="8">
        <f>I157/J157*100000</f>
        <v>12.970168612191959</v>
      </c>
      <c r="M157" s="7" t="str">
        <f>IF(L157=0,"Silencioso",IF(AND(L157&gt;0,L157&lt;100),"Baixa",IF(AND(L157&gt;=100,L157&lt;300),"Média",IF(AND(L157&gt;=300,L157&lt;500),"Alta",IF(L157&gt;=500,"Muito Alta","Avaliar")))))</f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>
        <f>VLOOKUP($B157,LIRAa!$1:$1048576,5,FALSE)</f>
        <v>1.2</v>
      </c>
      <c r="S157" s="38"/>
    </row>
    <row r="158" spans="1:19" ht="15.75" x14ac:dyDescent="0.25">
      <c r="A158" s="42">
        <v>520</v>
      </c>
      <c r="B158" s="7">
        <v>314480</v>
      </c>
      <c r="C158" s="17" t="s">
        <v>1108</v>
      </c>
      <c r="D158" s="36" t="s">
        <v>98</v>
      </c>
      <c r="E158" s="36" t="s">
        <v>541</v>
      </c>
      <c r="F158" s="12">
        <f>VLOOKUP(A158,Dengue!$1:$1048576,10,FALSE)</f>
        <v>12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12</v>
      </c>
      <c r="J158" s="11">
        <v>93577</v>
      </c>
      <c r="K158" s="58" t="s">
        <v>1123</v>
      </c>
      <c r="L158" s="8">
        <f>I158/J158*100000</f>
        <v>12.823663934513821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>
        <f>VLOOKUP($B158,LIRAa!$1:$1048576,3,FALSE)</f>
        <v>1.2</v>
      </c>
      <c r="O158" s="7">
        <f>VLOOKUP($B158,LIRAa!$1:$1048576,4,FALSE)</f>
        <v>2.9</v>
      </c>
      <c r="P158" s="7">
        <f>VLOOKUP($B158,LIRAa!$1:$1048576,5,FALSE)</f>
        <v>3.3</v>
      </c>
      <c r="S158" s="38"/>
    </row>
    <row r="159" spans="1:19" ht="15.75" x14ac:dyDescent="0.25">
      <c r="A159" s="42">
        <v>538</v>
      </c>
      <c r="B159" s="7">
        <v>314590</v>
      </c>
      <c r="C159" s="17" t="s">
        <v>1116</v>
      </c>
      <c r="D159" s="36" t="s">
        <v>41</v>
      </c>
      <c r="E159" s="36" t="s">
        <v>559</v>
      </c>
      <c r="F159" s="12">
        <f>VLOOKUP(A159,Dengue!$1:$1048576,10,FALSE)</f>
        <v>5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5</v>
      </c>
      <c r="J159" s="11">
        <v>39121</v>
      </c>
      <c r="K159" s="58" t="s">
        <v>1122</v>
      </c>
      <c r="L159" s="8">
        <f>I159/J159*100000</f>
        <v>12.780859384985046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>
        <f>VLOOKUP($B159,LIRAa!$1:$1048576,3,FALSE)</f>
        <v>0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243</v>
      </c>
      <c r="B160" s="7">
        <v>312180</v>
      </c>
      <c r="C160" s="17" t="s">
        <v>1110</v>
      </c>
      <c r="D160" s="36" t="s">
        <v>20</v>
      </c>
      <c r="E160" s="36" t="s">
        <v>276</v>
      </c>
      <c r="F160" s="12">
        <f>VLOOKUP(A160,Dengue!$1:$1048576,10,FALSE)</f>
        <v>1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</v>
      </c>
      <c r="J160" s="11">
        <v>7852</v>
      </c>
      <c r="K160" s="58" t="s">
        <v>1121</v>
      </c>
      <c r="L160" s="8">
        <f>I160/J160*100000</f>
        <v>12.735608762098828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790</v>
      </c>
      <c r="B161" s="7">
        <v>316720</v>
      </c>
      <c r="C161" s="17" t="s">
        <v>1108</v>
      </c>
      <c r="D161" s="36" t="s">
        <v>11</v>
      </c>
      <c r="E161" s="36" t="s">
        <v>11</v>
      </c>
      <c r="F161" s="12">
        <f>VLOOKUP(A161,Dengue!$1:$1048576,10,FALSE)</f>
        <v>30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30</v>
      </c>
      <c r="J161" s="11">
        <v>237286</v>
      </c>
      <c r="K161" s="58" t="s">
        <v>1124</v>
      </c>
      <c r="L161" s="8">
        <f>I161/J161*100000</f>
        <v>12.64297092959551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2.4</v>
      </c>
      <c r="O161" s="7">
        <f>VLOOKUP($B161,LIRAa!$1:$1048576,4,FALSE)</f>
        <v>3.1</v>
      </c>
      <c r="P161" s="7">
        <f>VLOOKUP($B161,LIRAa!$1:$1048576,5,FALSE)</f>
        <v>3.7</v>
      </c>
      <c r="S161" s="38"/>
    </row>
    <row r="162" spans="1:19" ht="15.75" x14ac:dyDescent="0.25">
      <c r="A162" s="42">
        <v>659</v>
      </c>
      <c r="B162" s="7">
        <v>315670</v>
      </c>
      <c r="C162" s="17" t="s">
        <v>1108</v>
      </c>
      <c r="D162" s="36" t="s">
        <v>98</v>
      </c>
      <c r="E162" s="36" t="s">
        <v>670</v>
      </c>
      <c r="F162" s="12">
        <f>VLOOKUP(A162,Dengue!$1:$1048576,10,FALSE)</f>
        <v>17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17</v>
      </c>
      <c r="J162" s="11">
        <v>135421</v>
      </c>
      <c r="K162" s="58" t="s">
        <v>1124</v>
      </c>
      <c r="L162" s="8">
        <f>I162/J162*100000</f>
        <v>12.553444443623958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>
        <f>VLOOKUP($B162,LIRAa!$1:$1048576,3,FALSE)</f>
        <v>1.2</v>
      </c>
      <c r="O162" s="7">
        <f>VLOOKUP($B162,LIRAa!$1:$1048576,4,FALSE)</f>
        <v>2.6</v>
      </c>
      <c r="P162" s="7">
        <f>VLOOKUP($B162,LIRAa!$1:$1048576,5,FALSE)</f>
        <v>2.2999999999999998</v>
      </c>
      <c r="S162" s="38"/>
    </row>
    <row r="163" spans="1:19" ht="15.75" x14ac:dyDescent="0.25">
      <c r="A163" s="42">
        <v>556</v>
      </c>
      <c r="B163" s="7">
        <v>314760</v>
      </c>
      <c r="C163" s="17" t="s">
        <v>1114</v>
      </c>
      <c r="D163" s="36" t="s">
        <v>33</v>
      </c>
      <c r="E163" s="36" t="s">
        <v>577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2</v>
      </c>
      <c r="J163" s="11">
        <v>16294</v>
      </c>
      <c r="K163" s="58" t="s">
        <v>1121</v>
      </c>
      <c r="L163" s="8">
        <f>I163/J163*100000</f>
        <v>12.274456855284154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119</v>
      </c>
      <c r="B164" s="7">
        <v>311090</v>
      </c>
      <c r="C164" s="17" t="s">
        <v>1114</v>
      </c>
      <c r="D164" s="36" t="s">
        <v>33</v>
      </c>
      <c r="E164" s="36" t="s">
        <v>154</v>
      </c>
      <c r="F164" s="12">
        <f>VLOOKUP(A164,Dengue!$1:$1048576,10,FALSE)</f>
        <v>2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2</v>
      </c>
      <c r="J164" s="11">
        <v>16565</v>
      </c>
      <c r="K164" s="58" t="s">
        <v>1121</v>
      </c>
      <c r="L164" s="8">
        <f>I164/J164*100000</f>
        <v>12.073649260488983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695</v>
      </c>
      <c r="B165" s="7">
        <v>315895</v>
      </c>
      <c r="C165" s="17" t="s">
        <v>1110</v>
      </c>
      <c r="D165" s="36" t="s">
        <v>20</v>
      </c>
      <c r="E165" s="36" t="s">
        <v>705</v>
      </c>
      <c r="F165" s="12">
        <f>VLOOKUP(A165,Dengue!$1:$1048576,10,FALSE)</f>
        <v>4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4</v>
      </c>
      <c r="J165" s="11">
        <v>33934</v>
      </c>
      <c r="K165" s="58" t="s">
        <v>1122</v>
      </c>
      <c r="L165" s="8">
        <f>I165/J165*100000</f>
        <v>11.787587670183298</v>
      </c>
      <c r="M165" s="7" t="str">
        <f>IF(L165=0,"Silencioso",IF(AND(L165&gt;0,L165&lt;100),"Baixa",IF(AND(L165&gt;=100,L165&lt;300),"Média",IF(AND(L165&gt;=300,L165&lt;500),"Alta",IF(L165&gt;=500,"Muito Alta","Avaliar")))))</f>
        <v>Baixa</v>
      </c>
      <c r="N165" s="7">
        <f>VLOOKUP($B165,LIRAa!$1:$1048576,3,FALSE)</f>
        <v>2.6</v>
      </c>
      <c r="O165" s="7">
        <f>VLOOKUP($B165,LIRAa!$1:$1048576,4,FALSE)</f>
        <v>1.9</v>
      </c>
      <c r="P165" s="7">
        <f>VLOOKUP($B165,LIRAa!$1:$1048576,5,FALSE)</f>
        <v>2.6</v>
      </c>
      <c r="S165" s="38"/>
    </row>
    <row r="166" spans="1:19" ht="15.75" x14ac:dyDescent="0.25">
      <c r="A166" s="42">
        <v>203</v>
      </c>
      <c r="B166" s="7">
        <v>311830</v>
      </c>
      <c r="C166" s="17" t="s">
        <v>1116</v>
      </c>
      <c r="D166" s="36" t="s">
        <v>41</v>
      </c>
      <c r="E166" s="36" t="s">
        <v>238</v>
      </c>
      <c r="F166" s="12">
        <f>VLOOKUP(A166,Dengue!$1:$1048576,10,FALSE)</f>
        <v>15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15</v>
      </c>
      <c r="J166" s="11">
        <v>127539</v>
      </c>
      <c r="K166" s="58" t="s">
        <v>1124</v>
      </c>
      <c r="L166" s="8">
        <f>I166/J166*100000</f>
        <v>11.761108366852492</v>
      </c>
      <c r="M166" s="7" t="str">
        <f>IF(L166=0,"Silencioso",IF(AND(L166&gt;0,L166&lt;100),"Baixa",IF(AND(L166&gt;=100,L166&lt;300),"Média",IF(AND(L166&gt;=300,L166&lt;500),"Alta",IF(L166&gt;=500,"Muito Alta","Avaliar")))))</f>
        <v>Baixa</v>
      </c>
      <c r="N166" s="7">
        <f>VLOOKUP($B166,LIRAa!$1:$1048576,3,FALSE)</f>
        <v>0.1</v>
      </c>
      <c r="O166" s="7">
        <f>VLOOKUP($B166,LIRAa!$1:$1048576,4,FALSE)</f>
        <v>0.5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598</v>
      </c>
      <c r="B167" s="7">
        <v>315100</v>
      </c>
      <c r="C167" s="17" t="s">
        <v>1114</v>
      </c>
      <c r="D167" s="36" t="s">
        <v>36</v>
      </c>
      <c r="E167" s="36" t="s">
        <v>614</v>
      </c>
      <c r="F167" s="12">
        <f>VLOOKUP(A167,Dengue!$1:$1048576,10,FALSE)</f>
        <v>1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1</v>
      </c>
      <c r="J167" s="11">
        <v>8550</v>
      </c>
      <c r="K167" s="58" t="s">
        <v>1121</v>
      </c>
      <c r="L167" s="8">
        <f>I167/J167*100000</f>
        <v>11.695906432748538</v>
      </c>
      <c r="M167" s="7" t="str">
        <f>IF(L167=0,"Silencioso",IF(AND(L167&gt;0,L167&lt;100),"Baixa",IF(AND(L167&gt;=100,L167&lt;300),"Média",IF(AND(L167&gt;=300,L167&lt;500),"Alta",IF(L167&gt;=500,"Muito Alta","Avaliar")))))</f>
        <v>Baixa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591</v>
      </c>
      <c r="B168" s="7">
        <v>315050</v>
      </c>
      <c r="C168" s="17" t="s">
        <v>1112</v>
      </c>
      <c r="D168" s="36" t="s">
        <v>26</v>
      </c>
      <c r="E168" s="36" t="s">
        <v>608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1</v>
      </c>
      <c r="J168" s="11">
        <v>8631</v>
      </c>
      <c r="K168" s="58" t="s">
        <v>1121</v>
      </c>
      <c r="L168" s="8">
        <f>I168/J168*100000</f>
        <v>11.586142973004288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619</v>
      </c>
      <c r="B169" s="7">
        <v>315290</v>
      </c>
      <c r="C169" s="17" t="s">
        <v>1114</v>
      </c>
      <c r="D169" s="36" t="s">
        <v>45</v>
      </c>
      <c r="E169" s="36" t="s">
        <v>631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1</v>
      </c>
      <c r="J169" s="11">
        <v>8642</v>
      </c>
      <c r="K169" s="58" t="s">
        <v>1121</v>
      </c>
      <c r="L169" s="8">
        <f>I169/J169*100000</f>
        <v>11.571395510298542</v>
      </c>
      <c r="M169" s="7" t="str">
        <f>IF(L169=0,"Silencioso",IF(AND(L169&gt;0,L169&lt;100),"Baixa",IF(AND(L169&gt;=100,L169&lt;300),"Média",IF(AND(L169&gt;=300,L169&lt;500),"Alta",IF(L169&gt;=500,"Muito Alta","Avaliar")))))</f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738</v>
      </c>
      <c r="B170" s="7">
        <v>316290</v>
      </c>
      <c r="C170" s="17" t="s">
        <v>1115</v>
      </c>
      <c r="D170" s="36" t="s">
        <v>57</v>
      </c>
      <c r="E170" s="36" t="s">
        <v>748</v>
      </c>
      <c r="F170" s="12">
        <f>VLOOKUP(A170,Dengue!$1:$1048576,10,FALSE)</f>
        <v>3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3</v>
      </c>
      <c r="J170" s="11">
        <v>26272</v>
      </c>
      <c r="K170" s="58" t="s">
        <v>1122</v>
      </c>
      <c r="L170" s="8">
        <f>I170/J170*100000</f>
        <v>11.419001218026796</v>
      </c>
      <c r="M170" s="7" t="str">
        <f>IF(L170=0,"Silencioso",IF(AND(L170&gt;0,L170&lt;100),"Baixa",IF(AND(L170&gt;=100,L170&lt;300),"Média",IF(AND(L170&gt;=300,L170&lt;500),"Alta",IF(L170&gt;=500,"Muito Alta","Avaliar")))))</f>
        <v>Baixa</v>
      </c>
      <c r="N170" s="7">
        <f>VLOOKUP($B170,LIRAa!$1:$1048576,3,FALSE)</f>
        <v>0.8</v>
      </c>
      <c r="O170" s="7">
        <f>VLOOKUP($B170,LIRAa!$1:$1048576,4,FALSE)</f>
        <v>2.1</v>
      </c>
      <c r="P170" s="7">
        <f>VLOOKUP($B170,LIRAa!$1:$1048576,5,FALSE)</f>
        <v>2.1</v>
      </c>
      <c r="S170" s="38"/>
    </row>
    <row r="171" spans="1:19" ht="15.75" x14ac:dyDescent="0.25">
      <c r="A171" s="42">
        <v>15</v>
      </c>
      <c r="B171" s="7">
        <v>310150</v>
      </c>
      <c r="C171" s="17" t="s">
        <v>1115</v>
      </c>
      <c r="D171" s="36" t="s">
        <v>38</v>
      </c>
      <c r="E171" s="36" t="s">
        <v>39</v>
      </c>
      <c r="F171" s="12">
        <f>VLOOKUP(A171,Dengue!$1:$1048576,10,FALSE)</f>
        <v>3</v>
      </c>
      <c r="G171" s="12">
        <f>VLOOKUP($A171,Chik!$1:$1048576,10,FALSE)</f>
        <v>1</v>
      </c>
      <c r="H171" s="12">
        <f>VLOOKUP($A171,zika!$1:$1048576,10,FALSE)</f>
        <v>0</v>
      </c>
      <c r="I171" s="12">
        <f>H171+F171+G171</f>
        <v>4</v>
      </c>
      <c r="J171" s="11">
        <v>35321</v>
      </c>
      <c r="K171" s="58" t="s">
        <v>1122</v>
      </c>
      <c r="L171" s="8">
        <f>I171/J171*100000</f>
        <v>11.324707680982984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1.6</v>
      </c>
      <c r="O171" s="7">
        <f>VLOOKUP($B171,LIRAa!$1:$1048576,4,FALSE)</f>
        <v>2.6</v>
      </c>
      <c r="P171" s="7">
        <f>VLOOKUP($B171,LIRAa!$1:$1048576,5,FALSE)</f>
        <v>1.9</v>
      </c>
      <c r="S171" s="38"/>
    </row>
    <row r="172" spans="1:19" ht="15.75" x14ac:dyDescent="0.25">
      <c r="A172" s="42">
        <v>617</v>
      </c>
      <c r="B172" s="7">
        <v>315270</v>
      </c>
      <c r="C172" s="17" t="s">
        <v>1116</v>
      </c>
      <c r="D172" s="36" t="s">
        <v>94</v>
      </c>
      <c r="E172" s="36" t="s">
        <v>629</v>
      </c>
      <c r="F172" s="12">
        <f>VLOOKUP(A172,Dengue!$1:$1048576,10,FALSE)</f>
        <v>1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1</v>
      </c>
      <c r="J172" s="11">
        <v>8979</v>
      </c>
      <c r="K172" s="58" t="s">
        <v>1121</v>
      </c>
      <c r="L172" s="8">
        <f>I172/J172*100000</f>
        <v>11.137097672346586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355</v>
      </c>
      <c r="B173" s="7">
        <v>313115</v>
      </c>
      <c r="C173" s="17" t="s">
        <v>1110</v>
      </c>
      <c r="D173" s="36" t="s">
        <v>20</v>
      </c>
      <c r="E173" s="36" t="s">
        <v>384</v>
      </c>
      <c r="F173" s="12">
        <f>VLOOKUP(A173,Dengue!$1:$1048576,10,FALSE)</f>
        <v>2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2</v>
      </c>
      <c r="J173" s="11">
        <v>18438</v>
      </c>
      <c r="K173" s="58" t="s">
        <v>1121</v>
      </c>
      <c r="L173" s="8">
        <f>I173/J173*100000</f>
        <v>10.847163466753445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142</v>
      </c>
      <c r="B174" s="7">
        <v>311290</v>
      </c>
      <c r="C174" s="17" t="s">
        <v>1109</v>
      </c>
      <c r="D174" s="36" t="s">
        <v>14</v>
      </c>
      <c r="E174" s="36" t="s">
        <v>177</v>
      </c>
      <c r="F174" s="12">
        <f>VLOOKUP(A174,Dengue!$1:$1048576,10,FALSE)</f>
        <v>1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1</v>
      </c>
      <c r="J174" s="11">
        <v>9287</v>
      </c>
      <c r="K174" s="58" t="s">
        <v>1121</v>
      </c>
      <c r="L174" s="8">
        <f>I174/J174*100000</f>
        <v>10.767739851405191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357</v>
      </c>
      <c r="B175" s="7">
        <v>313130</v>
      </c>
      <c r="C175" s="17" t="s">
        <v>1110</v>
      </c>
      <c r="D175" s="36" t="s">
        <v>20</v>
      </c>
      <c r="E175" s="36" t="s">
        <v>386</v>
      </c>
      <c r="F175" s="12">
        <f>VLOOKUP(A175,Dengue!$1:$1048576,10,FALSE)</f>
        <v>22</v>
      </c>
      <c r="G175" s="73">
        <f>VLOOKUP($A175,Chik!$1:$1048576,10,FALSE)</f>
        <v>6</v>
      </c>
      <c r="H175" s="12">
        <f>VLOOKUP($A175,zika!$1:$1048576,10,FALSE)</f>
        <v>0</v>
      </c>
      <c r="I175" s="12">
        <f>H175+F175+G175</f>
        <v>28</v>
      </c>
      <c r="J175" s="11">
        <v>261344</v>
      </c>
      <c r="K175" s="58" t="s">
        <v>1124</v>
      </c>
      <c r="L175" s="8">
        <f>I175/J175*100000</f>
        <v>10.713848414350434</v>
      </c>
      <c r="M175" s="7" t="str">
        <f>IF(L175=0,"Silencioso",IF(AND(L175&gt;0,L175&lt;100),"Baixa",IF(AND(L175&gt;=100,L175&lt;300),"Média",IF(AND(L175&gt;=300,L175&lt;500),"Alta",IF(L175&gt;=500,"Muito Alta","Avaliar")))))</f>
        <v>Baixa</v>
      </c>
      <c r="N175" s="7">
        <f>VLOOKUP($B175,LIRAa!$1:$1048576,3,FALSE)</f>
        <v>1.4</v>
      </c>
      <c r="O175" s="7">
        <f>VLOOKUP($B175,LIRAa!$1:$1048576,4,FALSE)</f>
        <v>1.5</v>
      </c>
      <c r="P175" s="7">
        <f>VLOOKUP($B175,LIRAa!$1:$1048576,5,FALSE)</f>
        <v>1.9</v>
      </c>
      <c r="S175" s="38"/>
    </row>
    <row r="176" spans="1:19" ht="15.75" x14ac:dyDescent="0.25">
      <c r="A176" s="42">
        <v>166</v>
      </c>
      <c r="B176" s="7">
        <v>311530</v>
      </c>
      <c r="C176" s="17" t="s">
        <v>1115</v>
      </c>
      <c r="D176" s="36" t="s">
        <v>38</v>
      </c>
      <c r="E176" s="36" t="s">
        <v>201</v>
      </c>
      <c r="F176" s="12">
        <f>VLOOKUP(A176,Dengue!$1:$1048576,10,FALSE)</f>
        <v>8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8</v>
      </c>
      <c r="J176" s="11">
        <v>74691</v>
      </c>
      <c r="K176" s="58" t="s">
        <v>1123</v>
      </c>
      <c r="L176" s="8">
        <f>I176/J176*100000</f>
        <v>10.710795142654403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>
        <f>VLOOKUP($B176,LIRAa!$1:$1048576,3,FALSE)</f>
        <v>1.1000000000000001</v>
      </c>
      <c r="O176" s="7">
        <f>VLOOKUP($B176,LIRAa!$1:$1048576,4,FALSE)</f>
        <v>1.5</v>
      </c>
      <c r="P176" s="7">
        <f>VLOOKUP($B176,LIRAa!$1:$1048576,5,FALSE)</f>
        <v>2</v>
      </c>
      <c r="S176" s="38"/>
    </row>
    <row r="177" spans="1:19" ht="15.75" x14ac:dyDescent="0.25">
      <c r="A177" s="42">
        <v>9</v>
      </c>
      <c r="B177" s="7">
        <v>310090</v>
      </c>
      <c r="C177" s="17" t="s">
        <v>1113</v>
      </c>
      <c r="D177" s="36" t="s">
        <v>28</v>
      </c>
      <c r="E177" s="36" t="s">
        <v>29</v>
      </c>
      <c r="F177" s="12">
        <f>VLOOKUP(A177,Dengue!$1:$1048576,10,FALSE)</f>
        <v>2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2</v>
      </c>
      <c r="J177" s="11">
        <v>19166</v>
      </c>
      <c r="K177" s="58" t="s">
        <v>1121</v>
      </c>
      <c r="L177" s="8">
        <f>I177/J177*100000</f>
        <v>10.435145570280705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38</v>
      </c>
      <c r="B178" s="7">
        <v>310350</v>
      </c>
      <c r="C178" s="17" t="s">
        <v>1107</v>
      </c>
      <c r="D178" s="36" t="s">
        <v>8</v>
      </c>
      <c r="E178" s="36" t="s">
        <v>67</v>
      </c>
      <c r="F178" s="12">
        <f>VLOOKUP(A178,Dengue!$1:$1048576,10,FALSE)</f>
        <v>12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12</v>
      </c>
      <c r="J178" s="11">
        <v>116691</v>
      </c>
      <c r="K178" s="58" t="s">
        <v>1124</v>
      </c>
      <c r="L178" s="8">
        <f>I178/J178*100000</f>
        <v>10.283569426948093</v>
      </c>
      <c r="M178" s="7" t="str">
        <f>IF(L178=0,"Silencioso",IF(AND(L178&gt;0,L178&lt;100),"Baixa",IF(AND(L178&gt;=100,L178&lt;300),"Média",IF(AND(L178&gt;=300,L178&lt;500),"Alta",IF(L178&gt;=500,"Muito Alta","Avaliar")))))</f>
        <v>Baixa</v>
      </c>
      <c r="N178" s="7">
        <f>VLOOKUP($B178,LIRAa!$1:$1048576,3,FALSE)</f>
        <v>1.6</v>
      </c>
      <c r="O178" s="7">
        <f>VLOOKUP($B178,LIRAa!$1:$1048576,4,FALSE)</f>
        <v>3.8</v>
      </c>
      <c r="P178" s="7">
        <f>VLOOKUP($B178,LIRAa!$1:$1048576,5,FALSE)</f>
        <v>4.5</v>
      </c>
      <c r="S178" s="38"/>
    </row>
    <row r="179" spans="1:19" ht="15.75" x14ac:dyDescent="0.25">
      <c r="A179" s="42">
        <v>639</v>
      </c>
      <c r="B179" s="7">
        <v>315480</v>
      </c>
      <c r="C179" s="17" t="s">
        <v>1108</v>
      </c>
      <c r="D179" s="36" t="s">
        <v>98</v>
      </c>
      <c r="E179" s="36" t="s">
        <v>650</v>
      </c>
      <c r="F179" s="12">
        <f>VLOOKUP(A179,Dengue!$1:$1048576,10,FALSE)</f>
        <v>1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1</v>
      </c>
      <c r="J179" s="11">
        <v>10203</v>
      </c>
      <c r="K179" s="58" t="s">
        <v>1121</v>
      </c>
      <c r="L179" s="8">
        <f>I179/J179*100000</f>
        <v>9.8010389101244737</v>
      </c>
      <c r="M179" s="7" t="str">
        <f>IF(L179=0,"Silencioso",IF(AND(L179&gt;0,L179&lt;100),"Baixa",IF(AND(L179&gt;=100,L179&lt;300),"Média",IF(AND(L179&gt;=300,L179&lt;500),"Alta",IF(L179&gt;=500,"Muito Alta","Avaliar")))))</f>
        <v>Baixa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>
        <f>VLOOKUP($B179,LIRAa!$1:$1048576,5,FALSE)</f>
        <v>1.5</v>
      </c>
      <c r="S179" s="38"/>
    </row>
    <row r="180" spans="1:19" ht="15.75" x14ac:dyDescent="0.25">
      <c r="A180" s="42">
        <v>227</v>
      </c>
      <c r="B180" s="7">
        <v>312050</v>
      </c>
      <c r="C180" s="17" t="s">
        <v>1114</v>
      </c>
      <c r="D180" s="36" t="s">
        <v>33</v>
      </c>
      <c r="E180" s="36" t="s">
        <v>261</v>
      </c>
      <c r="F180" s="12">
        <f>VLOOKUP(A180,Dengue!$1:$1048576,10,FALSE)</f>
        <v>1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1</v>
      </c>
      <c r="J180" s="11">
        <v>10258</v>
      </c>
      <c r="K180" s="58" t="s">
        <v>1121</v>
      </c>
      <c r="L180" s="8">
        <f>I180/J180*100000</f>
        <v>9.748488984207448</v>
      </c>
      <c r="M180" s="7" t="str">
        <f>IF(L180=0,"Silencioso",IF(AND(L180&gt;0,L180&lt;100),"Baixa",IF(AND(L180&gt;=100,L180&lt;300),"Média",IF(AND(L180&gt;=300,L180&lt;500),"Alta",IF(L180&gt;=500,"Muito Alta","Avaliar")))))</f>
        <v>Baixa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63</v>
      </c>
      <c r="B181" s="7">
        <v>310590</v>
      </c>
      <c r="C181" s="17" t="s">
        <v>1116</v>
      </c>
      <c r="D181" s="36" t="s">
        <v>94</v>
      </c>
      <c r="E181" s="36" t="s">
        <v>95</v>
      </c>
      <c r="F181" s="12">
        <f>VLOOKUP(A181,Dengue!$1:$1048576,10,FALSE)</f>
        <v>2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2</v>
      </c>
      <c r="J181" s="11">
        <v>20720</v>
      </c>
      <c r="K181" s="58" t="s">
        <v>1121</v>
      </c>
      <c r="L181" s="8">
        <f>I181/J181*100000</f>
        <v>9.6525096525096519</v>
      </c>
      <c r="M181" s="7" t="str">
        <f>IF(L181=0,"Silencioso",IF(AND(L181&gt;0,L181&lt;100),"Baixa",IF(AND(L181&gt;=100,L181&lt;300),"Média",IF(AND(L181&gt;=300,L181&lt;500),"Alta",IF(L181&gt;=500,"Muito Alta","Avaliar")))))</f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449</v>
      </c>
      <c r="B182" s="7">
        <v>313900</v>
      </c>
      <c r="C182" s="17" t="s">
        <v>1114</v>
      </c>
      <c r="D182" s="36" t="s">
        <v>40</v>
      </c>
      <c r="E182" s="36" t="s">
        <v>472</v>
      </c>
      <c r="F182" s="12">
        <f>VLOOKUP(A182,Dengue!$1:$1048576,10,FALSE)</f>
        <v>4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4</v>
      </c>
      <c r="J182" s="11">
        <v>41844</v>
      </c>
      <c r="K182" s="58" t="s">
        <v>1122</v>
      </c>
      <c r="L182" s="8">
        <f>I182/J182*100000</f>
        <v>9.5593155530064049</v>
      </c>
      <c r="M182" s="7" t="str">
        <f>IF(L182=0,"Silencioso",IF(AND(L182&gt;0,L182&lt;100),"Baixa",IF(AND(L182&gt;=100,L182&lt;300),"Média",IF(AND(L182&gt;=300,L182&lt;500),"Alta",IF(L182&gt;=500,"Muito Alta","Avaliar")))))</f>
        <v>Baixa</v>
      </c>
      <c r="N182" s="7">
        <f>VLOOKUP($B182,LIRAa!$1:$1048576,3,FALSE)</f>
        <v>0.6</v>
      </c>
      <c r="O182" s="7">
        <f>VLOOKUP($B182,LIRAa!$1:$1048576,4,FALSE)</f>
        <v>0.5</v>
      </c>
      <c r="P182" s="7">
        <f>VLOOKUP($B182,LIRAa!$1:$1048576,5,FALSE)</f>
        <v>1.1000000000000001</v>
      </c>
      <c r="S182" s="38"/>
    </row>
    <row r="183" spans="1:19" ht="15.75" x14ac:dyDescent="0.25">
      <c r="A183" s="42">
        <v>608</v>
      </c>
      <c r="B183" s="7">
        <v>315200</v>
      </c>
      <c r="C183" s="17" t="s">
        <v>1108</v>
      </c>
      <c r="D183" s="36" t="s">
        <v>11</v>
      </c>
      <c r="E183" s="36" t="s">
        <v>622</v>
      </c>
      <c r="F183" s="12">
        <f>VLOOKUP(A183,Dengue!$1:$1048576,10,FALSE)</f>
        <v>3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3</v>
      </c>
      <c r="J183" s="11">
        <v>31583</v>
      </c>
      <c r="K183" s="58" t="s">
        <v>1122</v>
      </c>
      <c r="L183" s="8">
        <f>I183/J183*100000</f>
        <v>9.4987809897729782</v>
      </c>
      <c r="M183" s="7" t="str">
        <f>IF(L183=0,"Silencioso",IF(AND(L183&gt;0,L183&lt;100),"Baixa",IF(AND(L183&gt;=100,L183&lt;300),"Média",IF(AND(L183&gt;=300,L183&lt;500),"Alta",IF(L183&gt;=500,"Muito Alta","Avaliar")))))</f>
        <v>Baixa</v>
      </c>
      <c r="N183" s="7">
        <f>VLOOKUP($B183,LIRAa!$1:$1048576,3,FALSE)</f>
        <v>1.9</v>
      </c>
      <c r="O183" s="7">
        <f>VLOOKUP($B183,LIRAa!$1:$1048576,4,FALSE)</f>
        <v>4.7</v>
      </c>
      <c r="P183" s="7">
        <f>VLOOKUP($B183,LIRAa!$1:$1048576,5,FALSE)</f>
        <v>3.4</v>
      </c>
      <c r="S183" s="38"/>
    </row>
    <row r="184" spans="1:19" ht="15.75" x14ac:dyDescent="0.25">
      <c r="A184" s="42">
        <v>486</v>
      </c>
      <c r="B184" s="7">
        <v>314210</v>
      </c>
      <c r="C184" s="17" t="s">
        <v>1115</v>
      </c>
      <c r="D184" s="36" t="s">
        <v>62</v>
      </c>
      <c r="E184" s="36" t="s">
        <v>508</v>
      </c>
      <c r="F184" s="12">
        <f>VLOOKUP(A184,Dengue!$1:$1048576,10,FALSE)</f>
        <v>1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1</v>
      </c>
      <c r="J184" s="11">
        <v>10721</v>
      </c>
      <c r="K184" s="58" t="s">
        <v>1121</v>
      </c>
      <c r="L184" s="8">
        <f>I184/J184*100000</f>
        <v>9.3274881074526625</v>
      </c>
      <c r="M184" s="7" t="str">
        <f>IF(L184=0,"Silencioso",IF(AND(L184&gt;0,L184&lt;100),"Baixa",IF(AND(L184&gt;=100,L184&lt;300),"Média",IF(AND(L184&gt;=300,L184&lt;500),"Alta",IF(L184&gt;=500,"Muito Alta","Avaliar")))))</f>
        <v>Baixa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59</v>
      </c>
      <c r="B185" s="7">
        <v>310540</v>
      </c>
      <c r="C185" s="17" t="s">
        <v>1108</v>
      </c>
      <c r="D185" s="36" t="s">
        <v>90</v>
      </c>
      <c r="E185" s="36" t="s">
        <v>91</v>
      </c>
      <c r="F185" s="12">
        <f>VLOOKUP(A185,Dengue!$1:$1048576,10,FALSE)</f>
        <v>3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3</v>
      </c>
      <c r="J185" s="11">
        <v>32319</v>
      </c>
      <c r="K185" s="58" t="s">
        <v>1122</v>
      </c>
      <c r="L185" s="8">
        <f>I185/J185*100000</f>
        <v>9.2824654228162995</v>
      </c>
      <c r="M185" s="7" t="str">
        <f>IF(L185=0,"Silencioso",IF(AND(L185&gt;0,L185&lt;100),"Baixa",IF(AND(L185&gt;=100,L185&lt;300),"Média",IF(AND(L185&gt;=300,L185&lt;500),"Alta",IF(L185&gt;=500,"Muito Alta","Avaliar")))))</f>
        <v>Baixa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722</v>
      </c>
      <c r="B186" s="7">
        <v>316190</v>
      </c>
      <c r="C186" s="17" t="s">
        <v>1108</v>
      </c>
      <c r="D186" s="36" t="s">
        <v>90</v>
      </c>
      <c r="E186" s="36" t="s">
        <v>732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1</v>
      </c>
      <c r="J186" s="11">
        <v>10818</v>
      </c>
      <c r="K186" s="58" t="s">
        <v>1121</v>
      </c>
      <c r="L186" s="8">
        <f>I186/J186*100000</f>
        <v>9.2438528378628213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381</v>
      </c>
      <c r="B187" s="7">
        <v>313370</v>
      </c>
      <c r="C187" s="17" t="s">
        <v>1112</v>
      </c>
      <c r="D187" s="36" t="s">
        <v>26</v>
      </c>
      <c r="E187" s="36" t="s">
        <v>408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1</v>
      </c>
      <c r="I187" s="12">
        <f>H187+F187+G187</f>
        <v>1</v>
      </c>
      <c r="J187" s="11">
        <v>11037</v>
      </c>
      <c r="K187" s="58" t="s">
        <v>1121</v>
      </c>
      <c r="L187" s="8">
        <f>I187/J187*100000</f>
        <v>9.0604330887016395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32</v>
      </c>
      <c r="B188" s="7">
        <v>310290</v>
      </c>
      <c r="C188" s="17" t="s">
        <v>1116</v>
      </c>
      <c r="D188" s="36" t="s">
        <v>41</v>
      </c>
      <c r="E188" s="36" t="s">
        <v>60</v>
      </c>
      <c r="F188" s="12">
        <f>VLOOKUP(A188,Dengue!$1:$1048576,10,FALSE)</f>
        <v>0</v>
      </c>
      <c r="G188" s="12">
        <f>VLOOKUP($A188,Chik!$1:$1048576,10,FALSE)</f>
        <v>1</v>
      </c>
      <c r="H188" s="12">
        <f>VLOOKUP($A188,zika!$1:$1048576,10,FALSE)</f>
        <v>0</v>
      </c>
      <c r="I188" s="12">
        <f>H188+F188+G188</f>
        <v>1</v>
      </c>
      <c r="J188" s="11">
        <v>11432</v>
      </c>
      <c r="K188" s="58" t="s">
        <v>1121</v>
      </c>
      <c r="L188" s="8">
        <f>I188/J188*100000</f>
        <v>8.7473757872638203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 t="str">
        <f>VLOOKUP($B188,LIRAa!$1:$1048576,3,FALSE)</f>
        <v>Sem Informação</v>
      </c>
      <c r="O188" s="7" t="str">
        <f>VLOOKUP($B188,LIRAa!$1:$1048576,4,FALSE)</f>
        <v>Sem Informação</v>
      </c>
      <c r="P188" s="7" t="str">
        <f>VLOOKUP($B188,LIRAa!$1:$1048576,5,FALSE)</f>
        <v>Sem Informação</v>
      </c>
      <c r="S188" s="38"/>
    </row>
    <row r="189" spans="1:19" ht="15.75" x14ac:dyDescent="0.25">
      <c r="A189" s="42">
        <v>153</v>
      </c>
      <c r="B189" s="7">
        <v>311400</v>
      </c>
      <c r="C189" s="17" t="s">
        <v>1112</v>
      </c>
      <c r="D189" s="36" t="s">
        <v>26</v>
      </c>
      <c r="E189" s="36" t="s">
        <v>188</v>
      </c>
      <c r="F189" s="12">
        <f>VLOOKUP(A189,Dengue!$1:$1048576,10,FALSE)</f>
        <v>1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1</v>
      </c>
      <c r="J189" s="11">
        <v>11439</v>
      </c>
      <c r="K189" s="58" t="s">
        <v>1121</v>
      </c>
      <c r="L189" s="8">
        <f>I189/J189*100000</f>
        <v>8.7420229041000095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19" ht="15.75" x14ac:dyDescent="0.25">
      <c r="A190" s="42">
        <v>732</v>
      </c>
      <c r="B190" s="7">
        <v>316255</v>
      </c>
      <c r="C190" s="17" t="s">
        <v>1109</v>
      </c>
      <c r="D190" s="36" t="s">
        <v>14</v>
      </c>
      <c r="E190" s="36" t="s">
        <v>742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1</v>
      </c>
      <c r="I190" s="12">
        <f>H190+F190+G190</f>
        <v>1</v>
      </c>
      <c r="J190" s="11">
        <v>11440</v>
      </c>
      <c r="K190" s="58" t="s">
        <v>1121</v>
      </c>
      <c r="L190" s="8">
        <f>I190/J190*100000</f>
        <v>8.7412587412587417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199</v>
      </c>
      <c r="B191" s="7">
        <v>311790</v>
      </c>
      <c r="C191" s="17" t="s">
        <v>1114</v>
      </c>
      <c r="D191" s="36" t="s">
        <v>36</v>
      </c>
      <c r="E191" s="36" t="s">
        <v>234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1</v>
      </c>
      <c r="J191" s="11">
        <v>11813</v>
      </c>
      <c r="K191" s="58" t="s">
        <v>1121</v>
      </c>
      <c r="L191" s="8">
        <f>I191/J191*100000</f>
        <v>8.4652501481418767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398</v>
      </c>
      <c r="B192" s="7">
        <v>313510</v>
      </c>
      <c r="C192" s="17" t="s">
        <v>1118</v>
      </c>
      <c r="D192" s="36" t="s">
        <v>102</v>
      </c>
      <c r="E192" s="36" t="s">
        <v>424</v>
      </c>
      <c r="F192" s="12">
        <f>VLOOKUP(A192,Dengue!$1:$1048576,10,FALSE)</f>
        <v>4</v>
      </c>
      <c r="G192" s="12">
        <f>VLOOKUP($A192,Chik!$1:$1048576,10,FALSE)</f>
        <v>2</v>
      </c>
      <c r="H192" s="12">
        <f>VLOOKUP($A192,zika!$1:$1048576,10,FALSE)</f>
        <v>0</v>
      </c>
      <c r="I192" s="12">
        <f>H192+F192+G192</f>
        <v>6</v>
      </c>
      <c r="J192" s="11">
        <v>71265</v>
      </c>
      <c r="K192" s="58" t="s">
        <v>1123</v>
      </c>
      <c r="L192" s="8">
        <f>I192/J192*100000</f>
        <v>8.4192801515470439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>
        <f>VLOOKUP($B192,LIRAa!$1:$1048576,3,FALSE)</f>
        <v>0.3</v>
      </c>
      <c r="O192" s="7">
        <f>VLOOKUP($B192,LIRAa!$1:$1048576,4,FALSE)</f>
        <v>0.8</v>
      </c>
      <c r="P192" s="7">
        <f>VLOOKUP($B192,LIRAa!$1:$1048576,5,FALSE)</f>
        <v>0.8</v>
      </c>
      <c r="S192" s="38"/>
    </row>
    <row r="193" spans="1:19" ht="15.75" x14ac:dyDescent="0.25">
      <c r="A193" s="42">
        <v>604</v>
      </c>
      <c r="B193" s="7">
        <v>315160</v>
      </c>
      <c r="C193" s="17" t="s">
        <v>1111</v>
      </c>
      <c r="D193" s="36" t="s">
        <v>24</v>
      </c>
      <c r="E193" s="36" t="s">
        <v>618</v>
      </c>
      <c r="F193" s="12">
        <f>VLOOKUP(A193,Dengue!$1:$1048576,10,FALSE)</f>
        <v>1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1</v>
      </c>
      <c r="J193" s="11">
        <v>11968</v>
      </c>
      <c r="K193" s="58" t="s">
        <v>1121</v>
      </c>
      <c r="L193" s="8">
        <f>I193/J193*100000</f>
        <v>8.355614973262032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675</v>
      </c>
      <c r="B194" s="7">
        <v>315780</v>
      </c>
      <c r="C194" s="17" t="s">
        <v>1108</v>
      </c>
      <c r="D194" s="36" t="s">
        <v>98</v>
      </c>
      <c r="E194" s="36" t="s">
        <v>686</v>
      </c>
      <c r="F194" s="12">
        <f>VLOOKUP(A194,Dengue!$1:$1048576,10,FALSE)</f>
        <v>18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18</v>
      </c>
      <c r="J194" s="11">
        <v>218147</v>
      </c>
      <c r="K194" s="58" t="s">
        <v>1124</v>
      </c>
      <c r="L194" s="8">
        <f>I194/J194*100000</f>
        <v>8.2513167726349668</v>
      </c>
      <c r="M194" s="7" t="str">
        <f>IF(L194=0,"Silencioso",IF(AND(L194&gt;0,L194&lt;100),"Baixa",IF(AND(L194&gt;=100,L194&lt;300),"Média",IF(AND(L194&gt;=300,L194&lt;500),"Alta",IF(L194&gt;=500,"Muito Alta","Avaliar")))))</f>
        <v>Baixa</v>
      </c>
      <c r="N194" s="7">
        <f>VLOOKUP($B194,LIRAa!$1:$1048576,3,FALSE)</f>
        <v>0.2</v>
      </c>
      <c r="O194" s="7">
        <f>VLOOKUP($B194,LIRAa!$1:$1048576,4,FALSE)</f>
        <v>1</v>
      </c>
      <c r="P194" s="7">
        <f>VLOOKUP($B194,LIRAa!$1:$1048576,5,FALSE)</f>
        <v>0.8</v>
      </c>
      <c r="S194" s="38"/>
    </row>
    <row r="195" spans="1:19" ht="15.75" x14ac:dyDescent="0.25">
      <c r="A195" s="42">
        <v>152</v>
      </c>
      <c r="B195" s="7">
        <v>311390</v>
      </c>
      <c r="C195" s="17" t="s">
        <v>1114</v>
      </c>
      <c r="D195" s="36" t="s">
        <v>33</v>
      </c>
      <c r="E195" s="36" t="s">
        <v>187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1</v>
      </c>
      <c r="J195" s="11">
        <v>12158</v>
      </c>
      <c r="K195" s="58" t="s">
        <v>1121</v>
      </c>
      <c r="L195" s="8">
        <f>I195/J195*100000</f>
        <v>8.2250370126665562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 t="str">
        <f>VLOOKUP($B195,LIRAa!$1:$1048576,3,FALSE)</f>
        <v>Sem Informação</v>
      </c>
      <c r="O195" s="7" t="str">
        <f>VLOOKUP($B195,LIRAa!$1:$1048576,4,FALSE)</f>
        <v>Sem Informação</v>
      </c>
      <c r="P195" s="7" t="str">
        <f>VLOOKUP($B195,LIRAa!$1:$1048576,5,FALSE)</f>
        <v>Sem Informação</v>
      </c>
      <c r="S195" s="38"/>
    </row>
    <row r="196" spans="1:19" ht="15.75" x14ac:dyDescent="0.25">
      <c r="A196" s="42">
        <v>569</v>
      </c>
      <c r="B196" s="7">
        <v>314870</v>
      </c>
      <c r="C196" s="17" t="s">
        <v>1113</v>
      </c>
      <c r="D196" s="36" t="s">
        <v>30</v>
      </c>
      <c r="E196" s="36" t="s">
        <v>30</v>
      </c>
      <c r="F196" s="12">
        <f>VLOOKUP(A196,Dengue!$1:$1048576,10,FALSE)</f>
        <v>2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2</v>
      </c>
      <c r="J196" s="11">
        <v>24319</v>
      </c>
      <c r="K196" s="58" t="s">
        <v>1121</v>
      </c>
      <c r="L196" s="8">
        <f>I196/J196*100000</f>
        <v>8.2240223693408439</v>
      </c>
      <c r="M196" s="7" t="str">
        <f>IF(L196=0,"Silencioso",IF(AND(L196&gt;0,L196&lt;100),"Baixa",IF(AND(L196&gt;=100,L196&lt;300),"Média",IF(AND(L196&gt;=300,L196&lt;500),"Alta",IF(L196&gt;=500,"Muito Alta","Avaliar")))))</f>
        <v>Baixa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11</v>
      </c>
      <c r="B197" s="7">
        <v>310110</v>
      </c>
      <c r="C197" s="17" t="s">
        <v>1110</v>
      </c>
      <c r="D197" s="36" t="s">
        <v>22</v>
      </c>
      <c r="E197" s="36" t="s">
        <v>32</v>
      </c>
      <c r="F197" s="12">
        <f>VLOOKUP(A197,Dengue!$1:$1048576,10,FALSE)</f>
        <v>2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2</v>
      </c>
      <c r="J197" s="11">
        <v>25193</v>
      </c>
      <c r="K197" s="58" t="s">
        <v>1122</v>
      </c>
      <c r="L197" s="8">
        <f>I197/J197*100000</f>
        <v>7.9387131346008806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>
        <f>VLOOKUP($B197,LIRAa!$1:$1048576,3,FALSE)</f>
        <v>4.3</v>
      </c>
      <c r="O197" s="7">
        <f>VLOOKUP($B197,LIRAa!$1:$1048576,4,FALSE)</f>
        <v>5.6</v>
      </c>
      <c r="P197" s="7">
        <f>VLOOKUP($B197,LIRAa!$1:$1048576,5,FALSE)</f>
        <v>3</v>
      </c>
      <c r="S197" s="38"/>
    </row>
    <row r="198" spans="1:19" ht="15.75" x14ac:dyDescent="0.25">
      <c r="A198" s="42">
        <v>637</v>
      </c>
      <c r="B198" s="7">
        <v>315460</v>
      </c>
      <c r="C198" s="17" t="s">
        <v>1108</v>
      </c>
      <c r="D198" s="36" t="s">
        <v>98</v>
      </c>
      <c r="E198" s="36" t="s">
        <v>648</v>
      </c>
      <c r="F198" s="12">
        <f>VLOOKUP(A198,Dengue!$1:$1048576,10,FALSE)</f>
        <v>26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26</v>
      </c>
      <c r="J198" s="11">
        <v>331045</v>
      </c>
      <c r="K198" s="58" t="s">
        <v>1124</v>
      </c>
      <c r="L198" s="8">
        <f>I198/J198*100000</f>
        <v>7.8539171411741604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>
        <f>VLOOKUP($B198,LIRAa!$1:$1048576,3,FALSE)</f>
        <v>1.1000000000000001</v>
      </c>
      <c r="O198" s="7">
        <f>VLOOKUP($B198,LIRAa!$1:$1048576,4,FALSE)</f>
        <v>2.1</v>
      </c>
      <c r="P198" s="7">
        <f>VLOOKUP($B198,LIRAa!$1:$1048576,5,FALSE)</f>
        <v>2</v>
      </c>
      <c r="S198" s="38"/>
    </row>
    <row r="199" spans="1:19" ht="15.75" x14ac:dyDescent="0.25">
      <c r="A199" s="42">
        <v>651</v>
      </c>
      <c r="B199" s="7">
        <v>315600</v>
      </c>
      <c r="C199" s="17" t="s">
        <v>1108</v>
      </c>
      <c r="D199" s="36" t="s">
        <v>53</v>
      </c>
      <c r="E199" s="36" t="s">
        <v>662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</v>
      </c>
      <c r="J199" s="11">
        <v>12957</v>
      </c>
      <c r="K199" s="58" t="s">
        <v>1121</v>
      </c>
      <c r="L199" s="8">
        <f>I199/J199*100000</f>
        <v>7.7178359188083663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661</v>
      </c>
      <c r="B200" s="7">
        <v>315690</v>
      </c>
      <c r="C200" s="17" t="s">
        <v>1111</v>
      </c>
      <c r="D200" s="36" t="s">
        <v>24</v>
      </c>
      <c r="E200" s="36" t="s">
        <v>672</v>
      </c>
      <c r="F200" s="12">
        <f>VLOOKUP(A200,Dengue!$1:$1048576,10,FALSE)</f>
        <v>2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2</v>
      </c>
      <c r="J200" s="11">
        <v>25989</v>
      </c>
      <c r="K200" s="58" t="s">
        <v>1122</v>
      </c>
      <c r="L200" s="8">
        <f>I200/J200*100000</f>
        <v>7.6955635076378472</v>
      </c>
      <c r="M200" s="7" t="str">
        <f>IF(L200=0,"Silencioso",IF(AND(L200&gt;0,L200&lt;100),"Baixa",IF(AND(L200&gt;=100,L200&lt;300),"Média",IF(AND(L200&gt;=300,L200&lt;500),"Alta",IF(L200&gt;=500,"Muito Alta","Avaliar")))))</f>
        <v>Baixa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387</v>
      </c>
      <c r="B201" s="7">
        <v>313420</v>
      </c>
      <c r="C201" s="17" t="s">
        <v>1107</v>
      </c>
      <c r="D201" s="36" t="s">
        <v>142</v>
      </c>
      <c r="E201" s="36" t="s">
        <v>142</v>
      </c>
      <c r="F201" s="12">
        <f>VLOOKUP(A201,Dengue!$1:$1048576,10,FALSE)</f>
        <v>8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8</v>
      </c>
      <c r="J201" s="11">
        <v>104067</v>
      </c>
      <c r="K201" s="58" t="s">
        <v>1124</v>
      </c>
      <c r="L201" s="8">
        <f>I201/J201*100000</f>
        <v>7.6873552615142176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>
        <f>VLOOKUP($B201,LIRAa!$1:$1048576,3,FALSE)</f>
        <v>1.8</v>
      </c>
      <c r="O201" s="7">
        <f>VLOOKUP($B201,LIRAa!$1:$1048576,4,FALSE)</f>
        <v>4.5</v>
      </c>
      <c r="P201" s="7">
        <f>VLOOKUP($B201,LIRAa!$1:$1048576,5,FALSE)</f>
        <v>6</v>
      </c>
      <c r="S201" s="38"/>
    </row>
    <row r="202" spans="1:19" ht="15.75" x14ac:dyDescent="0.25">
      <c r="A202" s="42">
        <v>52</v>
      </c>
      <c r="B202" s="7">
        <v>310470</v>
      </c>
      <c r="C202" s="17" t="s">
        <v>1113</v>
      </c>
      <c r="D202" s="36" t="s">
        <v>28</v>
      </c>
      <c r="E202" s="36" t="s">
        <v>83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1</v>
      </c>
      <c r="J202" s="11">
        <v>13064</v>
      </c>
      <c r="K202" s="58" t="s">
        <v>1121</v>
      </c>
      <c r="L202" s="8">
        <f>I202/J202*100000</f>
        <v>7.6546233925290874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297</v>
      </c>
      <c r="B203" s="7">
        <v>312670</v>
      </c>
      <c r="C203" s="17" t="s">
        <v>1118</v>
      </c>
      <c r="D203" s="36" t="s">
        <v>102</v>
      </c>
      <c r="E203" s="36" t="s">
        <v>328</v>
      </c>
      <c r="F203" s="12">
        <f>VLOOKUP(A203,Dengue!$1:$1048576,10,FALSE)</f>
        <v>2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2</v>
      </c>
      <c r="J203" s="11">
        <v>26181</v>
      </c>
      <c r="K203" s="58" t="s">
        <v>1122</v>
      </c>
      <c r="L203" s="8">
        <f>I203/J203*100000</f>
        <v>7.639127611626753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>
        <f>VLOOKUP($B203,LIRAa!$1:$1048576,3,FALSE)</f>
        <v>3.5</v>
      </c>
      <c r="O203" s="7">
        <f>VLOOKUP($B203,LIRAa!$1:$1048576,4,FALSE)</f>
        <v>2.4</v>
      </c>
      <c r="P203" s="7">
        <f>VLOOKUP($B203,LIRAa!$1:$1048576,5,FALSE)</f>
        <v>11.4</v>
      </c>
      <c r="S203" s="38"/>
    </row>
    <row r="204" spans="1:19" ht="15.75" x14ac:dyDescent="0.25">
      <c r="A204" s="42">
        <v>496</v>
      </c>
      <c r="B204" s="7">
        <v>314300</v>
      </c>
      <c r="C204" s="17" t="s">
        <v>1114</v>
      </c>
      <c r="D204" s="36" t="s">
        <v>40</v>
      </c>
      <c r="E204" s="36" t="s">
        <v>518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13180</v>
      </c>
      <c r="K204" s="58" t="s">
        <v>1121</v>
      </c>
      <c r="L204" s="8">
        <f>I204/J204*100000</f>
        <v>7.587253414264036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366</v>
      </c>
      <c r="B205" s="7">
        <v>313220</v>
      </c>
      <c r="C205" s="17" t="s">
        <v>1112</v>
      </c>
      <c r="D205" s="36" t="s">
        <v>26</v>
      </c>
      <c r="E205" s="36" t="s">
        <v>393</v>
      </c>
      <c r="F205" s="12">
        <f>VLOOKUP(A205,Dengue!$1:$1048576,10,FALSE)</f>
        <v>1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1</v>
      </c>
      <c r="J205" s="11">
        <v>13278</v>
      </c>
      <c r="K205" s="58" t="s">
        <v>1121</v>
      </c>
      <c r="L205" s="8">
        <f>I205/J205*100000</f>
        <v>7.5312547070341918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 t="str">
        <f>VLOOKUP($B205,LIRAa!$1:$1048576,3,FALSE)</f>
        <v>Sem Informação</v>
      </c>
      <c r="O205" s="7" t="str">
        <f>VLOOKUP($B205,LIRAa!$1:$1048576,4,FALSE)</f>
        <v>Sem Informação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178</v>
      </c>
      <c r="B206" s="7">
        <v>311615</v>
      </c>
      <c r="C206" s="17" t="s">
        <v>1117</v>
      </c>
      <c r="D206" s="36" t="s">
        <v>80</v>
      </c>
      <c r="E206" s="36" t="s">
        <v>213</v>
      </c>
      <c r="F206" s="12">
        <f>VLOOKUP(A206,Dengue!$1:$1048576,10,FALSE)</f>
        <v>1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1</v>
      </c>
      <c r="J206" s="11">
        <v>13397</v>
      </c>
      <c r="K206" s="58" t="s">
        <v>1121</v>
      </c>
      <c r="L206" s="8">
        <f>I206/J206*100000</f>
        <v>7.4643576920206023</v>
      </c>
      <c r="M206" s="7" t="str">
        <f>IF(L206=0,"Silencioso",IF(AND(L206&gt;0,L206&lt;100),"Baixa",IF(AND(L206&gt;=100,L206&lt;300),"Média",IF(AND(L206&gt;=300,L206&lt;500),"Alta",IF(L206&gt;=500,"Muito Alta","Avaliar")))))</f>
        <v>Baixa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200</v>
      </c>
      <c r="B207" s="7">
        <v>311800</v>
      </c>
      <c r="C207" s="17" t="s">
        <v>1116</v>
      </c>
      <c r="D207" s="36" t="s">
        <v>41</v>
      </c>
      <c r="E207" s="36" t="s">
        <v>235</v>
      </c>
      <c r="F207" s="12">
        <f>VLOOKUP(A207,Dengue!$1:$1048576,10,FALSE)</f>
        <v>4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4</v>
      </c>
      <c r="J207" s="11">
        <v>54196</v>
      </c>
      <c r="K207" s="58" t="s">
        <v>1122</v>
      </c>
      <c r="L207" s="8">
        <f>I207/J207*100000</f>
        <v>7.3806184958299506</v>
      </c>
      <c r="M207" s="7" t="str">
        <f>IF(L207=0,"Silencioso",IF(AND(L207&gt;0,L207&lt;100),"Baixa",IF(AND(L207&gt;=100,L207&lt;300),"Média",IF(AND(L207&gt;=300,L207&lt;500),"Alta",IF(L207&gt;=500,"Muito Alta","Avaliar")))))</f>
        <v>Baixa</v>
      </c>
      <c r="N207" s="7">
        <f>VLOOKUP($B207,LIRAa!$1:$1048576,3,FALSE)</f>
        <v>0.9</v>
      </c>
      <c r="O207" s="7">
        <f>VLOOKUP($B207,LIRAa!$1:$1048576,4,FALSE)</f>
        <v>0.7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640</v>
      </c>
      <c r="B208" s="7">
        <v>315490</v>
      </c>
      <c r="C208" s="17" t="s">
        <v>1109</v>
      </c>
      <c r="D208" s="36" t="s">
        <v>17</v>
      </c>
      <c r="E208" s="36" t="s">
        <v>651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13659</v>
      </c>
      <c r="K208" s="58" t="s">
        <v>1121</v>
      </c>
      <c r="L208" s="8">
        <f>I208/J208*100000</f>
        <v>7.3211801742440885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 t="str">
        <f>VLOOKUP($B208,LIRAa!$1:$1048576,3,FALSE)</f>
        <v>Sem Informação</v>
      </c>
      <c r="O208" s="7" t="str">
        <f>VLOOKUP($B208,LIRAa!$1:$1048576,4,FALSE)</f>
        <v>Sem Informação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674</v>
      </c>
      <c r="B209" s="7">
        <v>315770</v>
      </c>
      <c r="C209" s="17" t="s">
        <v>1111</v>
      </c>
      <c r="D209" s="36" t="s">
        <v>24</v>
      </c>
      <c r="E209" s="36" t="s">
        <v>685</v>
      </c>
      <c r="F209" s="12">
        <f>VLOOKUP(A209,Dengue!$1:$1048576,10,FALSE)</f>
        <v>1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1</v>
      </c>
      <c r="J209" s="11">
        <v>13743</v>
      </c>
      <c r="K209" s="58" t="s">
        <v>1121</v>
      </c>
      <c r="L209" s="8">
        <f>I209/J209*100000</f>
        <v>7.2764316379247616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618</v>
      </c>
      <c r="B210" s="7">
        <v>315280</v>
      </c>
      <c r="C210" s="17" t="s">
        <v>1107</v>
      </c>
      <c r="D210" s="36" t="s">
        <v>8</v>
      </c>
      <c r="E210" s="36" t="s">
        <v>630</v>
      </c>
      <c r="F210" s="12">
        <f>VLOOKUP(A210,Dengue!$1:$1048576,10,FALSE)</f>
        <v>2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2</v>
      </c>
      <c r="J210" s="11">
        <v>27688</v>
      </c>
      <c r="K210" s="58" t="s">
        <v>1122</v>
      </c>
      <c r="L210" s="8">
        <f>I210/J210*100000</f>
        <v>7.2233458537994801</v>
      </c>
      <c r="M210" s="7" t="str">
        <f>IF(L210=0,"Silencioso",IF(AND(L210&gt;0,L210&lt;100),"Baixa",IF(AND(L210&gt;=100,L210&lt;300),"Média",IF(AND(L210&gt;=300,L210&lt;500),"Alta",IF(L210&gt;=500,"Muito Alta","Avaliar")))))</f>
        <v>Baixa</v>
      </c>
      <c r="N210" s="7">
        <f>VLOOKUP($B210,LIRAa!$1:$1048576,3,FALSE)</f>
        <v>0.4</v>
      </c>
      <c r="O210" s="7">
        <f>VLOOKUP($B210,LIRAa!$1:$1048576,4,FALSE)</f>
        <v>0.9</v>
      </c>
      <c r="P210" s="7">
        <f>VLOOKUP($B210,LIRAa!$1:$1048576,5,FALSE)</f>
        <v>0.7</v>
      </c>
      <c r="S210" s="38"/>
    </row>
    <row r="211" spans="1:19" ht="15.75" x14ac:dyDescent="0.25">
      <c r="A211" s="42">
        <v>265</v>
      </c>
      <c r="B211" s="7">
        <v>312360</v>
      </c>
      <c r="C211" s="17" t="s">
        <v>1114</v>
      </c>
      <c r="D211" s="36" t="s">
        <v>33</v>
      </c>
      <c r="E211" s="36" t="s">
        <v>296</v>
      </c>
      <c r="F211" s="12">
        <f>VLOOKUP(A211,Dengue!$1:$1048576,10,FALSE)</f>
        <v>2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2</v>
      </c>
      <c r="J211" s="11">
        <v>27823</v>
      </c>
      <c r="K211" s="58" t="s">
        <v>1122</v>
      </c>
      <c r="L211" s="8">
        <f>I211/J211*100000</f>
        <v>7.1882974517485536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0.4</v>
      </c>
      <c r="O211" s="7">
        <f>VLOOKUP($B211,LIRAa!$1:$1048576,4,FALSE)</f>
        <v>2</v>
      </c>
      <c r="P211" s="7" t="str">
        <f>VLOOKUP($B211,LIRAa!$1:$1048576,5,FALSE)</f>
        <v>Sem Informação</v>
      </c>
      <c r="S211" s="38"/>
    </row>
    <row r="212" spans="1:19" ht="15.75" x14ac:dyDescent="0.25">
      <c r="A212" s="42">
        <v>269</v>
      </c>
      <c r="B212" s="7">
        <v>312390</v>
      </c>
      <c r="C212" s="17" t="s">
        <v>1116</v>
      </c>
      <c r="D212" s="36" t="s">
        <v>94</v>
      </c>
      <c r="E212" s="36" t="s">
        <v>300</v>
      </c>
      <c r="F212" s="12">
        <f>VLOOKUP(A212,Dengue!$1:$1048576,10,FALSE)</f>
        <v>0</v>
      </c>
      <c r="G212" s="12">
        <f>VLOOKUP($A212,Chik!$1:$1048576,10,FALSE)</f>
        <v>1</v>
      </c>
      <c r="H212" s="12">
        <f>VLOOKUP($A212,zika!$1:$1048576,10,FALSE)</f>
        <v>0</v>
      </c>
      <c r="I212" s="12">
        <f>H212+F212+G212</f>
        <v>1</v>
      </c>
      <c r="J212" s="11">
        <v>15214</v>
      </c>
      <c r="K212" s="58" t="s">
        <v>1121</v>
      </c>
      <c r="L212" s="8">
        <f>I212/J212*100000</f>
        <v>6.5728933876692519</v>
      </c>
      <c r="M212" s="7" t="str">
        <f>IF(L212=0,"Silencioso",IF(AND(L212&gt;0,L212&lt;100),"Baixa",IF(AND(L212&gt;=100,L212&lt;300),"Média",IF(AND(L212&gt;=300,L212&lt;500),"Alta",IF(L212&gt;=500,"Muito Alta","Avaliar")))))</f>
        <v>Baixa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26</v>
      </c>
      <c r="B213" s="7">
        <v>310230</v>
      </c>
      <c r="C213" s="17" t="s">
        <v>1109</v>
      </c>
      <c r="D213" s="36" t="s">
        <v>17</v>
      </c>
      <c r="E213" s="36" t="s">
        <v>52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1</v>
      </c>
      <c r="J213" s="11">
        <v>15239</v>
      </c>
      <c r="K213" s="58" t="s">
        <v>1121</v>
      </c>
      <c r="L213" s="8">
        <f>I213/J213*100000</f>
        <v>6.5621103746965028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 t="str">
        <f>VLOOKUP($B213,LIRAa!$1:$1048576,5,FALSE)</f>
        <v>Sem Informação</v>
      </c>
      <c r="S213" s="38"/>
    </row>
    <row r="214" spans="1:19" ht="15.75" x14ac:dyDescent="0.25">
      <c r="A214" s="42">
        <v>470</v>
      </c>
      <c r="B214" s="7">
        <v>314070</v>
      </c>
      <c r="C214" s="17" t="s">
        <v>1108</v>
      </c>
      <c r="D214" s="36" t="s">
        <v>98</v>
      </c>
      <c r="E214" s="36" t="s">
        <v>492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2</v>
      </c>
      <c r="J214" s="11">
        <v>30798</v>
      </c>
      <c r="K214" s="58" t="s">
        <v>1122</v>
      </c>
      <c r="L214" s="8">
        <f>I214/J214*100000</f>
        <v>6.4939281771543609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>
        <f>VLOOKUP($B214,LIRAa!$1:$1048576,3,FALSE)</f>
        <v>0.2</v>
      </c>
      <c r="O214" s="7">
        <f>VLOOKUP($B214,LIRAa!$1:$1048576,4,FALSE)</f>
        <v>1.9</v>
      </c>
      <c r="P214" s="7">
        <f>VLOOKUP($B214,LIRAa!$1:$1048576,5,FALSE)</f>
        <v>0.9</v>
      </c>
      <c r="S214" s="38"/>
    </row>
    <row r="215" spans="1:19" ht="15.75" x14ac:dyDescent="0.25">
      <c r="A215" s="42">
        <v>550</v>
      </c>
      <c r="B215" s="7">
        <v>314690</v>
      </c>
      <c r="C215" s="17" t="s">
        <v>1108</v>
      </c>
      <c r="D215" s="36" t="s">
        <v>11</v>
      </c>
      <c r="E215" s="36" t="s">
        <v>571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1</v>
      </c>
      <c r="J215" s="11">
        <v>15543</v>
      </c>
      <c r="K215" s="58" t="s">
        <v>1121</v>
      </c>
      <c r="L215" s="8">
        <f>I215/J215*100000</f>
        <v>6.4337643955478354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316</v>
      </c>
      <c r="B216" s="7">
        <v>312780</v>
      </c>
      <c r="C216" s="17" t="s">
        <v>1118</v>
      </c>
      <c r="D216" s="36" t="s">
        <v>102</v>
      </c>
      <c r="E216" s="36" t="s">
        <v>345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15779</v>
      </c>
      <c r="K216" s="58" t="s">
        <v>1121</v>
      </c>
      <c r="L216" s="8">
        <f>I216/J216*100000</f>
        <v>6.3375372330312434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>
        <f>VLOOKUP($B216,LIRAa!$1:$1048576,5,FALSE)</f>
        <v>1.7</v>
      </c>
      <c r="S216" s="38"/>
    </row>
    <row r="217" spans="1:19" ht="15.75" x14ac:dyDescent="0.25">
      <c r="A217" s="42">
        <v>497</v>
      </c>
      <c r="B217" s="7">
        <v>314310</v>
      </c>
      <c r="C217" s="17" t="s">
        <v>1107</v>
      </c>
      <c r="D217" s="36" t="s">
        <v>8</v>
      </c>
      <c r="E217" s="36" t="s">
        <v>519</v>
      </c>
      <c r="F217" s="12">
        <f>VLOOKUP(A217,Dengue!$1:$1048576,10,FALSE)</f>
        <v>3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3</v>
      </c>
      <c r="J217" s="11">
        <v>47682</v>
      </c>
      <c r="K217" s="58" t="s">
        <v>1122</v>
      </c>
      <c r="L217" s="8">
        <f>I217/J217*100000</f>
        <v>6.2916823958726553</v>
      </c>
      <c r="M217" s="7" t="str">
        <f>IF(L217=0,"Silencioso",IF(AND(L217&gt;0,L217&lt;100),"Baixa",IF(AND(L217&gt;=100,L217&lt;300),"Média",IF(AND(L217&gt;=300,L217&lt;500),"Alta",IF(L217&gt;=500,"Muito Alta","Avaliar")))))</f>
        <v>Baixa</v>
      </c>
      <c r="N217" s="7">
        <f>VLOOKUP($B217,LIRAa!$1:$1048576,3,FALSE)</f>
        <v>1.1000000000000001</v>
      </c>
      <c r="O217" s="7">
        <f>VLOOKUP($B217,LIRAa!$1:$1048576,4,FALSE)</f>
        <v>1.4</v>
      </c>
      <c r="P217" s="7">
        <f>VLOOKUP($B217,LIRAa!$1:$1048576,5,FALSE)</f>
        <v>0.6</v>
      </c>
      <c r="S217" s="38"/>
    </row>
    <row r="218" spans="1:19" ht="15.75" x14ac:dyDescent="0.25">
      <c r="A218" s="42">
        <v>815</v>
      </c>
      <c r="B218" s="7">
        <v>316935</v>
      </c>
      <c r="C218" s="17" t="s">
        <v>1108</v>
      </c>
      <c r="D218" s="36" t="s">
        <v>11</v>
      </c>
      <c r="E218" s="36" t="s">
        <v>822</v>
      </c>
      <c r="F218" s="12">
        <f>VLOOKUP(A218,Dengue!$1:$1048576,10,FALSE)</f>
        <v>2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</v>
      </c>
      <c r="J218" s="11">
        <v>31984</v>
      </c>
      <c r="K218" s="58" t="s">
        <v>1122</v>
      </c>
      <c r="L218" s="8">
        <f>I218/J218*100000</f>
        <v>6.25312656328164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2</v>
      </c>
      <c r="O218" s="7">
        <f>VLOOKUP($B218,LIRAa!$1:$1048576,4,FALSE)</f>
        <v>4.4000000000000004</v>
      </c>
      <c r="P218" s="7">
        <f>VLOOKUP($B218,LIRAa!$1:$1048576,5,FALSE)</f>
        <v>5</v>
      </c>
      <c r="S218" s="38"/>
    </row>
    <row r="219" spans="1:19" ht="15.75" x14ac:dyDescent="0.25">
      <c r="A219" s="42">
        <v>582</v>
      </c>
      <c r="B219" s="7">
        <v>314980</v>
      </c>
      <c r="C219" s="17" t="s">
        <v>1111</v>
      </c>
      <c r="D219" s="36" t="s">
        <v>24</v>
      </c>
      <c r="E219" s="36" t="s">
        <v>599</v>
      </c>
      <c r="F219" s="12">
        <f>VLOOKUP(A219,Dengue!$1:$1048576,10,FALSE)</f>
        <v>1</v>
      </c>
      <c r="G219" s="12">
        <f>VLOOKUP($A219,Chik!$1:$1048576,10,FALSE)</f>
        <v>0</v>
      </c>
      <c r="H219" s="12">
        <f>VLOOKUP($A219,zika!$1:$1048576,10,FALSE)</f>
        <v>0</v>
      </c>
      <c r="I219" s="12">
        <f>H219+F219+G219</f>
        <v>1</v>
      </c>
      <c r="J219" s="11">
        <v>16009</v>
      </c>
      <c r="K219" s="58" t="s">
        <v>1121</v>
      </c>
      <c r="L219" s="8">
        <f>I219/J219*100000</f>
        <v>6.2464863514273219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 t="str">
        <f>VLOOKUP($B219,LIRAa!$1:$1048576,3,FALSE)</f>
        <v>Sem Informação</v>
      </c>
      <c r="O219" s="7" t="str">
        <f>VLOOKUP($B219,LIRAa!$1:$1048576,4,FALSE)</f>
        <v>Sem Informação</v>
      </c>
      <c r="P219" s="7" t="str">
        <f>VLOOKUP($B219,LIRAa!$1:$1048576,5,FALSE)</f>
        <v>Sem Informação</v>
      </c>
      <c r="S219" s="38"/>
    </row>
    <row r="220" spans="1:19" ht="15.75" x14ac:dyDescent="0.25">
      <c r="A220" s="42">
        <v>614</v>
      </c>
      <c r="B220" s="7">
        <v>315240</v>
      </c>
      <c r="C220" s="17" t="s">
        <v>1113</v>
      </c>
      <c r="D220" s="36" t="s">
        <v>28</v>
      </c>
      <c r="E220" s="36" t="s">
        <v>627</v>
      </c>
      <c r="F220" s="12">
        <f>VLOOKUP(A220,Dengue!$1:$1048576,10,FALSE)</f>
        <v>1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1</v>
      </c>
      <c r="J220" s="11">
        <v>16491</v>
      </c>
      <c r="K220" s="58" t="s">
        <v>1121</v>
      </c>
      <c r="L220" s="8">
        <f>I220/J220*100000</f>
        <v>6.063913649869626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831</v>
      </c>
      <c r="B221" s="7">
        <v>317052</v>
      </c>
      <c r="C221" s="17" t="s">
        <v>1118</v>
      </c>
      <c r="D221" s="36" t="s">
        <v>121</v>
      </c>
      <c r="E221" s="36" t="s">
        <v>834</v>
      </c>
      <c r="F221" s="12">
        <f>VLOOKUP(A221,Dengue!$1:$1048576,10,FALSE)</f>
        <v>1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1</v>
      </c>
      <c r="J221" s="11">
        <v>16547</v>
      </c>
      <c r="K221" s="58" t="s">
        <v>1121</v>
      </c>
      <c r="L221" s="8">
        <f>I221/J221*100000</f>
        <v>6.0433915513386109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78</v>
      </c>
      <c r="B222" s="7">
        <v>310730</v>
      </c>
      <c r="C222" s="17" t="s">
        <v>1118</v>
      </c>
      <c r="D222" s="36" t="s">
        <v>102</v>
      </c>
      <c r="E222" s="36" t="s">
        <v>111</v>
      </c>
      <c r="F222" s="12">
        <f>VLOOKUP(A222,Dengue!$1:$1048576,10,FALSE)</f>
        <v>3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3</v>
      </c>
      <c r="J222" s="11">
        <v>49942</v>
      </c>
      <c r="K222" s="58" t="s">
        <v>1122</v>
      </c>
      <c r="L222" s="8">
        <f>I222/J222*100000</f>
        <v>6.0069680829762522</v>
      </c>
      <c r="M222" s="7" t="str">
        <f>IF(L222=0,"Silencioso",IF(AND(L222&gt;0,L222&lt;100),"Baixa",IF(AND(L222&gt;=100,L222&lt;300),"Média",IF(AND(L222&gt;=300,L222&lt;500),"Alta",IF(L222&gt;=500,"Muito Alta","Avaliar")))))</f>
        <v>Baixa</v>
      </c>
      <c r="N222" s="7">
        <f>VLOOKUP($B222,LIRAa!$1:$1048576,3,FALSE)</f>
        <v>2.8</v>
      </c>
      <c r="O222" s="7">
        <f>VLOOKUP($B222,LIRAa!$1:$1048576,4,FALSE)</f>
        <v>5.6</v>
      </c>
      <c r="P222" s="7">
        <f>VLOOKUP($B222,LIRAa!$1:$1048576,5,FALSE)</f>
        <v>5.6</v>
      </c>
      <c r="S222" s="38"/>
    </row>
    <row r="223" spans="1:19" ht="15.75" x14ac:dyDescent="0.25">
      <c r="A223" s="42">
        <v>799</v>
      </c>
      <c r="B223" s="7">
        <v>316800</v>
      </c>
      <c r="C223" s="17" t="s">
        <v>1118</v>
      </c>
      <c r="D223" s="36" t="s">
        <v>102</v>
      </c>
      <c r="E223" s="36" t="s">
        <v>807</v>
      </c>
      <c r="F223" s="12">
        <f>VLOOKUP(A223,Dengue!$1:$1048576,10,FALSE)</f>
        <v>2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2</v>
      </c>
      <c r="J223" s="11">
        <v>33858</v>
      </c>
      <c r="K223" s="58" t="s">
        <v>1122</v>
      </c>
      <c r="L223" s="8">
        <f>I223/J223*100000</f>
        <v>5.9070234508831003</v>
      </c>
      <c r="M223" s="7" t="str">
        <f>IF(L223=0,"Silencioso",IF(AND(L223&gt;0,L223&lt;100),"Baixa",IF(AND(L223&gt;=100,L223&lt;300),"Média",IF(AND(L223&gt;=300,L223&lt;500),"Alta",IF(L223&gt;=500,"Muito Alta","Avaliar")))))</f>
        <v>Baixa</v>
      </c>
      <c r="N223" s="7">
        <f>VLOOKUP($B223,LIRAa!$1:$1048576,3,FALSE)</f>
        <v>1</v>
      </c>
      <c r="O223" s="7">
        <f>VLOOKUP($B223,LIRAa!$1:$1048576,4,FALSE)</f>
        <v>1.7</v>
      </c>
      <c r="P223" s="7">
        <f>VLOOKUP($B223,LIRAa!$1:$1048576,5,FALSE)</f>
        <v>2.9</v>
      </c>
      <c r="S223" s="38"/>
    </row>
    <row r="224" spans="1:19" ht="15.75" x14ac:dyDescent="0.25">
      <c r="A224" s="42">
        <v>725</v>
      </c>
      <c r="B224" s="7">
        <v>316210</v>
      </c>
      <c r="C224" s="17" t="s">
        <v>1117</v>
      </c>
      <c r="D224" s="36" t="s">
        <v>71</v>
      </c>
      <c r="E224" s="36" t="s">
        <v>735</v>
      </c>
      <c r="F224" s="12">
        <f>VLOOKUP(A224,Dengue!$1:$1048576,10,FALSE)</f>
        <v>2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2</v>
      </c>
      <c r="J224" s="11">
        <v>35145</v>
      </c>
      <c r="K224" s="58" t="s">
        <v>1122</v>
      </c>
      <c r="L224" s="8">
        <f>I224/J224*100000</f>
        <v>5.6907099160620289</v>
      </c>
      <c r="M224" s="7" t="str">
        <f>IF(L224=0,"Silencioso",IF(AND(L224&gt;0,L224&lt;100),"Baixa",IF(AND(L224&gt;=100,L224&lt;300),"Média",IF(AND(L224&gt;=300,L224&lt;500),"Alta",IF(L224&gt;=500,"Muito Alta","Avaliar")))))</f>
        <v>Baixa</v>
      </c>
      <c r="N224" s="7">
        <f>VLOOKUP($B224,LIRAa!$1:$1048576,3,FALSE)</f>
        <v>2.2000000000000002</v>
      </c>
      <c r="O224" s="7">
        <f>VLOOKUP($B224,LIRAa!$1:$1048576,4,FALSE)</f>
        <v>3.4</v>
      </c>
      <c r="P224" s="7">
        <f>VLOOKUP($B224,LIRAa!$1:$1048576,5,FALSE)</f>
        <v>1.5</v>
      </c>
      <c r="S224" s="38"/>
    </row>
    <row r="225" spans="1:19" ht="15.75" x14ac:dyDescent="0.25">
      <c r="A225" s="42">
        <v>761</v>
      </c>
      <c r="B225" s="7">
        <v>316470</v>
      </c>
      <c r="C225" s="17" t="s">
        <v>1114</v>
      </c>
      <c r="D225" s="36" t="s">
        <v>45</v>
      </c>
      <c r="E225" s="36" t="s">
        <v>771</v>
      </c>
      <c r="F225" s="12">
        <f>VLOOKUP(A225,Dengue!$1:$1048576,10,FALSE)</f>
        <v>4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4</v>
      </c>
      <c r="J225" s="11">
        <v>70450</v>
      </c>
      <c r="K225" s="58" t="s">
        <v>1123</v>
      </c>
      <c r="L225" s="8">
        <f>I225/J225*100000</f>
        <v>5.6777856635911998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>
        <f>VLOOKUP($B225,LIRAa!$1:$1048576,3,FALSE)</f>
        <v>2</v>
      </c>
      <c r="O225" s="7">
        <f>VLOOKUP($B225,LIRAa!$1:$1048576,4,FALSE)</f>
        <v>2.1</v>
      </c>
      <c r="P225" s="7">
        <f>VLOOKUP($B225,LIRAa!$1:$1048576,5,FALSE)</f>
        <v>2.1</v>
      </c>
      <c r="S225" s="38"/>
    </row>
    <row r="226" spans="1:19" ht="15.75" x14ac:dyDescent="0.25">
      <c r="A226" s="42">
        <v>302</v>
      </c>
      <c r="B226" s="7">
        <v>312700</v>
      </c>
      <c r="C226" s="17" t="s">
        <v>1111</v>
      </c>
      <c r="D226" s="36" t="s">
        <v>24</v>
      </c>
      <c r="E226" s="36" t="s">
        <v>333</v>
      </c>
      <c r="F226" s="12">
        <f>VLOOKUP(A226,Dengue!$1:$1048576,10,FALSE)</f>
        <v>1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1</v>
      </c>
      <c r="J226" s="11">
        <v>17701</v>
      </c>
      <c r="K226" s="58" t="s">
        <v>1121</v>
      </c>
      <c r="L226" s="8">
        <f>I226/J226*100000</f>
        <v>5.649398339076888</v>
      </c>
      <c r="M226" s="7" t="str">
        <f>IF(L226=0,"Silencioso",IF(AND(L226&gt;0,L226&lt;100),"Baixa",IF(AND(L226&gt;=100,L226&lt;300),"Média",IF(AND(L226&gt;=300,L226&lt;500),"Alta",IF(L226&gt;=500,"Muito Alta","Avaliar")))))</f>
        <v>Baixa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50</v>
      </c>
      <c r="B227" s="7">
        <v>310450</v>
      </c>
      <c r="C227" s="17" t="s">
        <v>1117</v>
      </c>
      <c r="D227" s="36" t="s">
        <v>80</v>
      </c>
      <c r="E227" s="36" t="s">
        <v>81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</v>
      </c>
      <c r="J227" s="11">
        <v>17888</v>
      </c>
      <c r="K227" s="58" t="s">
        <v>1121</v>
      </c>
      <c r="L227" s="8">
        <f>I227/J227*100000</f>
        <v>5.5903398926654742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731</v>
      </c>
      <c r="B228" s="7">
        <v>316250</v>
      </c>
      <c r="C228" s="17" t="s">
        <v>1116</v>
      </c>
      <c r="D228" s="36" t="s">
        <v>94</v>
      </c>
      <c r="E228" s="36" t="s">
        <v>741</v>
      </c>
      <c r="F228" s="12">
        <f>VLOOKUP(A228,Dengue!$1:$1048576,10,FALSE)</f>
        <v>4</v>
      </c>
      <c r="G228" s="12">
        <f>VLOOKUP($A228,Chik!$1:$1048576,10,FALSE)</f>
        <v>1</v>
      </c>
      <c r="H228" s="12">
        <f>VLOOKUP($A228,zika!$1:$1048576,10,FALSE)</f>
        <v>0</v>
      </c>
      <c r="I228" s="12">
        <f>H228+F228+G228</f>
        <v>5</v>
      </c>
      <c r="J228" s="11">
        <v>89653</v>
      </c>
      <c r="K228" s="58" t="s">
        <v>1123</v>
      </c>
      <c r="L228" s="8">
        <f>I228/J228*100000</f>
        <v>5.5770582133336308</v>
      </c>
      <c r="M228" s="7" t="str">
        <f>IF(L228=0,"Silencioso",IF(AND(L228&gt;0,L228&lt;100),"Baixa",IF(AND(L228&gt;=100,L228&lt;300),"Média",IF(AND(L228&gt;=300,L228&lt;500),"Alta",IF(L228&gt;=500,"Muito Alta","Avaliar")))))</f>
        <v>Baixa</v>
      </c>
      <c r="N228" s="7">
        <f>VLOOKUP($B228,LIRAa!$1:$1048576,3,FALSE)</f>
        <v>1.1000000000000001</v>
      </c>
      <c r="O228" s="7">
        <f>VLOOKUP($B228,LIRAa!$1:$1048576,4,FALSE)</f>
        <v>4.7</v>
      </c>
      <c r="P228" s="7">
        <f>VLOOKUP($B228,LIRAa!$1:$1048576,5,FALSE)</f>
        <v>2.7</v>
      </c>
      <c r="S228" s="38"/>
    </row>
    <row r="229" spans="1:19" ht="15.75" x14ac:dyDescent="0.25">
      <c r="A229" s="42">
        <v>423</v>
      </c>
      <c r="B229" s="7">
        <v>313700</v>
      </c>
      <c r="C229" s="17" t="s">
        <v>1113</v>
      </c>
      <c r="D229" s="36" t="s">
        <v>28</v>
      </c>
      <c r="E229" s="36" t="s">
        <v>447</v>
      </c>
      <c r="F229" s="12">
        <f>VLOOKUP(A229,Dengue!$1:$1048576,10,FALSE)</f>
        <v>1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</v>
      </c>
      <c r="J229" s="11">
        <v>18026</v>
      </c>
      <c r="K229" s="58" t="s">
        <v>1121</v>
      </c>
      <c r="L229" s="8">
        <f>I229/J229*100000</f>
        <v>5.5475424386996561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147</v>
      </c>
      <c r="B230" s="7">
        <v>311340</v>
      </c>
      <c r="C230" s="17" t="s">
        <v>1110</v>
      </c>
      <c r="D230" s="36" t="s">
        <v>20</v>
      </c>
      <c r="E230" s="36" t="s">
        <v>182</v>
      </c>
      <c r="F230" s="12">
        <f>VLOOKUP(A230,Dengue!$1:$1048576,10,FALSE)</f>
        <v>3</v>
      </c>
      <c r="G230" s="12">
        <f>VLOOKUP($A230,Chik!$1:$1048576,10,FALSE)</f>
        <v>2</v>
      </c>
      <c r="H230" s="12">
        <f>VLOOKUP($A230,zika!$1:$1048576,10,FALSE)</f>
        <v>0</v>
      </c>
      <c r="I230" s="12">
        <f>H230+F230+G230</f>
        <v>5</v>
      </c>
      <c r="J230" s="11">
        <v>91503</v>
      </c>
      <c r="K230" s="58" t="s">
        <v>1123</v>
      </c>
      <c r="L230" s="8">
        <f>I230/J230*100000</f>
        <v>5.4643017168835994</v>
      </c>
      <c r="M230" s="7" t="str">
        <f>IF(L230=0,"Silencioso",IF(AND(L230&gt;0,L230&lt;100),"Baixa",IF(AND(L230&gt;=100,L230&lt;300),"Média",IF(AND(L230&gt;=300,L230&lt;500),"Alta",IF(L230&gt;=500,"Muito Alta","Avaliar")))))</f>
        <v>Baixa</v>
      </c>
      <c r="N230" s="7">
        <f>VLOOKUP($B230,LIRAa!$1:$1048576,3,FALSE)</f>
        <v>1.1000000000000001</v>
      </c>
      <c r="O230" s="7">
        <f>VLOOKUP($B230,LIRAa!$1:$1048576,4,FALSE)</f>
        <v>4.5999999999999996</v>
      </c>
      <c r="P230" s="7">
        <f>VLOOKUP($B230,LIRAa!$1:$1048576,5,FALSE)</f>
        <v>3.4</v>
      </c>
      <c r="S230" s="38"/>
    </row>
    <row r="231" spans="1:19" ht="15.75" x14ac:dyDescent="0.25">
      <c r="A231" s="42">
        <v>698</v>
      </c>
      <c r="B231" s="7">
        <v>315990</v>
      </c>
      <c r="C231" s="17" t="s">
        <v>1112</v>
      </c>
      <c r="D231" s="36" t="s">
        <v>26</v>
      </c>
      <c r="E231" s="36" t="s">
        <v>708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1</v>
      </c>
      <c r="J231" s="11">
        <v>18434</v>
      </c>
      <c r="K231" s="58" t="s">
        <v>1121</v>
      </c>
      <c r="L231" s="8">
        <f>I231/J231*100000</f>
        <v>5.424758598242378</v>
      </c>
      <c r="M231" s="7" t="str">
        <f>IF(L231=0,"Silencioso",IF(AND(L231&gt;0,L231&lt;100),"Baixa",IF(AND(L231&gt;=100,L231&lt;300),"Média",IF(AND(L231&gt;=300,L231&lt;500),"Alta",IF(L231&gt;=500,"Muito Alta","Avaliar")))))</f>
        <v>Baixa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150</v>
      </c>
      <c r="B232" s="7">
        <v>311370</v>
      </c>
      <c r="C232" s="17" t="s">
        <v>1113</v>
      </c>
      <c r="D232" s="36" t="s">
        <v>28</v>
      </c>
      <c r="E232" s="36" t="s">
        <v>185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19007</v>
      </c>
      <c r="K232" s="58" t="s">
        <v>1121</v>
      </c>
      <c r="L232" s="8">
        <f>I232/J232*100000</f>
        <v>5.2612195506918509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838</v>
      </c>
      <c r="B233" s="7">
        <v>317090</v>
      </c>
      <c r="C233" s="17" t="s">
        <v>1118</v>
      </c>
      <c r="D233" s="36" t="s">
        <v>121</v>
      </c>
      <c r="E233" s="36" t="s">
        <v>840</v>
      </c>
      <c r="F233" s="12">
        <f>VLOOKUP(A233,Dengue!$1:$1048576,10,FALSE)</f>
        <v>1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1</v>
      </c>
      <c r="J233" s="11">
        <v>19335</v>
      </c>
      <c r="K233" s="58" t="s">
        <v>1121</v>
      </c>
      <c r="L233" s="8">
        <f>I233/J233*100000</f>
        <v>5.1719679337988103</v>
      </c>
      <c r="M233" s="7" t="str">
        <f>IF(L233=0,"Silencioso",IF(AND(L233&gt;0,L233&lt;100),"Baixa",IF(AND(L233&gt;=100,L233&lt;300),"Média",IF(AND(L233&gt;=300,L233&lt;500),"Alta",IF(L233&gt;=500,"Muito Alta","Avaliar")))))</f>
        <v>Baixa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 t="str">
        <f>VLOOKUP($B233,LIRAa!$1:$1048576,5,FALSE)</f>
        <v>Sem Informação</v>
      </c>
      <c r="S233" s="38"/>
    </row>
    <row r="234" spans="1:19" ht="15.75" x14ac:dyDescent="0.25">
      <c r="A234" s="42">
        <v>233</v>
      </c>
      <c r="B234" s="7">
        <v>312090</v>
      </c>
      <c r="C234" s="17" t="s">
        <v>1108</v>
      </c>
      <c r="D234" s="36" t="s">
        <v>11</v>
      </c>
      <c r="E234" s="36" t="s">
        <v>267</v>
      </c>
      <c r="F234" s="12">
        <f>VLOOKUP(A234,Dengue!$1:$1048576,10,FALSE)</f>
        <v>4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4</v>
      </c>
      <c r="J234" s="11">
        <v>79625</v>
      </c>
      <c r="K234" s="58" t="s">
        <v>1123</v>
      </c>
      <c r="L234" s="8">
        <f>I234/J234*100000</f>
        <v>5.0235478806907379</v>
      </c>
      <c r="M234" s="7" t="str">
        <f>IF(L234=0,"Silencioso",IF(AND(L234&gt;0,L234&lt;100),"Baixa",IF(AND(L234&gt;=100,L234&lt;300),"Média",IF(AND(L234&gt;=300,L234&lt;500),"Alta",IF(L234&gt;=500,"Muito Alta","Avaliar")))))</f>
        <v>Baixa</v>
      </c>
      <c r="N234" s="7">
        <f>VLOOKUP($B234,LIRAa!$1:$1048576,3,FALSE)</f>
        <v>2.1</v>
      </c>
      <c r="O234" s="7">
        <f>VLOOKUP($B234,LIRAa!$1:$1048576,4,FALSE)</f>
        <v>4</v>
      </c>
      <c r="P234" s="7">
        <f>VLOOKUP($B234,LIRAa!$1:$1048576,5,FALSE)</f>
        <v>4.3</v>
      </c>
      <c r="S234" s="38"/>
    </row>
    <row r="235" spans="1:19" ht="15.75" x14ac:dyDescent="0.25">
      <c r="A235" s="42">
        <v>76</v>
      </c>
      <c r="B235" s="7">
        <v>310710</v>
      </c>
      <c r="C235" s="17" t="s">
        <v>1114</v>
      </c>
      <c r="D235" s="36" t="s">
        <v>33</v>
      </c>
      <c r="E235" s="36" t="s">
        <v>109</v>
      </c>
      <c r="F235" s="12">
        <f>VLOOKUP(A235,Dengue!$1:$1048576,10,FALSE)</f>
        <v>2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2</v>
      </c>
      <c r="J235" s="11">
        <v>40031</v>
      </c>
      <c r="K235" s="58" t="s">
        <v>1122</v>
      </c>
      <c r="L235" s="8">
        <f>I235/J235*100000</f>
        <v>4.9961280007993807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>
        <f>VLOOKUP($B235,LIRAa!$1:$1048576,3,FALSE)</f>
        <v>0.9</v>
      </c>
      <c r="O235" s="7">
        <f>VLOOKUP($B235,LIRAa!$1:$1048576,4,FALSE)</f>
        <v>3.4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789</v>
      </c>
      <c r="B236" s="7">
        <v>316710</v>
      </c>
      <c r="C236" s="17" t="s">
        <v>432</v>
      </c>
      <c r="D236" s="36" t="s">
        <v>53</v>
      </c>
      <c r="E236" s="36" t="s">
        <v>798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1</v>
      </c>
      <c r="J236" s="11">
        <v>20993</v>
      </c>
      <c r="K236" s="58" t="s">
        <v>1121</v>
      </c>
      <c r="L236" s="8">
        <f>I236/J236*100000</f>
        <v>4.7634925927690182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430</v>
      </c>
      <c r="B237" s="7">
        <v>313760</v>
      </c>
      <c r="C237" s="17" t="s">
        <v>1108</v>
      </c>
      <c r="D237" s="36" t="s">
        <v>98</v>
      </c>
      <c r="E237" s="36" t="s">
        <v>454</v>
      </c>
      <c r="F237" s="12">
        <f>VLOOKUP(A237,Dengue!$1:$1048576,10,FALSE)</f>
        <v>1</v>
      </c>
      <c r="G237" s="12">
        <f>VLOOKUP($A237,Chik!$1:$1048576,10,FALSE)</f>
        <v>2</v>
      </c>
      <c r="H237" s="12">
        <f>VLOOKUP($A237,zika!$1:$1048576,10,FALSE)</f>
        <v>0</v>
      </c>
      <c r="I237" s="12">
        <f>H237+F237+G237</f>
        <v>3</v>
      </c>
      <c r="J237" s="11">
        <v>63359</v>
      </c>
      <c r="K237" s="58" t="s">
        <v>1122</v>
      </c>
      <c r="L237" s="8">
        <f>I237/J237*100000</f>
        <v>4.734923215328525</v>
      </c>
      <c r="M237" s="7" t="str">
        <f>IF(L237=0,"Silencioso",IF(AND(L237&gt;0,L237&lt;100),"Baixa",IF(AND(L237&gt;=100,L237&lt;300),"Média",IF(AND(L237&gt;=300,L237&lt;500),"Alta",IF(L237&gt;=500,"Muito Alta","Avaliar")))))</f>
        <v>Baixa</v>
      </c>
      <c r="N237" s="7">
        <f>VLOOKUP($B237,LIRAa!$1:$1048576,3,FALSE)</f>
        <v>0.5</v>
      </c>
      <c r="O237" s="7">
        <f>VLOOKUP($B237,LIRAa!$1:$1048576,4,FALSE)</f>
        <v>0.3</v>
      </c>
      <c r="P237" s="7">
        <f>VLOOKUP($B237,LIRAa!$1:$1048576,5,FALSE)</f>
        <v>0.6</v>
      </c>
      <c r="S237" s="38"/>
    </row>
    <row r="238" spans="1:19" ht="15.75" x14ac:dyDescent="0.25">
      <c r="A238" s="42">
        <v>342</v>
      </c>
      <c r="B238" s="7">
        <v>313010</v>
      </c>
      <c r="C238" s="17" t="s">
        <v>1108</v>
      </c>
      <c r="D238" s="36" t="s">
        <v>98</v>
      </c>
      <c r="E238" s="36" t="s">
        <v>371</v>
      </c>
      <c r="F238" s="12">
        <f>VLOOKUP(A238,Dengue!$1:$1048576,10,FALSE)</f>
        <v>2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2</v>
      </c>
      <c r="J238" s="11">
        <v>42246</v>
      </c>
      <c r="K238" s="58" t="s">
        <v>1122</v>
      </c>
      <c r="L238" s="8">
        <f>I238/J238*100000</f>
        <v>4.7341760166642999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2.2999999999999998</v>
      </c>
      <c r="O238" s="7">
        <f>VLOOKUP($B238,LIRAa!$1:$1048576,4,FALSE)</f>
        <v>4.5999999999999996</v>
      </c>
      <c r="P238" s="7">
        <f>VLOOKUP($B238,LIRAa!$1:$1048576,5,FALSE)</f>
        <v>2.5</v>
      </c>
      <c r="S238" s="38"/>
    </row>
    <row r="239" spans="1:19" ht="15.75" x14ac:dyDescent="0.25">
      <c r="A239" s="42">
        <v>171</v>
      </c>
      <c r="B239" s="7">
        <v>311550</v>
      </c>
      <c r="C239" s="17" t="s">
        <v>1114</v>
      </c>
      <c r="D239" s="36" t="s">
        <v>33</v>
      </c>
      <c r="E239" s="36" t="s">
        <v>206</v>
      </c>
      <c r="F239" s="12">
        <f>VLOOKUP(A239,Dengue!$1:$1048576,10,FALSE)</f>
        <v>0</v>
      </c>
      <c r="G239" s="12">
        <f>VLOOKUP($A239,Chik!$1:$1048576,10,FALSE)</f>
        <v>1</v>
      </c>
      <c r="H239" s="12">
        <f>VLOOKUP($A239,zika!$1:$1048576,10,FALSE)</f>
        <v>0</v>
      </c>
      <c r="I239" s="12">
        <f>H239+F239+G239</f>
        <v>1</v>
      </c>
      <c r="J239" s="11">
        <v>21703</v>
      </c>
      <c r="K239" s="58" t="s">
        <v>1121</v>
      </c>
      <c r="L239" s="8">
        <f>I239/J239*100000</f>
        <v>4.6076579274754641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214</v>
      </c>
      <c r="B240" s="7">
        <v>311940</v>
      </c>
      <c r="C240" s="17" t="s">
        <v>1110</v>
      </c>
      <c r="D240" s="36" t="s">
        <v>20</v>
      </c>
      <c r="E240" s="36" t="s">
        <v>20</v>
      </c>
      <c r="F240" s="12">
        <f>VLOOKUP(A240,Dengue!$1:$1048576,10,FALSE)</f>
        <v>0</v>
      </c>
      <c r="G240" s="12">
        <f>VLOOKUP($A240,Chik!$1:$1048576,10,FALSE)</f>
        <v>5</v>
      </c>
      <c r="H240" s="12">
        <f>VLOOKUP($A240,zika!$1:$1048576,10,FALSE)</f>
        <v>0</v>
      </c>
      <c r="I240" s="12">
        <f>H240+F240+G240</f>
        <v>5</v>
      </c>
      <c r="J240" s="11">
        <v>109405</v>
      </c>
      <c r="K240" s="58" t="s">
        <v>1124</v>
      </c>
      <c r="L240" s="8">
        <f>I240/J240*100000</f>
        <v>4.5701750377039447</v>
      </c>
      <c r="M240" s="7" t="str">
        <f>IF(L240=0,"Silencioso",IF(AND(L240&gt;0,L240&lt;100),"Baixa",IF(AND(L240&gt;=100,L240&lt;300),"Média",IF(AND(L240&gt;=300,L240&lt;500),"Alta",IF(L240&gt;=500,"Muito Alta","Avaliar")))))</f>
        <v>Baixa</v>
      </c>
      <c r="N240" s="7">
        <f>VLOOKUP($B240,LIRAa!$1:$1048576,3,FALSE)</f>
        <v>0.6</v>
      </c>
      <c r="O240" s="7">
        <f>VLOOKUP($B240,LIRAa!$1:$1048576,4,FALSE)</f>
        <v>0.7</v>
      </c>
      <c r="P240" s="7">
        <f>VLOOKUP($B240,LIRAa!$1:$1048576,5,FALSE)</f>
        <v>0.8</v>
      </c>
      <c r="S240" s="38"/>
    </row>
    <row r="241" spans="1:19" ht="15.75" x14ac:dyDescent="0.25">
      <c r="A241" s="42">
        <v>155</v>
      </c>
      <c r="B241" s="7">
        <v>311420</v>
      </c>
      <c r="C241" s="17" t="s">
        <v>1112</v>
      </c>
      <c r="D241" s="36" t="s">
        <v>26</v>
      </c>
      <c r="E241" s="36" t="s">
        <v>190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</v>
      </c>
      <c r="J241" s="11">
        <v>22257</v>
      </c>
      <c r="K241" s="58" t="s">
        <v>1121</v>
      </c>
      <c r="L241" s="8">
        <f>I241/J241*100000</f>
        <v>4.4929685042907845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454</v>
      </c>
      <c r="B242" s="7">
        <v>313940</v>
      </c>
      <c r="C242" s="17" t="s">
        <v>1109</v>
      </c>
      <c r="D242" s="36" t="s">
        <v>14</v>
      </c>
      <c r="E242" s="36" t="s">
        <v>477</v>
      </c>
      <c r="F242" s="12">
        <f>VLOOKUP(A242,Dengue!$1:$1048576,10,FALSE)</f>
        <v>3</v>
      </c>
      <c r="G242" s="12">
        <f>VLOOKUP($A242,Chik!$1:$1048576,10,FALSE)</f>
        <v>1</v>
      </c>
      <c r="H242" s="12">
        <f>VLOOKUP($A242,zika!$1:$1048576,10,FALSE)</f>
        <v>0</v>
      </c>
      <c r="I242" s="12">
        <f>H242+F242+G242</f>
        <v>4</v>
      </c>
      <c r="J242" s="11">
        <v>89256</v>
      </c>
      <c r="K242" s="58" t="s">
        <v>1123</v>
      </c>
      <c r="L242" s="8">
        <f>I242/J242*100000</f>
        <v>4.4814914403513484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>
        <f>VLOOKUP($B242,LIRAa!$1:$1048576,3,FALSE)</f>
        <v>1.4</v>
      </c>
      <c r="O242" s="7">
        <f>VLOOKUP($B242,LIRAa!$1:$1048576,4,FALSE)</f>
        <v>3.8</v>
      </c>
      <c r="P242" s="7">
        <f>VLOOKUP($B242,LIRAa!$1:$1048576,5,FALSE)</f>
        <v>3.8</v>
      </c>
      <c r="S242" s="38"/>
    </row>
    <row r="243" spans="1:19" ht="15.75" x14ac:dyDescent="0.25">
      <c r="A243" s="42">
        <v>563</v>
      </c>
      <c r="B243" s="7">
        <v>314810</v>
      </c>
      <c r="C243" s="17" t="s">
        <v>1107</v>
      </c>
      <c r="D243" s="36" t="s">
        <v>8</v>
      </c>
      <c r="E243" s="36" t="s">
        <v>581</v>
      </c>
      <c r="F243" s="12">
        <f>VLOOKUP(A243,Dengue!$1:$1048576,10,FALSE)</f>
        <v>4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4</v>
      </c>
      <c r="J243" s="11">
        <v>90041</v>
      </c>
      <c r="K243" s="58" t="s">
        <v>1123</v>
      </c>
      <c r="L243" s="8">
        <f>I243/J243*100000</f>
        <v>4.4424206750258213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>
        <f>VLOOKUP($B243,LIRAa!$1:$1048576,3,FALSE)</f>
        <v>1</v>
      </c>
      <c r="O243" s="7">
        <f>VLOOKUP($B243,LIRAa!$1:$1048576,4,FALSE)</f>
        <v>3.4</v>
      </c>
      <c r="P243" s="7">
        <f>VLOOKUP($B243,LIRAa!$1:$1048576,5,FALSE)</f>
        <v>2.2000000000000002</v>
      </c>
      <c r="S243" s="38"/>
    </row>
    <row r="244" spans="1:19" ht="15.75" x14ac:dyDescent="0.25">
      <c r="A244" s="42">
        <v>383</v>
      </c>
      <c r="B244" s="7">
        <v>313380</v>
      </c>
      <c r="C244" s="17" t="s">
        <v>1112</v>
      </c>
      <c r="D244" s="36" t="s">
        <v>26</v>
      </c>
      <c r="E244" s="36" t="s">
        <v>410</v>
      </c>
      <c r="F244" s="12">
        <f>VLOOKUP(A244,Dengue!$1:$1048576,10,FALSE)</f>
        <v>1</v>
      </c>
      <c r="G244" s="12">
        <f>VLOOKUP($A244,Chik!$1:$1048576,10,FALSE)</f>
        <v>1</v>
      </c>
      <c r="H244" s="12">
        <f>VLOOKUP($A244,zika!$1:$1048576,10,FALSE)</f>
        <v>2</v>
      </c>
      <c r="I244" s="12">
        <f>H244+F244+G244</f>
        <v>4</v>
      </c>
      <c r="J244" s="11">
        <v>92561</v>
      </c>
      <c r="K244" s="58" t="s">
        <v>1123</v>
      </c>
      <c r="L244" s="8">
        <f>I244/J244*100000</f>
        <v>4.3214744870949975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>
        <f>VLOOKUP($B244,LIRAa!$1:$1048576,3,FALSE)</f>
        <v>1</v>
      </c>
      <c r="O244" s="7">
        <f>VLOOKUP($B244,LIRAa!$1:$1048576,4,FALSE)</f>
        <v>3</v>
      </c>
      <c r="P244" s="7">
        <f>VLOOKUP($B244,LIRAa!$1:$1048576,5,FALSE)</f>
        <v>2.4</v>
      </c>
      <c r="S244" s="38"/>
    </row>
    <row r="245" spans="1:19" ht="15.75" x14ac:dyDescent="0.25">
      <c r="A245" s="42">
        <v>271</v>
      </c>
      <c r="B245" s="7">
        <v>312410</v>
      </c>
      <c r="C245" s="17" t="s">
        <v>1108</v>
      </c>
      <c r="D245" s="36" t="s">
        <v>98</v>
      </c>
      <c r="E245" s="36" t="s">
        <v>302</v>
      </c>
      <c r="F245" s="12">
        <f>VLOOKUP(A245,Dengue!$1:$1048576,10,FALSE)</f>
        <v>3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3</v>
      </c>
      <c r="J245" s="11">
        <v>70200</v>
      </c>
      <c r="K245" s="58" t="s">
        <v>1123</v>
      </c>
      <c r="L245" s="8">
        <f>I245/J245*100000</f>
        <v>4.2735042735042734</v>
      </c>
      <c r="M245" s="7" t="str">
        <f>IF(L245=0,"Silencioso",IF(AND(L245&gt;0,L245&lt;100),"Baixa",IF(AND(L245&gt;=100,L245&lt;300),"Média",IF(AND(L245&gt;=300,L245&lt;500),"Alta",IF(L245&gt;=500,"Muito Alta","Avaliar")))))</f>
        <v>Baixa</v>
      </c>
      <c r="N245" s="7">
        <f>VLOOKUP($B245,LIRAa!$1:$1048576,3,FALSE)</f>
        <v>2.7</v>
      </c>
      <c r="O245" s="7">
        <f>VLOOKUP($B245,LIRAa!$1:$1048576,4,FALSE)</f>
        <v>2.6</v>
      </c>
      <c r="P245" s="7">
        <f>VLOOKUP($B245,LIRAa!$1:$1048576,5,FALSE)</f>
        <v>1.4</v>
      </c>
      <c r="S245" s="38"/>
    </row>
    <row r="246" spans="1:19" ht="15.75" x14ac:dyDescent="0.25">
      <c r="A246" s="42">
        <v>206</v>
      </c>
      <c r="B246" s="7">
        <v>311860</v>
      </c>
      <c r="C246" s="17" t="s">
        <v>1108</v>
      </c>
      <c r="D246" s="36" t="s">
        <v>98</v>
      </c>
      <c r="E246" s="46" t="s">
        <v>241</v>
      </c>
      <c r="F246" s="12">
        <f>VLOOKUP(A246,Dengue!$1:$1048576,10,FALSE)</f>
        <v>28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28</v>
      </c>
      <c r="J246" s="11">
        <v>659070</v>
      </c>
      <c r="K246" s="58" t="s">
        <v>1125</v>
      </c>
      <c r="L246" s="8">
        <f>I246/J246*100000</f>
        <v>4.2484106392340717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0.5</v>
      </c>
      <c r="O246" s="7">
        <f>VLOOKUP($B246,LIRAa!$1:$1048576,4,FALSE)</f>
        <v>1.1000000000000001</v>
      </c>
      <c r="P246" s="7">
        <f>VLOOKUP($B246,LIRAa!$1:$1048576,5,FALSE)</f>
        <v>1.1000000000000001</v>
      </c>
      <c r="S246" s="38"/>
    </row>
    <row r="247" spans="1:19" ht="15.75" x14ac:dyDescent="0.25">
      <c r="A247" s="42">
        <v>248</v>
      </c>
      <c r="B247" s="7">
        <v>312230</v>
      </c>
      <c r="C247" s="17" t="s">
        <v>1112</v>
      </c>
      <c r="D247" s="36" t="s">
        <v>26</v>
      </c>
      <c r="E247" s="36" t="s">
        <v>26</v>
      </c>
      <c r="F247" s="12">
        <f>VLOOKUP(A247,Dengue!$1:$1048576,10,FALSE)</f>
        <v>10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10</v>
      </c>
      <c r="J247" s="11">
        <v>235977</v>
      </c>
      <c r="K247" s="58" t="s">
        <v>1124</v>
      </c>
      <c r="L247" s="8">
        <f>I247/J247*100000</f>
        <v>4.2377011318899722</v>
      </c>
      <c r="M247" s="7" t="str">
        <f>IF(L247=0,"Silencioso",IF(AND(L247&gt;0,L247&lt;100),"Baixa",IF(AND(L247&gt;=100,L247&lt;300),"Média",IF(AND(L247&gt;=300,L247&lt;500),"Alta",IF(L247&gt;=500,"Muito Alta","Avaliar")))))</f>
        <v>Baixa</v>
      </c>
      <c r="N247" s="7">
        <f>VLOOKUP($B247,LIRAa!$1:$1048576,3,FALSE)</f>
        <v>1.6</v>
      </c>
      <c r="O247" s="7">
        <f>VLOOKUP($B247,LIRAa!$1:$1048576,4,FALSE)</f>
        <v>3.1</v>
      </c>
      <c r="P247" s="7">
        <f>VLOOKUP($B247,LIRAa!$1:$1048576,5,FALSE)</f>
        <v>3.8</v>
      </c>
      <c r="S247" s="38"/>
    </row>
    <row r="248" spans="1:19" ht="15.75" x14ac:dyDescent="0.25">
      <c r="A248" s="42">
        <v>56</v>
      </c>
      <c r="B248" s="7">
        <v>310510</v>
      </c>
      <c r="C248" s="17" t="s">
        <v>1112</v>
      </c>
      <c r="D248" s="36" t="s">
        <v>26</v>
      </c>
      <c r="E248" s="36" t="s">
        <v>87</v>
      </c>
      <c r="F248" s="12">
        <f>VLOOKUP(A248,Dengue!$1:$1048576,10,FALSE)</f>
        <v>1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</v>
      </c>
      <c r="J248" s="11">
        <v>23757</v>
      </c>
      <c r="K248" s="58" t="s">
        <v>1121</v>
      </c>
      <c r="L248" s="8">
        <f>I248/J248*100000</f>
        <v>4.2092856842193882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>
        <f>VLOOKUP($B248,LIRAa!$1:$1048576,3,FALSE)</f>
        <v>5.0999999999999996</v>
      </c>
      <c r="O248" s="7">
        <f>VLOOKUP($B248,LIRAa!$1:$1048576,4,FALSE)</f>
        <v>8.4</v>
      </c>
      <c r="P248" s="7">
        <f>VLOOKUP($B248,LIRAa!$1:$1048576,5,FALSE)</f>
        <v>7.1</v>
      </c>
      <c r="S248" s="38"/>
    </row>
    <row r="249" spans="1:19" ht="15.75" x14ac:dyDescent="0.25">
      <c r="A249" s="42">
        <v>525</v>
      </c>
      <c r="B249" s="7">
        <v>314520</v>
      </c>
      <c r="C249" s="17" t="s">
        <v>1112</v>
      </c>
      <c r="D249" s="36" t="s">
        <v>26</v>
      </c>
      <c r="E249" s="46" t="s">
        <v>546</v>
      </c>
      <c r="F249" s="12">
        <f>VLOOKUP(A249,Dengue!$1:$1048576,10,FALSE)</f>
        <v>4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4</v>
      </c>
      <c r="J249" s="11">
        <v>99770</v>
      </c>
      <c r="K249" s="58" t="s">
        <v>1123</v>
      </c>
      <c r="L249" s="8">
        <f>I249/J249*100000</f>
        <v>4.0092212087801951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>
        <f>VLOOKUP($B249,LIRAa!$1:$1048576,3,FALSE)</f>
        <v>2</v>
      </c>
      <c r="O249" s="7">
        <f>VLOOKUP($B249,LIRAa!$1:$1048576,4,FALSE)</f>
        <v>5.4</v>
      </c>
      <c r="P249" s="7">
        <f>VLOOKUP($B249,LIRAa!$1:$1048576,5,FALSE)</f>
        <v>2.1</v>
      </c>
      <c r="S249" s="38"/>
    </row>
    <row r="250" spans="1:19" ht="15.75" x14ac:dyDescent="0.25">
      <c r="A250" s="42">
        <v>729</v>
      </c>
      <c r="B250" s="7">
        <v>316240</v>
      </c>
      <c r="C250" s="17" t="s">
        <v>1118</v>
      </c>
      <c r="D250" s="36" t="s">
        <v>121</v>
      </c>
      <c r="E250" s="36" t="s">
        <v>739</v>
      </c>
      <c r="F250" s="12">
        <f>VLOOKUP(A250,Dengue!$1:$1048576,10,FALSE)</f>
        <v>1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1</v>
      </c>
      <c r="J250" s="11">
        <v>25235</v>
      </c>
      <c r="K250" s="58" t="s">
        <v>1122</v>
      </c>
      <c r="L250" s="8">
        <f>I250/J250*100000</f>
        <v>3.9627501486031309</v>
      </c>
      <c r="M250" s="7" t="str">
        <f>IF(L250=0,"Silencioso",IF(AND(L250&gt;0,L250&lt;100),"Baixa",IF(AND(L250&gt;=100,L250&lt;300),"Média",IF(AND(L250&gt;=300,L250&lt;500),"Alta",IF(L250&gt;=500,"Muito Alta","Avaliar")))))</f>
        <v>Baixa</v>
      </c>
      <c r="N250" s="7">
        <f>VLOOKUP($B250,LIRAa!$1:$1048576,3,FALSE)</f>
        <v>1.3</v>
      </c>
      <c r="O250" s="7">
        <f>VLOOKUP($B250,LIRAa!$1:$1048576,4,FALSE)</f>
        <v>1.3</v>
      </c>
      <c r="P250" s="7">
        <f>VLOOKUP($B250,LIRAa!$1:$1048576,5,FALSE)</f>
        <v>4.3</v>
      </c>
      <c r="S250" s="38"/>
    </row>
    <row r="251" spans="1:19" ht="15.75" x14ac:dyDescent="0.25">
      <c r="A251" s="42">
        <v>145</v>
      </c>
      <c r="B251" s="7">
        <v>311320</v>
      </c>
      <c r="C251" s="17" t="s">
        <v>1116</v>
      </c>
      <c r="D251" s="36" t="s">
        <v>41</v>
      </c>
      <c r="E251" s="36" t="s">
        <v>180</v>
      </c>
      <c r="F251" s="12">
        <f>VLOOKUP(A251,Dengue!$1:$1048576,10,FALSE)</f>
        <v>1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1</v>
      </c>
      <c r="J251" s="11">
        <v>25327</v>
      </c>
      <c r="K251" s="58" t="s">
        <v>1122</v>
      </c>
      <c r="L251" s="8">
        <f>I251/J251*100000</f>
        <v>3.948355509930114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363</v>
      </c>
      <c r="B252" s="7">
        <v>313190</v>
      </c>
      <c r="C252" s="17" t="s">
        <v>1108</v>
      </c>
      <c r="D252" s="36" t="s">
        <v>98</v>
      </c>
      <c r="E252" s="36" t="s">
        <v>390</v>
      </c>
      <c r="F252" s="12">
        <f>VLOOKUP(A252,Dengue!$1:$1048576,10,FALSE)</f>
        <v>2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2</v>
      </c>
      <c r="J252" s="11">
        <v>51281</v>
      </c>
      <c r="K252" s="58" t="s">
        <v>1122</v>
      </c>
      <c r="L252" s="8">
        <f>I252/J252*100000</f>
        <v>3.9000799516390083</v>
      </c>
      <c r="M252" s="7" t="str">
        <f>IF(L252=0,"Silencioso",IF(AND(L252&gt;0,L252&lt;100),"Baixa",IF(AND(L252&gt;=100,L252&lt;300),"Média",IF(AND(L252&gt;=300,L252&lt;500),"Alta",IF(L252&gt;=500,"Muito Alta","Avaliar")))))</f>
        <v>Baixa</v>
      </c>
      <c r="N252" s="7">
        <f>VLOOKUP($B252,LIRAa!$1:$1048576,3,FALSE)</f>
        <v>1.3</v>
      </c>
      <c r="O252" s="7">
        <f>VLOOKUP($B252,LIRAa!$1:$1048576,4,FALSE)</f>
        <v>1.5</v>
      </c>
      <c r="P252" s="7">
        <f>VLOOKUP($B252,LIRAa!$1:$1048576,5,FALSE)</f>
        <v>0.6</v>
      </c>
      <c r="S252" s="38"/>
    </row>
    <row r="253" spans="1:19" ht="15.75" x14ac:dyDescent="0.25">
      <c r="A253" s="42">
        <v>436</v>
      </c>
      <c r="B253" s="7">
        <v>313820</v>
      </c>
      <c r="C253" s="17" t="s">
        <v>1114</v>
      </c>
      <c r="D253" s="36" t="s">
        <v>33</v>
      </c>
      <c r="E253" s="36" t="s">
        <v>460</v>
      </c>
      <c r="F253" s="12">
        <f>VLOOKUP(A253,Dengue!$1:$1048576,10,FALSE)</f>
        <v>3</v>
      </c>
      <c r="G253" s="12">
        <f>VLOOKUP($A253,Chik!$1:$1048576,10,FALSE)</f>
        <v>1</v>
      </c>
      <c r="H253" s="12">
        <f>VLOOKUP($A253,zika!$1:$1048576,10,FALSE)</f>
        <v>0</v>
      </c>
      <c r="I253" s="12">
        <f>H253+F253+G253</f>
        <v>4</v>
      </c>
      <c r="J253" s="11">
        <v>102728</v>
      </c>
      <c r="K253" s="58" t="s">
        <v>1124</v>
      </c>
      <c r="L253" s="8">
        <f>I253/J253*100000</f>
        <v>3.89377774316642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0.1</v>
      </c>
      <c r="O253" s="7">
        <f>VLOOKUP($B253,LIRAa!$1:$1048576,4,FALSE)</f>
        <v>2.1</v>
      </c>
      <c r="P253" s="7" t="str">
        <f>VLOOKUP($B253,LIRAa!$1:$1048576,5,FALSE)</f>
        <v>Sem Informação</v>
      </c>
      <c r="S253" s="38"/>
    </row>
    <row r="254" spans="1:19" ht="15.75" x14ac:dyDescent="0.25">
      <c r="A254" s="42">
        <v>439</v>
      </c>
      <c r="B254" s="7">
        <v>313840</v>
      </c>
      <c r="C254" s="17" t="s">
        <v>1115</v>
      </c>
      <c r="D254" s="36" t="s">
        <v>38</v>
      </c>
      <c r="E254" s="36" t="s">
        <v>38</v>
      </c>
      <c r="F254" s="12">
        <f>VLOOKUP(A254,Dengue!$1:$1048576,10,FALSE)</f>
        <v>2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2</v>
      </c>
      <c r="J254" s="11">
        <v>52532</v>
      </c>
      <c r="K254" s="58" t="s">
        <v>1122</v>
      </c>
      <c r="L254" s="8">
        <f>I254/J254*100000</f>
        <v>3.8072032285083375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>
        <f>VLOOKUP($B254,LIRAa!$1:$1048576,3,FALSE)</f>
        <v>2.2000000000000002</v>
      </c>
      <c r="O254" s="7">
        <f>VLOOKUP($B254,LIRAa!$1:$1048576,4,FALSE)</f>
        <v>4.3</v>
      </c>
      <c r="P254" s="7">
        <f>VLOOKUP($B254,LIRAa!$1:$1048576,5,FALSE)</f>
        <v>2.9</v>
      </c>
      <c r="S254" s="38"/>
    </row>
    <row r="255" spans="1:19" ht="15.75" x14ac:dyDescent="0.25">
      <c r="A255" s="42">
        <v>602</v>
      </c>
      <c r="B255" s="7">
        <v>315140</v>
      </c>
      <c r="C255" s="17" t="s">
        <v>1112</v>
      </c>
      <c r="D255" s="36" t="s">
        <v>26</v>
      </c>
      <c r="E255" s="36" t="s">
        <v>617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1</v>
      </c>
      <c r="J255" s="11">
        <v>27755</v>
      </c>
      <c r="K255" s="58" t="s">
        <v>1122</v>
      </c>
      <c r="L255" s="8">
        <f>I255/J255*100000</f>
        <v>3.6029544226265537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>
        <f>VLOOKUP($B255,LIRAa!$1:$1048576,3,FALSE)</f>
        <v>2.2999999999999998</v>
      </c>
      <c r="O255" s="7">
        <f>VLOOKUP($B255,LIRAa!$1:$1048576,4,FALSE)</f>
        <v>5.4</v>
      </c>
      <c r="P255" s="7">
        <f>VLOOKUP($B255,LIRAa!$1:$1048576,5,FALSE)</f>
        <v>2.8</v>
      </c>
      <c r="S255" s="38"/>
    </row>
    <row r="256" spans="1:19" ht="15.75" x14ac:dyDescent="0.25">
      <c r="A256" s="42">
        <v>213</v>
      </c>
      <c r="B256" s="7">
        <v>311930</v>
      </c>
      <c r="C256" s="17" t="s">
        <v>1107</v>
      </c>
      <c r="D256" s="36" t="s">
        <v>8</v>
      </c>
      <c r="E256" s="36" t="s">
        <v>248</v>
      </c>
      <c r="F256" s="12">
        <f>VLOOKUP(A256,Dengue!$1:$1048576,10,FALSE)</f>
        <v>1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1</v>
      </c>
      <c r="J256" s="11">
        <v>27982</v>
      </c>
      <c r="K256" s="58" t="s">
        <v>1122</v>
      </c>
      <c r="L256" s="8">
        <f>I256/J256*100000</f>
        <v>3.5737259666928742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>
        <f>VLOOKUP($B256,LIRAa!$1:$1048576,3,FALSE)</f>
        <v>0</v>
      </c>
      <c r="O256" s="7">
        <f>VLOOKUP($B256,LIRAa!$1:$1048576,4,FALSE)</f>
        <v>0.2</v>
      </c>
      <c r="P256" s="7">
        <f>VLOOKUP($B256,LIRAa!$1:$1048576,5,FALSE)</f>
        <v>0.2</v>
      </c>
      <c r="S256" s="38"/>
    </row>
    <row r="257" spans="1:21" ht="15.75" x14ac:dyDescent="0.25">
      <c r="A257" s="42">
        <v>806</v>
      </c>
      <c r="B257" s="7">
        <v>316860</v>
      </c>
      <c r="C257" s="17" t="s">
        <v>1113</v>
      </c>
      <c r="D257" s="36" t="s">
        <v>28</v>
      </c>
      <c r="E257" s="36" t="s">
        <v>28</v>
      </c>
      <c r="F257" s="12">
        <f>VLOOKUP(A257,Dengue!$1:$1048576,10,FALSE)</f>
        <v>4</v>
      </c>
      <c r="G257" s="12">
        <f>VLOOKUP($A257,Chik!$1:$1048576,10,FALSE)</f>
        <v>1</v>
      </c>
      <c r="H257" s="12">
        <f>VLOOKUP($A257,zika!$1:$1048576,10,FALSE)</f>
        <v>0</v>
      </c>
      <c r="I257" s="12">
        <f>H257+F257+G257</f>
        <v>5</v>
      </c>
      <c r="J257" s="11">
        <v>140235</v>
      </c>
      <c r="K257" s="58" t="s">
        <v>1124</v>
      </c>
      <c r="L257" s="8">
        <f>I257/J257*100000</f>
        <v>3.5654437194708883</v>
      </c>
      <c r="M257" s="7" t="str">
        <f>IF(L257=0,"Silencioso",IF(AND(L257&gt;0,L257&lt;100),"Baixa",IF(AND(L257&gt;=100,L257&lt;300),"Média",IF(AND(L257&gt;=300,L257&lt;500),"Alta",IF(L257&gt;=500,"Muito Alta","Avaliar")))))</f>
        <v>Baixa</v>
      </c>
      <c r="N257" s="7">
        <f>VLOOKUP($B257,LIRAa!$1:$1048576,3,FALSE)</f>
        <v>1.3</v>
      </c>
      <c r="O257" s="7">
        <f>VLOOKUP($B257,LIRAa!$1:$1048576,4,FALSE)</f>
        <v>2.8</v>
      </c>
      <c r="P257" s="7">
        <f>VLOOKUP($B257,LIRAa!$1:$1048576,5,FALSE)</f>
        <v>1.8</v>
      </c>
      <c r="S257" s="38"/>
    </row>
    <row r="258" spans="1:21" ht="15.75" x14ac:dyDescent="0.25">
      <c r="A258" s="42">
        <v>816</v>
      </c>
      <c r="B258" s="7">
        <v>316940</v>
      </c>
      <c r="C258" s="17" t="s">
        <v>1114</v>
      </c>
      <c r="D258" s="36" t="s">
        <v>33</v>
      </c>
      <c r="E258" s="36" t="s">
        <v>823</v>
      </c>
      <c r="F258" s="12">
        <f>VLOOKUP(A258,Dengue!$1:$1048576,10,FALSE)</f>
        <v>2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2</v>
      </c>
      <c r="J258" s="11">
        <v>56546</v>
      </c>
      <c r="K258" s="58" t="s">
        <v>1122</v>
      </c>
      <c r="L258" s="8">
        <f>I258/J258*100000</f>
        <v>3.5369433735365896</v>
      </c>
      <c r="M258" s="7" t="str">
        <f>IF(L258=0,"Silencioso",IF(AND(L258&gt;0,L258&lt;100),"Baixa",IF(AND(L258&gt;=100,L258&lt;300),"Média",IF(AND(L258&gt;=300,L258&lt;500),"Alta",IF(L258&gt;=500,"Muito Alta","Avaliar")))))</f>
        <v>Baixa</v>
      </c>
      <c r="N258" s="7">
        <f>VLOOKUP($B258,LIRAa!$1:$1048576,3,FALSE)</f>
        <v>0.6</v>
      </c>
      <c r="O258" s="7">
        <f>VLOOKUP($B258,LIRAa!$1:$1048576,4,FALSE)</f>
        <v>1.6</v>
      </c>
      <c r="P258" s="7" t="str">
        <f>VLOOKUP($B258,LIRAa!$1:$1048576,5,FALSE)</f>
        <v>Sem Informação</v>
      </c>
      <c r="S258" s="38"/>
    </row>
    <row r="259" spans="1:21" ht="15.75" x14ac:dyDescent="0.25">
      <c r="A259" s="42">
        <v>501</v>
      </c>
      <c r="B259" s="7">
        <v>314330</v>
      </c>
      <c r="C259" s="17" t="s">
        <v>1118</v>
      </c>
      <c r="D259" s="36" t="s">
        <v>102</v>
      </c>
      <c r="E259" s="36" t="s">
        <v>102</v>
      </c>
      <c r="F259" s="12">
        <f>VLOOKUP(A259,Dengue!$1:$1048576,10,FALSE)</f>
        <v>14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14</v>
      </c>
      <c r="J259" s="11">
        <v>404804</v>
      </c>
      <c r="K259" s="58" t="s">
        <v>1125</v>
      </c>
      <c r="L259" s="8">
        <f>I259/J259*100000</f>
        <v>3.458463849171451</v>
      </c>
      <c r="M259" s="7" t="str">
        <f>IF(L259=0,"Silencioso",IF(AND(L259&gt;0,L259&lt;100),"Baixa",IF(AND(L259&gt;=100,L259&lt;300),"Média",IF(AND(L259&gt;=300,L259&lt;500),"Alta",IF(L259&gt;=500,"Muito Alta","Avaliar")))))</f>
        <v>Baixa</v>
      </c>
      <c r="N259" s="7">
        <f>VLOOKUP($B259,LIRAa!$1:$1048576,3,FALSE)</f>
        <v>1.9</v>
      </c>
      <c r="O259" s="7">
        <f>VLOOKUP($B259,LIRAa!$1:$1048576,4,FALSE)</f>
        <v>3.4</v>
      </c>
      <c r="P259" s="7">
        <f>VLOOKUP($B259,LIRAa!$1:$1048576,5,FALSE)</f>
        <v>3.4</v>
      </c>
      <c r="S259" s="38"/>
    </row>
    <row r="260" spans="1:21" ht="15.75" x14ac:dyDescent="0.25">
      <c r="A260" s="42">
        <v>361</v>
      </c>
      <c r="B260" s="7">
        <v>313170</v>
      </c>
      <c r="C260" s="17" t="s">
        <v>1108</v>
      </c>
      <c r="D260" s="36" t="s">
        <v>90</v>
      </c>
      <c r="E260" s="36" t="s">
        <v>90</v>
      </c>
      <c r="F260" s="12">
        <f>VLOOKUP(A260,Dengue!$1:$1048576,10,FALSE)</f>
        <v>4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4</v>
      </c>
      <c r="J260" s="11">
        <v>119186</v>
      </c>
      <c r="K260" s="58" t="s">
        <v>1124</v>
      </c>
      <c r="L260" s="8">
        <f>I260/J260*100000</f>
        <v>3.3560988706727302</v>
      </c>
      <c r="M260" s="7" t="str">
        <f>IF(L260=0,"Silencioso",IF(AND(L260&gt;0,L260&lt;100),"Baixa",IF(AND(L260&gt;=100,L260&lt;300),"Média",IF(AND(L260&gt;=300,L260&lt;500),"Alta",IF(L260&gt;=500,"Muito Alta","Avaliar")))))</f>
        <v>Baixa</v>
      </c>
      <c r="N260" s="7">
        <f>VLOOKUP($B260,LIRAa!$1:$1048576,3,FALSE)</f>
        <v>1.9</v>
      </c>
      <c r="O260" s="7">
        <f>VLOOKUP($B260,LIRAa!$1:$1048576,4,FALSE)</f>
        <v>4.7</v>
      </c>
      <c r="P260" s="7">
        <f>VLOOKUP($B260,LIRAa!$1:$1048576,5,FALSE)</f>
        <v>5.2</v>
      </c>
      <c r="S260" s="38"/>
    </row>
    <row r="261" spans="1:21" ht="15.75" x14ac:dyDescent="0.25">
      <c r="A261" s="42">
        <v>844</v>
      </c>
      <c r="B261" s="7">
        <v>317120</v>
      </c>
      <c r="C261" s="17" t="s">
        <v>1108</v>
      </c>
      <c r="D261" s="36" t="s">
        <v>98</v>
      </c>
      <c r="E261" s="36" t="s">
        <v>846</v>
      </c>
      <c r="F261" s="12">
        <f>VLOOKUP(A261,Dengue!$1:$1048576,10,FALSE)</f>
        <v>4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4</v>
      </c>
      <c r="J261" s="11">
        <v>125376</v>
      </c>
      <c r="K261" s="58" t="s">
        <v>1124</v>
      </c>
      <c r="L261" s="8">
        <f>I261/J261*100000</f>
        <v>3.1904032669729454</v>
      </c>
      <c r="M261" s="7" t="str">
        <f>IF(L261=0,"Silencioso",IF(AND(L261&gt;0,L261&lt;100),"Baixa",IF(AND(L261&gt;=100,L261&lt;300),"Média",IF(AND(L261&gt;=300,L261&lt;500),"Alta",IF(L261&gt;=500,"Muito Alta","Avaliar")))))</f>
        <v>Baixa</v>
      </c>
      <c r="N261" s="7">
        <f>VLOOKUP($B261,LIRAa!$1:$1048576,3,FALSE)</f>
        <v>2.1</v>
      </c>
      <c r="O261" s="7">
        <f>VLOOKUP($B261,LIRAa!$1:$1048576,4,FALSE)</f>
        <v>3.3</v>
      </c>
      <c r="P261" s="7">
        <f>VLOOKUP($B261,LIRAa!$1:$1048576,5,FALSE)</f>
        <v>2.5</v>
      </c>
      <c r="S261" s="38"/>
    </row>
    <row r="262" spans="1:21" ht="15.75" x14ac:dyDescent="0.25">
      <c r="A262" s="42">
        <v>273</v>
      </c>
      <c r="B262" s="7">
        <v>312430</v>
      </c>
      <c r="C262" s="17" t="s">
        <v>1118</v>
      </c>
      <c r="D262" s="36" t="s">
        <v>102</v>
      </c>
      <c r="E262" s="36" t="s">
        <v>304</v>
      </c>
      <c r="F262" s="12">
        <f>VLOOKUP(A262,Dengue!$1:$1048576,10,FALSE)</f>
        <v>1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1</v>
      </c>
      <c r="J262" s="11">
        <v>31624</v>
      </c>
      <c r="K262" s="58" t="s">
        <v>1122</v>
      </c>
      <c r="L262" s="8">
        <f>I262/J262*100000</f>
        <v>3.1621553250695671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>
        <f>VLOOKUP($B262,LIRAa!$1:$1048576,3,FALSE)</f>
        <v>1</v>
      </c>
      <c r="O262" s="7">
        <f>VLOOKUP($B262,LIRAa!$1:$1048576,4,FALSE)</f>
        <v>1.1000000000000001</v>
      </c>
      <c r="P262" s="7">
        <f>VLOOKUP($B262,LIRAa!$1:$1048576,5,FALSE)</f>
        <v>2.6</v>
      </c>
      <c r="S262" s="38"/>
    </row>
    <row r="263" spans="1:21" ht="15.75" x14ac:dyDescent="0.25">
      <c r="A263" s="42">
        <v>577</v>
      </c>
      <c r="B263" s="7">
        <v>314930</v>
      </c>
      <c r="C263" s="17" t="s">
        <v>1108</v>
      </c>
      <c r="D263" s="36" t="s">
        <v>98</v>
      </c>
      <c r="E263" s="36" t="s">
        <v>594</v>
      </c>
      <c r="F263" s="12">
        <f>VLOOKUP(A263,Dengue!$1:$1048576,10,FALSE)</f>
        <v>2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2</v>
      </c>
      <c r="J263" s="11">
        <v>63789</v>
      </c>
      <c r="K263" s="58" t="s">
        <v>1122</v>
      </c>
      <c r="L263" s="8">
        <f>I263/J263*100000</f>
        <v>3.1353368135571964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>
        <f>VLOOKUP($B263,LIRAa!$1:$1048576,3,FALSE)</f>
        <v>1</v>
      </c>
      <c r="O263" s="7">
        <f>VLOOKUP($B263,LIRAa!$1:$1048576,4,FALSE)</f>
        <v>0.6</v>
      </c>
      <c r="P263" s="7">
        <f>VLOOKUP($B263,LIRAa!$1:$1048576,5,FALSE)</f>
        <v>1</v>
      </c>
      <c r="S263" s="75"/>
      <c r="T263" s="75"/>
      <c r="U263" s="75"/>
    </row>
    <row r="264" spans="1:21" ht="15.75" x14ac:dyDescent="0.25">
      <c r="A264" s="42">
        <v>368</v>
      </c>
      <c r="B264" s="7">
        <v>313240</v>
      </c>
      <c r="C264" s="17" t="s">
        <v>1114</v>
      </c>
      <c r="D264" s="36" t="s">
        <v>36</v>
      </c>
      <c r="E264" s="36" t="s">
        <v>395</v>
      </c>
      <c r="F264" s="12">
        <f>VLOOKUP(A264,Dengue!$1:$1048576,10,FALSE)</f>
        <v>3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3</v>
      </c>
      <c r="J264" s="11">
        <v>96389</v>
      </c>
      <c r="K264" s="58" t="s">
        <v>1123</v>
      </c>
      <c r="L264" s="8">
        <f>I264/J264*100000</f>
        <v>3.1123883430681927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>
        <f>VLOOKUP($B264,LIRAa!$1:$1048576,3,FALSE)</f>
        <v>0.5</v>
      </c>
      <c r="O264" s="7">
        <f>VLOOKUP($B264,LIRAa!$1:$1048576,4,FALSE)</f>
        <v>1.9</v>
      </c>
      <c r="P264" s="7">
        <f>VLOOKUP($B264,LIRAa!$1:$1048576,5,FALSE)</f>
        <v>2.1</v>
      </c>
      <c r="S264" s="75"/>
      <c r="T264" s="75"/>
      <c r="U264" s="75"/>
    </row>
    <row r="265" spans="1:21" ht="15.75" x14ac:dyDescent="0.25">
      <c r="A265" s="42">
        <v>318</v>
      </c>
      <c r="B265" s="7">
        <v>312800</v>
      </c>
      <c r="C265" s="17" t="s">
        <v>1108</v>
      </c>
      <c r="D265" s="36" t="s">
        <v>90</v>
      </c>
      <c r="E265" s="36" t="s">
        <v>347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1</v>
      </c>
      <c r="J265" s="11">
        <v>34057</v>
      </c>
      <c r="K265" s="58" t="s">
        <v>1122</v>
      </c>
      <c r="L265" s="8">
        <f>I265/J265*100000</f>
        <v>2.9362539272396275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0</v>
      </c>
      <c r="O265" s="7">
        <f>VLOOKUP($B265,LIRAa!$1:$1048576,4,FALSE)</f>
        <v>0.8</v>
      </c>
      <c r="P265" s="7" t="str">
        <f>VLOOKUP($B265,LIRAa!$1:$1048576,5,FALSE)</f>
        <v>Sem Informação</v>
      </c>
      <c r="S265" s="75"/>
      <c r="T265" s="75"/>
      <c r="U265" s="75"/>
    </row>
    <row r="266" spans="1:21" ht="15.75" x14ac:dyDescent="0.25">
      <c r="A266" s="42">
        <v>540</v>
      </c>
      <c r="B266" s="7">
        <v>314610</v>
      </c>
      <c r="C266" s="17" t="s">
        <v>1108</v>
      </c>
      <c r="D266" s="36" t="s">
        <v>98</v>
      </c>
      <c r="E266" s="36" t="s">
        <v>561</v>
      </c>
      <c r="F266" s="12">
        <f>VLOOKUP(A266,Dengue!$1:$1048576,10,FALSE)</f>
        <v>2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2</v>
      </c>
      <c r="J266" s="11">
        <v>73994</v>
      </c>
      <c r="K266" s="58" t="s">
        <v>1123</v>
      </c>
      <c r="L266" s="8">
        <f>I266/J266*100000</f>
        <v>2.70292185852907</v>
      </c>
      <c r="M266" s="7" t="str">
        <f>IF(L266=0,"Silencioso",IF(AND(L266&gt;0,L266&lt;100),"Baixa",IF(AND(L266&gt;=100,L266&lt;300),"Média",IF(AND(L266&gt;=300,L266&lt;500),"Alta",IF(L266&gt;=500,"Muito Alta","Avaliar")))))</f>
        <v>Baixa</v>
      </c>
      <c r="N266" s="7">
        <f>VLOOKUP($B266,LIRAa!$1:$1048576,3,FALSE)</f>
        <v>0</v>
      </c>
      <c r="O266" s="7">
        <f>VLOOKUP($B266,LIRAa!$1:$1048576,4,FALSE)</f>
        <v>0.4</v>
      </c>
      <c r="P266" s="7">
        <f>VLOOKUP($B266,LIRAa!$1:$1048576,5,FALSE)</f>
        <v>0.4</v>
      </c>
      <c r="S266" s="75"/>
      <c r="T266" s="75"/>
      <c r="U266" s="75"/>
    </row>
    <row r="267" spans="1:21" ht="15.75" x14ac:dyDescent="0.25">
      <c r="A267" s="42">
        <v>135</v>
      </c>
      <c r="B267" s="7">
        <v>311230</v>
      </c>
      <c r="C267" s="17" t="s">
        <v>432</v>
      </c>
      <c r="D267" s="36" t="s">
        <v>53</v>
      </c>
      <c r="E267" s="36" t="s">
        <v>170</v>
      </c>
      <c r="F267" s="12">
        <f>VLOOKUP(A267,Dengue!$1:$1048576,10,FALSE)</f>
        <v>1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1</v>
      </c>
      <c r="J267" s="11">
        <v>37856</v>
      </c>
      <c r="K267" s="58" t="s">
        <v>1122</v>
      </c>
      <c r="L267" s="8">
        <f>I267/J267*100000</f>
        <v>2.6415891800507185</v>
      </c>
      <c r="M267" s="7" t="str">
        <f>IF(L267=0,"Silencioso",IF(AND(L267&gt;0,L267&lt;100),"Baixa",IF(AND(L267&gt;=100,L267&lt;300),"Média",IF(AND(L267&gt;=300,L267&lt;500),"Alta",IF(L267&gt;=500,"Muito Alta","Avaliar")))))</f>
        <v>Baixa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97</v>
      </c>
      <c r="B268" s="7">
        <v>310900</v>
      </c>
      <c r="C268" s="17" t="s">
        <v>1108</v>
      </c>
      <c r="D268" s="36" t="s">
        <v>98</v>
      </c>
      <c r="E268" s="36" t="s">
        <v>130</v>
      </c>
      <c r="F268" s="12">
        <f>VLOOKUP(A268,Dengue!$1:$1048576,10,FALSE)</f>
        <v>1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1</v>
      </c>
      <c r="J268" s="11">
        <v>39520</v>
      </c>
      <c r="K268" s="58" t="s">
        <v>1122</v>
      </c>
      <c r="L268" s="8">
        <f>I268/J268*100000</f>
        <v>2.5303643724696356</v>
      </c>
      <c r="M268" s="7" t="str">
        <f>IF(L268=0,"Silencioso",IF(AND(L268&gt;0,L268&lt;100),"Baixa",IF(AND(L268&gt;=100,L268&lt;300),"Média",IF(AND(L268&gt;=300,L268&lt;500),"Alta",IF(L268&gt;=500,"Muito Alta","Avaliar")))))</f>
        <v>Baixa</v>
      </c>
      <c r="N268" s="7">
        <f>VLOOKUP($B268,LIRAa!$1:$1048576,3,FALSE)</f>
        <v>0.7</v>
      </c>
      <c r="O268" s="7" t="str">
        <f>VLOOKUP($B268,LIRAa!$1:$1048576,4,FALSE)</f>
        <v>Sem Informação</v>
      </c>
      <c r="P268" s="7">
        <f>VLOOKUP($B268,LIRAa!$1:$1048576,5,FALSE)</f>
        <v>4.5</v>
      </c>
      <c r="S268" s="75"/>
      <c r="T268" s="75"/>
      <c r="U268" s="75"/>
    </row>
    <row r="269" spans="1:21" ht="15.75" x14ac:dyDescent="0.25">
      <c r="A269" s="42">
        <v>411</v>
      </c>
      <c r="B269" s="7">
        <v>313620</v>
      </c>
      <c r="C269" s="17" t="s">
        <v>1108</v>
      </c>
      <c r="D269" s="36" t="s">
        <v>90</v>
      </c>
      <c r="E269" s="36" t="s">
        <v>436</v>
      </c>
      <c r="F269" s="12">
        <f>VLOOKUP(A269,Dengue!$1:$1048576,10,FALSE)</f>
        <v>2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2</v>
      </c>
      <c r="J269" s="11">
        <v>79387</v>
      </c>
      <c r="K269" s="58" t="s">
        <v>1123</v>
      </c>
      <c r="L269" s="8">
        <f>I269/J269*100000</f>
        <v>2.519304168188746</v>
      </c>
      <c r="M269" s="7" t="str">
        <f>IF(L269=0,"Silencioso",IF(AND(L269&gt;0,L269&lt;100),"Baixa",IF(AND(L269&gt;=100,L269&lt;300),"Média",IF(AND(L269&gt;=300,L269&lt;500),"Alta",IF(L269&gt;=500,"Muito Alta","Avaliar")))))</f>
        <v>Baixa</v>
      </c>
      <c r="N269" s="7">
        <f>VLOOKUP($B269,LIRAa!$1:$1048576,3,FALSE)</f>
        <v>1.5</v>
      </c>
      <c r="O269" s="7">
        <f>VLOOKUP($B269,LIRAa!$1:$1048576,4,FALSE)</f>
        <v>1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29</v>
      </c>
      <c r="B270" s="7">
        <v>310260</v>
      </c>
      <c r="C270" s="17" t="s">
        <v>1114</v>
      </c>
      <c r="D270" s="36" t="s">
        <v>36</v>
      </c>
      <c r="E270" s="36" t="s">
        <v>56</v>
      </c>
      <c r="F270" s="12">
        <f>VLOOKUP(A270,Dengue!$1:$1048576,10,FALSE)</f>
        <v>1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1</v>
      </c>
      <c r="J270" s="11">
        <v>40747</v>
      </c>
      <c r="K270" s="58" t="s">
        <v>1122</v>
      </c>
      <c r="L270" s="8">
        <f>I270/J270*100000</f>
        <v>2.4541684050359538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0.8</v>
      </c>
      <c r="O270" s="7">
        <f>VLOOKUP($B270,LIRAa!$1:$1048576,4,FALSE)</f>
        <v>3.1</v>
      </c>
      <c r="P270" s="7">
        <f>VLOOKUP($B270,LIRAa!$1:$1048576,5,FALSE)</f>
        <v>3.2</v>
      </c>
      <c r="S270" s="38"/>
    </row>
    <row r="271" spans="1:21" ht="15.75" x14ac:dyDescent="0.25">
      <c r="A271" s="42">
        <v>18</v>
      </c>
      <c r="B271" s="7">
        <v>310170</v>
      </c>
      <c r="C271" s="17" t="s">
        <v>1113</v>
      </c>
      <c r="D271" s="36" t="s">
        <v>30</v>
      </c>
      <c r="E271" s="36" t="s">
        <v>43</v>
      </c>
      <c r="F271" s="12">
        <f>VLOOKUP(A271,Dengue!$1:$1048576,10,FALSE)</f>
        <v>1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1</v>
      </c>
      <c r="J271" s="11">
        <v>41642</v>
      </c>
      <c r="K271" s="58" t="s">
        <v>1122</v>
      </c>
      <c r="L271" s="8">
        <f>I271/J271*100000</f>
        <v>2.4014216416118339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>
        <f>VLOOKUP($B271,LIRAa!$1:$1048576,3,FALSE)</f>
        <v>1.3</v>
      </c>
      <c r="O271" s="7">
        <f>VLOOKUP($B271,LIRAa!$1:$1048576,4,FALSE)</f>
        <v>2.1</v>
      </c>
      <c r="P271" s="7">
        <f>VLOOKUP($B271,LIRAa!$1:$1048576,5,FALSE)</f>
        <v>0.6</v>
      </c>
      <c r="S271" s="38"/>
    </row>
    <row r="272" spans="1:21" ht="15.75" x14ac:dyDescent="0.25">
      <c r="A272" s="42">
        <v>338</v>
      </c>
      <c r="B272" s="7">
        <v>312980</v>
      </c>
      <c r="C272" s="17" t="s">
        <v>1108</v>
      </c>
      <c r="D272" s="36" t="s">
        <v>98</v>
      </c>
      <c r="E272" s="36" t="s">
        <v>367</v>
      </c>
      <c r="F272" s="12">
        <f>VLOOKUP(A272,Dengue!$1:$1048576,10,FALSE)</f>
        <v>4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4</v>
      </c>
      <c r="J272" s="11">
        <v>179015</v>
      </c>
      <c r="K272" s="58" t="s">
        <v>1124</v>
      </c>
      <c r="L272" s="8">
        <f>I272/J272*100000</f>
        <v>2.2344496271262186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>
        <f>VLOOKUP($B272,LIRAa!$1:$1048576,3,FALSE)</f>
        <v>0.5</v>
      </c>
      <c r="O272" s="7">
        <f>VLOOKUP($B272,LIRAa!$1:$1048576,4,FALSE)</f>
        <v>0.8</v>
      </c>
      <c r="P272" s="7">
        <f>VLOOKUP($B272,LIRAa!$1:$1048576,5,FALSE)</f>
        <v>0.6</v>
      </c>
      <c r="S272" s="38"/>
    </row>
    <row r="273" spans="1:21" ht="15.75" x14ac:dyDescent="0.25">
      <c r="A273" s="42">
        <v>749</v>
      </c>
      <c r="B273" s="7">
        <v>316370</v>
      </c>
      <c r="C273" s="17" t="s">
        <v>1114</v>
      </c>
      <c r="D273" s="36" t="s">
        <v>33</v>
      </c>
      <c r="E273" s="36" t="s">
        <v>759</v>
      </c>
      <c r="F273" s="12">
        <f>VLOOKUP(A273,Dengue!$1:$1048576,10,FALSE)</f>
        <v>1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1</v>
      </c>
      <c r="J273" s="11">
        <v>45488</v>
      </c>
      <c r="K273" s="58" t="s">
        <v>1122</v>
      </c>
      <c r="L273" s="8">
        <f>I273/J273*100000</f>
        <v>2.1983819908547311</v>
      </c>
      <c r="M273" s="7" t="str">
        <f>IF(L273=0,"Silencioso",IF(AND(L273&gt;0,L273&lt;100),"Baixa",IF(AND(L273&gt;=100,L273&lt;300),"Média",IF(AND(L273&gt;=300,L273&lt;500),"Alta",IF(L273&gt;=500,"Muito Alta","Avaliar")))))</f>
        <v>Baixa</v>
      </c>
      <c r="N273" s="7">
        <f>VLOOKUP($B273,LIRAa!$1:$1048576,3,FALSE)</f>
        <v>0.4</v>
      </c>
      <c r="O273" s="7">
        <f>VLOOKUP($B273,LIRAa!$1:$1048576,4,FALSE)</f>
        <v>0.5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72</v>
      </c>
      <c r="B274" s="7">
        <v>310670</v>
      </c>
      <c r="C274" s="17" t="s">
        <v>1108</v>
      </c>
      <c r="D274" s="36" t="s">
        <v>98</v>
      </c>
      <c r="E274" s="36" t="s">
        <v>105</v>
      </c>
      <c r="F274" s="12">
        <f>VLOOKUP(A274,Dengue!$1:$1048576,10,FALSE)</f>
        <v>9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9</v>
      </c>
      <c r="J274" s="11">
        <v>432575</v>
      </c>
      <c r="K274" s="58" t="s">
        <v>1125</v>
      </c>
      <c r="L274" s="8">
        <f>I274/J274*100000</f>
        <v>2.0805640640351384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>
        <f>VLOOKUP($B274,LIRAa!$1:$1048576,3,FALSE)</f>
        <v>0.7</v>
      </c>
      <c r="O274" s="7">
        <f>VLOOKUP($B274,LIRAa!$1:$1048576,4,FALSE)</f>
        <v>1.5</v>
      </c>
      <c r="P274" s="7">
        <f>VLOOKUP($B274,LIRAa!$1:$1048576,5,FALSE)</f>
        <v>1.9</v>
      </c>
      <c r="S274" s="38"/>
    </row>
    <row r="275" spans="1:21" ht="15.75" x14ac:dyDescent="0.25">
      <c r="A275" s="42">
        <v>425</v>
      </c>
      <c r="B275" s="7">
        <v>313720</v>
      </c>
      <c r="C275" s="17" t="s">
        <v>1112</v>
      </c>
      <c r="D275" s="36" t="s">
        <v>26</v>
      </c>
      <c r="E275" s="46" t="s">
        <v>449</v>
      </c>
      <c r="F275" s="12">
        <f>VLOOKUP(A275,Dengue!$1:$1048576,10,FALSE)</f>
        <v>1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1</v>
      </c>
      <c r="J275" s="11">
        <v>51601</v>
      </c>
      <c r="K275" s="58" t="s">
        <v>1122</v>
      </c>
      <c r="L275" s="8">
        <f>I275/J275*100000</f>
        <v>1.9379469390128097</v>
      </c>
      <c r="M275" s="7" t="str">
        <f>IF(L275=0,"Silencioso",IF(AND(L275&gt;0,L275&lt;100),"Baixa",IF(AND(L275&gt;=100,L275&lt;300),"Média",IF(AND(L275&gt;=300,L275&lt;500),"Alta",IF(L275&gt;=500,"Muito Alta","Avaliar")))))</f>
        <v>Baixa</v>
      </c>
      <c r="N275" s="7">
        <f>VLOOKUP($B275,LIRAa!$1:$1048576,3,FALSE)</f>
        <v>2.8</v>
      </c>
      <c r="O275" s="7">
        <f>VLOOKUP($B275,LIRAa!$1:$1048576,4,FALSE)</f>
        <v>3.5</v>
      </c>
      <c r="P275" s="7">
        <f>VLOOKUP($B275,LIRAa!$1:$1048576,5,FALSE)</f>
        <v>2.2000000000000002</v>
      </c>
      <c r="S275" s="38"/>
    </row>
    <row r="276" spans="1:21" ht="15.75" x14ac:dyDescent="0.25">
      <c r="A276" s="42">
        <v>326</v>
      </c>
      <c r="B276" s="7">
        <v>312870</v>
      </c>
      <c r="C276" s="17" t="s">
        <v>1114</v>
      </c>
      <c r="D276" s="36" t="s">
        <v>40</v>
      </c>
      <c r="E276" s="36" t="s">
        <v>355</v>
      </c>
      <c r="F276" s="12">
        <f>VLOOKUP(A276,Dengue!$1:$1048576,10,FALSE)</f>
        <v>1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1</v>
      </c>
      <c r="J276" s="11">
        <v>51750</v>
      </c>
      <c r="K276" s="58" t="s">
        <v>1122</v>
      </c>
      <c r="L276" s="8">
        <f>I276/J276*100000</f>
        <v>1.932367149758454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0.6</v>
      </c>
      <c r="O276" s="7">
        <f>VLOOKUP($B276,LIRAa!$1:$1048576,4,FALSE)</f>
        <v>0.1</v>
      </c>
      <c r="P276" s="7">
        <f>VLOOKUP($B276,LIRAa!$1:$1048576,5,FALSE)</f>
        <v>1.9</v>
      </c>
      <c r="S276" s="38"/>
    </row>
    <row r="277" spans="1:21" ht="15.75" x14ac:dyDescent="0.25">
      <c r="A277" s="42">
        <v>460</v>
      </c>
      <c r="B277" s="7">
        <v>314000</v>
      </c>
      <c r="C277" s="17" t="s">
        <v>1108</v>
      </c>
      <c r="D277" s="36" t="s">
        <v>98</v>
      </c>
      <c r="E277" s="36" t="s">
        <v>482</v>
      </c>
      <c r="F277" s="12">
        <f>VLOOKUP(A277,Dengue!$1:$1048576,10,FALSE)</f>
        <v>1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1</v>
      </c>
      <c r="J277" s="11">
        <v>60142</v>
      </c>
      <c r="K277" s="58" t="s">
        <v>1122</v>
      </c>
      <c r="L277" s="8">
        <f>I277/J277*100000</f>
        <v>1.6627315353662999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>
        <f>VLOOKUP($B277,LIRAa!$1:$1048576,3,FALSE)</f>
        <v>0.8</v>
      </c>
      <c r="O277" s="7">
        <f>VLOOKUP($B277,LIRAa!$1:$1048576,4,FALSE)</f>
        <v>1.2</v>
      </c>
      <c r="P277" s="7">
        <f>VLOOKUP($B277,LIRAa!$1:$1048576,5,FALSE)</f>
        <v>1.3</v>
      </c>
      <c r="S277" s="38"/>
    </row>
    <row r="278" spans="1:21" ht="15.75" x14ac:dyDescent="0.25">
      <c r="A278" s="42">
        <v>835</v>
      </c>
      <c r="B278" s="7">
        <v>317070</v>
      </c>
      <c r="C278" s="17" t="s">
        <v>1114</v>
      </c>
      <c r="D278" s="36" t="s">
        <v>33</v>
      </c>
      <c r="E278" s="36" t="s">
        <v>33</v>
      </c>
      <c r="F278" s="12">
        <f>VLOOKUP(A278,Dengue!$1:$1048576,10,FALSE)</f>
        <v>2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2</v>
      </c>
      <c r="J278" s="11">
        <v>134477</v>
      </c>
      <c r="K278" s="58" t="s">
        <v>1124</v>
      </c>
      <c r="L278" s="8">
        <f>I278/J278*100000</f>
        <v>1.487243171694788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1.1000000000000001</v>
      </c>
      <c r="O278" s="7">
        <f>VLOOKUP($B278,LIRAa!$1:$1048576,4,FALSE)</f>
        <v>1.1000000000000001</v>
      </c>
      <c r="P278" s="7" t="str">
        <f>VLOOKUP($B278,LIRAa!$1:$1048576,5,FALSE)</f>
        <v>Sem Informação</v>
      </c>
      <c r="S278" s="38"/>
    </row>
    <row r="279" spans="1:21" ht="15.75" x14ac:dyDescent="0.25">
      <c r="A279" s="42">
        <v>615</v>
      </c>
      <c r="B279" s="7">
        <v>315250</v>
      </c>
      <c r="C279" s="17" t="s">
        <v>1114</v>
      </c>
      <c r="D279" s="36" t="s">
        <v>36</v>
      </c>
      <c r="E279" s="36" t="s">
        <v>36</v>
      </c>
      <c r="F279" s="12">
        <f>VLOOKUP(A279,Dengue!$1:$1048576,10,FALSE)</f>
        <v>2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2</v>
      </c>
      <c r="J279" s="11">
        <v>148862</v>
      </c>
      <c r="K279" s="58" t="s">
        <v>1124</v>
      </c>
      <c r="L279" s="8">
        <f>I279/J279*100000</f>
        <v>1.3435262189141621</v>
      </c>
      <c r="M279" s="7" t="str">
        <f>IF(L279=0,"Silencioso",IF(AND(L279&gt;0,L279&lt;100),"Baixa",IF(AND(L279&gt;=100,L279&lt;300),"Média",IF(AND(L279&gt;=300,L279&lt;500),"Alta",IF(L279&gt;=500,"Muito Alta","Avaliar")))))</f>
        <v>Baixa</v>
      </c>
      <c r="N279" s="7">
        <f>VLOOKUP($B279,LIRAa!$1:$1048576,3,FALSE)</f>
        <v>0.5</v>
      </c>
      <c r="O279" s="7">
        <f>VLOOKUP($B279,LIRAa!$1:$1048576,4,FALSE)</f>
        <v>3</v>
      </c>
      <c r="P279" s="7">
        <f>VLOOKUP($B279,LIRAa!$1:$1048576,5,FALSE)</f>
        <v>3.2</v>
      </c>
      <c r="S279" s="38"/>
    </row>
    <row r="280" spans="1:21" ht="15.75" x14ac:dyDescent="0.25">
      <c r="A280" s="42">
        <v>845</v>
      </c>
      <c r="B280" s="7">
        <v>317130</v>
      </c>
      <c r="C280" s="17" t="s">
        <v>1109</v>
      </c>
      <c r="D280" s="36" t="s">
        <v>17</v>
      </c>
      <c r="E280" s="36" t="s">
        <v>847</v>
      </c>
      <c r="F280" s="12">
        <f>VLOOKUP(A280,Dengue!$1:$1048576,10,FALSE)</f>
        <v>1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1</v>
      </c>
      <c r="J280" s="11">
        <v>78286</v>
      </c>
      <c r="K280" s="58" t="s">
        <v>1123</v>
      </c>
      <c r="L280" s="8">
        <f>I280/J280*100000</f>
        <v>1.277367600848172</v>
      </c>
      <c r="M280" s="7" t="str">
        <f>IF(L280=0,"Silencioso",IF(AND(L280&gt;0,L280&lt;100),"Baixa",IF(AND(L280&gt;=100,L280&lt;300),"Média",IF(AND(L280&gt;=300,L280&lt;500),"Alta",IF(L280&gt;=500,"Muito Alta","Avaliar")))))</f>
        <v>Baixa</v>
      </c>
      <c r="N280" s="7">
        <f>VLOOKUP($B280,LIRAa!$1:$1048576,3,FALSE)</f>
        <v>0.3</v>
      </c>
      <c r="O280" s="7">
        <f>VLOOKUP($B280,LIRAa!$1:$1048576,4,FALSE)</f>
        <v>0.8</v>
      </c>
      <c r="P280" s="7">
        <f>VLOOKUP($B280,LIRAa!$1:$1048576,5,FALSE)</f>
        <v>1</v>
      </c>
      <c r="S280" s="38"/>
    </row>
    <row r="281" spans="1:21" ht="15.75" x14ac:dyDescent="0.25">
      <c r="A281" s="42">
        <v>61</v>
      </c>
      <c r="B281" s="7">
        <v>310560</v>
      </c>
      <c r="C281" s="17" t="s">
        <v>1116</v>
      </c>
      <c r="D281" s="36" t="s">
        <v>41</v>
      </c>
      <c r="E281" s="36" t="s">
        <v>41</v>
      </c>
      <c r="F281" s="12">
        <f>VLOOKUP(A281,Dengue!$1:$1048576,10,FALSE)</f>
        <v>1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1</v>
      </c>
      <c r="J281" s="11">
        <v>136392</v>
      </c>
      <c r="K281" s="58" t="s">
        <v>1124</v>
      </c>
      <c r="L281" s="8">
        <f>I281/J281*100000</f>
        <v>0.73318083172033555</v>
      </c>
      <c r="M281" s="7" t="str">
        <f>IF(L281=0,"Silencioso",IF(AND(L281&gt;0,L281&lt;100),"Baixa",IF(AND(L281&gt;=100,L281&lt;300),"Média",IF(AND(L281&gt;=300,L281&lt;500),"Alta",IF(L281&gt;=500,"Muito Alta","Avaliar")))))</f>
        <v>Baixa</v>
      </c>
      <c r="N281" s="7">
        <f>VLOOKUP($B281,LIRAa!$1:$1048576,3,FALSE)</f>
        <v>0.3</v>
      </c>
      <c r="O281" s="7">
        <f>VLOOKUP($B281,LIRAa!$1:$1048576,4,FALSE)</f>
        <v>2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419</v>
      </c>
      <c r="B282" s="7">
        <v>313670</v>
      </c>
      <c r="C282" s="17" t="s">
        <v>1115</v>
      </c>
      <c r="D282" s="36" t="s">
        <v>57</v>
      </c>
      <c r="E282" s="36" t="s">
        <v>57</v>
      </c>
      <c r="F282" s="12">
        <f>VLOOKUP(A282,Dengue!$1:$1048576,10,FALSE)</f>
        <v>3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3</v>
      </c>
      <c r="J282" s="11">
        <v>564310</v>
      </c>
      <c r="K282" s="58" t="s">
        <v>1125</v>
      </c>
      <c r="L282" s="8">
        <f>I282/J282*100000</f>
        <v>0.53162268965639459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>
        <f>VLOOKUP($B282,LIRAa!$1:$1048576,3,FALSE)</f>
        <v>1.6</v>
      </c>
      <c r="O282" s="7">
        <f>VLOOKUP($B282,LIRAa!$1:$1048576,4,FALSE)</f>
        <v>3.4</v>
      </c>
      <c r="P282" s="7">
        <f>VLOOKUP($B282,LIRAa!$1:$1048576,5,FALSE)</f>
        <v>3.4</v>
      </c>
      <c r="S282" s="38"/>
    </row>
    <row r="283" spans="1:21" ht="15.75" x14ac:dyDescent="0.25">
      <c r="A283" s="42">
        <v>1</v>
      </c>
      <c r="B283" s="7">
        <v>310010</v>
      </c>
      <c r="C283" s="17" t="s">
        <v>1107</v>
      </c>
      <c r="D283" s="36" t="s">
        <v>8</v>
      </c>
      <c r="E283" s="36" t="s">
        <v>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6972</v>
      </c>
      <c r="K283" s="58" t="s">
        <v>1121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" t="str">
        <f>IF(S282=0,"Silencioso",IF(AND(S282&gt;0,S282&lt;100),"Baixa",IF(AND(S282&gt;=100,S282&lt;300),"Média",IF(AND(S282&gt;=300,S282&lt;500),"Alta",IF(S282&gt;=500,"Muito Alta","Avaliar")))))</f>
        <v>Silencioso</v>
      </c>
      <c r="T283" s="111">
        <f>COUNTIF(M$5:M$857,"Muito Alta")</f>
        <v>10</v>
      </c>
      <c r="U283" s="115" t="e">
        <f>T283/T$10*100</f>
        <v>#DIV/0!</v>
      </c>
    </row>
    <row r="284" spans="1:21" ht="15.75" x14ac:dyDescent="0.25">
      <c r="A284" s="42">
        <v>2</v>
      </c>
      <c r="B284" s="7">
        <v>310020</v>
      </c>
      <c r="C284" s="17" t="s">
        <v>1108</v>
      </c>
      <c r="D284" s="36" t="s">
        <v>11</v>
      </c>
      <c r="E284" s="36" t="s">
        <v>12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23223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109" t="s">
        <v>10</v>
      </c>
      <c r="T284" s="111">
        <f>COUNTIF(M$5:M$857,"Alta")</f>
        <v>2</v>
      </c>
      <c r="U284" s="115" t="e">
        <f>T284/T$10*100</f>
        <v>#DIV/0!</v>
      </c>
    </row>
    <row r="285" spans="1:21" ht="15.75" x14ac:dyDescent="0.25">
      <c r="A285" s="42">
        <v>3</v>
      </c>
      <c r="B285" s="7">
        <v>310030</v>
      </c>
      <c r="C285" s="17" t="s">
        <v>1109</v>
      </c>
      <c r="D285" s="36" t="s">
        <v>14</v>
      </c>
      <c r="E285" s="36" t="s">
        <v>15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13465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109" t="s">
        <v>13</v>
      </c>
      <c r="T285" s="111">
        <f>COUNTIF(M$5:M$857,"Média")</f>
        <v>10</v>
      </c>
      <c r="U285" s="115" t="e">
        <f>T285/T$10*100</f>
        <v>#DIV/0!</v>
      </c>
    </row>
    <row r="286" spans="1:21" ht="15.75" x14ac:dyDescent="0.25">
      <c r="A286" s="42">
        <v>4</v>
      </c>
      <c r="B286" s="7">
        <v>310040</v>
      </c>
      <c r="C286" s="17" t="s">
        <v>1109</v>
      </c>
      <c r="D286" s="36" t="s">
        <v>17</v>
      </c>
      <c r="E286" s="36" t="s">
        <v>18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3994</v>
      </c>
      <c r="K286" s="58" t="s">
        <v>1121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109" t="s">
        <v>16</v>
      </c>
      <c r="T286" s="111">
        <f>COUNTIF(M$5:M$857,"Baixa")</f>
        <v>255</v>
      </c>
      <c r="U286" s="115" t="e">
        <f>T286/T$10*100</f>
        <v>#DIV/0!</v>
      </c>
    </row>
    <row r="287" spans="1:21" ht="15.75" x14ac:dyDescent="0.25">
      <c r="A287" s="42">
        <v>5</v>
      </c>
      <c r="B287" s="7">
        <v>310050</v>
      </c>
      <c r="C287" s="17" t="s">
        <v>1110</v>
      </c>
      <c r="D287" s="36" t="s">
        <v>20</v>
      </c>
      <c r="E287" s="36" t="s">
        <v>21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9575</v>
      </c>
      <c r="K287" s="58" t="s">
        <v>1121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109" t="s">
        <v>19</v>
      </c>
      <c r="T287" s="111">
        <f>COUNTIF(M$5:M$857,"Silencioso")</f>
        <v>575</v>
      </c>
      <c r="U287" s="115" t="e">
        <f>T287/T$10*100</f>
        <v>#DIV/0!</v>
      </c>
    </row>
    <row r="288" spans="1:21" ht="15.75" x14ac:dyDescent="0.25">
      <c r="A288" s="42">
        <v>6</v>
      </c>
      <c r="B288" s="7">
        <v>310060</v>
      </c>
      <c r="C288" s="17" t="s">
        <v>1110</v>
      </c>
      <c r="D288" s="36" t="s">
        <v>22</v>
      </c>
      <c r="E288" s="36" t="s">
        <v>23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13600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111" t="s">
        <v>3</v>
      </c>
      <c r="T288" s="111">
        <f>SUM(T283:T287)</f>
        <v>852</v>
      </c>
      <c r="U288" s="115" t="e">
        <f>SUM(U283:U287)</f>
        <v>#DIV/0!</v>
      </c>
    </row>
    <row r="289" spans="1:19" ht="15.75" x14ac:dyDescent="0.25">
      <c r="A289" s="42">
        <v>7</v>
      </c>
      <c r="B289" s="7">
        <v>310070</v>
      </c>
      <c r="C289" s="17" t="s">
        <v>1111</v>
      </c>
      <c r="D289" s="36" t="s">
        <v>24</v>
      </c>
      <c r="E289" s="36" t="s">
        <v>25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2005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8</v>
      </c>
      <c r="B290" s="7">
        <v>310080</v>
      </c>
      <c r="C290" s="17" t="s">
        <v>1112</v>
      </c>
      <c r="D290" s="36" t="s">
        <v>26</v>
      </c>
      <c r="E290" s="36" t="s">
        <v>27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4448</v>
      </c>
      <c r="K290" s="58" t="s">
        <v>1121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10</v>
      </c>
      <c r="B291" s="7">
        <v>310100</v>
      </c>
      <c r="C291" s="17" t="s">
        <v>1113</v>
      </c>
      <c r="D291" s="36" t="s">
        <v>30</v>
      </c>
      <c r="E291" s="36" t="s">
        <v>31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0</v>
      </c>
      <c r="J291" s="11">
        <v>13477</v>
      </c>
      <c r="K291" s="58" t="s">
        <v>1121</v>
      </c>
      <c r="L291" s="8">
        <f>I291/J291*100000</f>
        <v>0</v>
      </c>
      <c r="M291" s="7" t="str">
        <f>IF(L291=0,"Silencioso",IF(AND(L291&gt;0,L291&lt;100),"Baixa",IF(AND(L291&gt;=100,L291&lt;300),"Média",IF(AND(L291&gt;=300,L291&lt;500),"Alta",IF(L291&gt;=500,"Muito Alta","Avaliar")))))</f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12</v>
      </c>
      <c r="B292" s="7">
        <v>310120</v>
      </c>
      <c r="C292" s="17" t="s">
        <v>1114</v>
      </c>
      <c r="D292" s="36" t="s">
        <v>33</v>
      </c>
      <c r="E292" s="36" t="s">
        <v>34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6032</v>
      </c>
      <c r="K292" s="58" t="s">
        <v>1121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13</v>
      </c>
      <c r="B293" s="7">
        <v>310130</v>
      </c>
      <c r="C293" s="17" t="s">
        <v>1114</v>
      </c>
      <c r="D293" s="36" t="s">
        <v>33</v>
      </c>
      <c r="E293" s="36" t="s">
        <v>35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2683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14</v>
      </c>
      <c r="B294" s="7">
        <v>310140</v>
      </c>
      <c r="C294" s="17" t="s">
        <v>1114</v>
      </c>
      <c r="D294" s="36" t="s">
        <v>36</v>
      </c>
      <c r="E294" s="36" t="s">
        <v>37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3003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17</v>
      </c>
      <c r="B295" s="7">
        <v>310163</v>
      </c>
      <c r="C295" s="17" t="s">
        <v>1116</v>
      </c>
      <c r="D295" s="36" t="s">
        <v>41</v>
      </c>
      <c r="E295" s="36" t="s">
        <v>42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0</v>
      </c>
      <c r="J295" s="11">
        <v>6831</v>
      </c>
      <c r="K295" s="58" t="s">
        <v>1121</v>
      </c>
      <c r="L295" s="8">
        <f>I295/J295*100000</f>
        <v>0</v>
      </c>
      <c r="M295" s="7" t="str">
        <f>IF(L295=0,"Silencioso",IF(AND(L295&gt;0,L295&lt;100),"Baixa",IF(AND(L295&gt;=100,L295&lt;300),"Média",IF(AND(L295&gt;=300,L295&lt;500),"Alta",IF(L295&gt;=500,"Muito Alta","Avaliar")))))</f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19" ht="15.75" x14ac:dyDescent="0.25">
      <c r="A296" s="42">
        <v>20</v>
      </c>
      <c r="B296" s="7">
        <v>310190</v>
      </c>
      <c r="C296" s="17" t="s">
        <v>1114</v>
      </c>
      <c r="D296" s="36" t="s">
        <v>45</v>
      </c>
      <c r="E296" s="36" t="s">
        <v>46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0</v>
      </c>
      <c r="J296" s="11">
        <v>19745</v>
      </c>
      <c r="K296" s="58" t="s">
        <v>1121</v>
      </c>
      <c r="L296" s="8">
        <f>I296/J296*100000</f>
        <v>0</v>
      </c>
      <c r="M296" s="7" t="str">
        <f>IF(L296=0,"Silencioso",IF(AND(L296&gt;0,L296&lt;100),"Baixa",IF(AND(L296&gt;=100,L296&lt;300),"Média",IF(AND(L296&gt;=300,L296&lt;500),"Alta",IF(L296&gt;=500,"Muito Alta","Avaliar")))))</f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21</v>
      </c>
      <c r="B297" s="7">
        <v>310200</v>
      </c>
      <c r="C297" s="17" t="s">
        <v>1114</v>
      </c>
      <c r="D297" s="36" t="s">
        <v>40</v>
      </c>
      <c r="E297" s="36" t="s">
        <v>47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14414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22</v>
      </c>
      <c r="B298" s="7">
        <v>310205</v>
      </c>
      <c r="C298" s="17" t="s">
        <v>1109</v>
      </c>
      <c r="D298" s="36" t="s">
        <v>14</v>
      </c>
      <c r="E298" s="36" t="s">
        <v>48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5799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24</v>
      </c>
      <c r="B299" s="7">
        <v>310210</v>
      </c>
      <c r="C299" s="17" t="s">
        <v>1116</v>
      </c>
      <c r="D299" s="36" t="s">
        <v>41</v>
      </c>
      <c r="E299" s="36" t="s">
        <v>50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11146</v>
      </c>
      <c r="K299" s="58" t="s">
        <v>1121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25</v>
      </c>
      <c r="B300" s="7">
        <v>310220</v>
      </c>
      <c r="C300" s="17" t="s">
        <v>1110</v>
      </c>
      <c r="D300" s="36" t="s">
        <v>22</v>
      </c>
      <c r="E300" s="36" t="s">
        <v>51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3973</v>
      </c>
      <c r="K300" s="58" t="s">
        <v>1121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27</v>
      </c>
      <c r="B301" s="7">
        <v>310240</v>
      </c>
      <c r="C301" s="17" t="s">
        <v>432</v>
      </c>
      <c r="D301" s="36" t="s">
        <v>53</v>
      </c>
      <c r="E301" s="36" t="s">
        <v>54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3606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28</v>
      </c>
      <c r="B302" s="7">
        <v>310250</v>
      </c>
      <c r="C302" s="17" t="s">
        <v>1109</v>
      </c>
      <c r="D302" s="36" t="s">
        <v>17</v>
      </c>
      <c r="E302" s="36" t="s">
        <v>55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0</v>
      </c>
      <c r="J302" s="11">
        <v>4751</v>
      </c>
      <c r="K302" s="58" t="s">
        <v>1121</v>
      </c>
      <c r="L302" s="8">
        <f>I302/J302*100000</f>
        <v>0</v>
      </c>
      <c r="M302" s="7" t="str">
        <f>IF(L302=0,"Silencioso",IF(AND(L302&gt;0,L302&lt;100),"Baixa",IF(AND(L302&gt;=100,L302&lt;300),"Média",IF(AND(L302&gt;=300,L302&lt;500),"Alta",IF(L302&gt;=500,"Muito Alta","Avaliar")))))</f>
        <v>Silencioso</v>
      </c>
      <c r="N302" s="7" t="str">
        <f>VLOOKUP($B302,LIRAa!$1:$1048576,3,FALSE)</f>
        <v>Sem Informação</v>
      </c>
      <c r="O302" s="7" t="str">
        <f>VLOOKUP($B302,LIRAa!$1:$1048576,4,FALSE)</f>
        <v>Sem Informação</v>
      </c>
      <c r="P302" s="7" t="str">
        <f>VLOOKUP($B302,LIRAa!$1:$1048576,5,FALSE)</f>
        <v>Sem Informação</v>
      </c>
      <c r="S302" s="38"/>
    </row>
    <row r="303" spans="1:19" ht="15.75" x14ac:dyDescent="0.25">
      <c r="A303" s="42">
        <v>30</v>
      </c>
      <c r="B303" s="7">
        <v>310280</v>
      </c>
      <c r="C303" s="17" t="s">
        <v>1115</v>
      </c>
      <c r="D303" s="36" t="s">
        <v>57</v>
      </c>
      <c r="E303" s="36" t="s">
        <v>58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0</v>
      </c>
      <c r="J303" s="11">
        <v>12242</v>
      </c>
      <c r="K303" s="58" t="s">
        <v>1121</v>
      </c>
      <c r="L303" s="8">
        <f>I303/J303*100000</f>
        <v>0</v>
      </c>
      <c r="M303" s="7" t="str">
        <f>IF(L303=0,"Silencioso",IF(AND(L303&gt;0,L303&lt;100),"Baixa",IF(AND(L303&gt;=100,L303&lt;300),"Média",IF(AND(L303&gt;=300,L303&lt;500),"Alta",IF(L303&gt;=500,"Muito Alta","Avaliar")))))</f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31</v>
      </c>
      <c r="B304" s="7">
        <v>310285</v>
      </c>
      <c r="C304" s="17" t="s">
        <v>1113</v>
      </c>
      <c r="D304" s="36" t="s">
        <v>28</v>
      </c>
      <c r="E304" s="36" t="s">
        <v>59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0</v>
      </c>
      <c r="J304" s="11">
        <v>8481</v>
      </c>
      <c r="K304" s="58" t="s">
        <v>1121</v>
      </c>
      <c r="L304" s="8">
        <f>I304/J304*100000</f>
        <v>0</v>
      </c>
      <c r="M304" s="7" t="str">
        <f>IF(L304=0,"Silencioso",IF(AND(L304&gt;0,L304&lt;100),"Baixa",IF(AND(L304&gt;=100,L304&lt;300),"Média",IF(AND(L304&gt;=300,L304&lt;500),"Alta",IF(L304&gt;=500,"Muito Alta","Avaliar")))))</f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34</v>
      </c>
      <c r="B305" s="7">
        <v>310310</v>
      </c>
      <c r="C305" s="17" t="s">
        <v>1115</v>
      </c>
      <c r="D305" s="36" t="s">
        <v>62</v>
      </c>
      <c r="E305" s="36" t="s">
        <v>63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1609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35</v>
      </c>
      <c r="B306" s="7">
        <v>310320</v>
      </c>
      <c r="C306" s="17" t="s">
        <v>1108</v>
      </c>
      <c r="D306" s="36" t="s">
        <v>11</v>
      </c>
      <c r="E306" s="36" t="s">
        <v>64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2341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36</v>
      </c>
      <c r="B307" s="7">
        <v>310330</v>
      </c>
      <c r="C307" s="17" t="s">
        <v>1115</v>
      </c>
      <c r="D307" s="36" t="s">
        <v>57</v>
      </c>
      <c r="E307" s="36" t="s">
        <v>65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0</v>
      </c>
      <c r="J307" s="11">
        <v>2066</v>
      </c>
      <c r="K307" s="58" t="s">
        <v>1121</v>
      </c>
      <c r="L307" s="8">
        <f>I307/J307*100000</f>
        <v>0</v>
      </c>
      <c r="M307" s="7" t="str">
        <f>IF(L307=0,"Silencioso",IF(AND(L307&gt;0,L307&lt;100),"Baixa",IF(AND(L307&gt;=100,L307&lt;300),"Média",IF(AND(L307&gt;=300,L307&lt;500),"Alta",IF(L307&gt;=500,"Muito Alta","Avaliar")))))</f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39</v>
      </c>
      <c r="B308" s="7">
        <v>310360</v>
      </c>
      <c r="C308" s="17" t="s">
        <v>1115</v>
      </c>
      <c r="D308" s="36" t="s">
        <v>57</v>
      </c>
      <c r="E308" s="36" t="s">
        <v>68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2804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40</v>
      </c>
      <c r="B309" s="7">
        <v>310370</v>
      </c>
      <c r="C309" s="17" t="s">
        <v>1109</v>
      </c>
      <c r="D309" s="36" t="s">
        <v>17</v>
      </c>
      <c r="E309" s="36" t="s">
        <v>69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8425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 t="str">
        <f>VLOOKUP($B309,LIRAa!$1:$1048576,5,FALSE)</f>
        <v>Sem Informação</v>
      </c>
      <c r="S309" s="38"/>
    </row>
    <row r="310" spans="1:19" ht="15.75" x14ac:dyDescent="0.25">
      <c r="A310" s="42">
        <v>42</v>
      </c>
      <c r="B310" s="7">
        <v>310380</v>
      </c>
      <c r="C310" s="17" t="s">
        <v>1117</v>
      </c>
      <c r="D310" s="36" t="s">
        <v>71</v>
      </c>
      <c r="E310" s="36" t="s">
        <v>72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0</v>
      </c>
      <c r="J310" s="11">
        <v>2833</v>
      </c>
      <c r="K310" s="58" t="s">
        <v>1121</v>
      </c>
      <c r="L310" s="8">
        <f>I310/J310*100000</f>
        <v>0</v>
      </c>
      <c r="M310" s="7" t="str">
        <f>IF(L310=0,"Silencioso",IF(AND(L310&gt;0,L310&lt;100),"Baixa",IF(AND(L310&gt;=100,L310&lt;300),"Média",IF(AND(L310&gt;=300,L310&lt;500),"Alta",IF(L310&gt;=500,"Muito Alta","Avaliar")))))</f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46</v>
      </c>
      <c r="B311" s="7">
        <v>310420</v>
      </c>
      <c r="C311" s="17" t="s">
        <v>1112</v>
      </c>
      <c r="D311" s="36" t="s">
        <v>26</v>
      </c>
      <c r="E311" s="36" t="s">
        <v>76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39793</v>
      </c>
      <c r="K311" s="58" t="s">
        <v>1122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>
        <f>VLOOKUP($B311,LIRAa!$1:$1048576,3,FALSE)</f>
        <v>3.5</v>
      </c>
      <c r="O311" s="7">
        <f>VLOOKUP($B311,LIRAa!$1:$1048576,4,FALSE)</f>
        <v>3.8</v>
      </c>
      <c r="P311" s="7">
        <f>VLOOKUP($B311,LIRAa!$1:$1048576,5,FALSE)</f>
        <v>3.4</v>
      </c>
      <c r="S311" s="38"/>
    </row>
    <row r="312" spans="1:19" ht="15.75" x14ac:dyDescent="0.25">
      <c r="A312" s="42">
        <v>47</v>
      </c>
      <c r="B312" s="7">
        <v>310430</v>
      </c>
      <c r="C312" s="17" t="s">
        <v>1114</v>
      </c>
      <c r="D312" s="36" t="s">
        <v>40</v>
      </c>
      <c r="E312" s="36" t="s">
        <v>77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0</v>
      </c>
      <c r="J312" s="11">
        <v>14955</v>
      </c>
      <c r="K312" s="58" t="s">
        <v>1121</v>
      </c>
      <c r="L312" s="8">
        <f>I312/J312*100000</f>
        <v>0</v>
      </c>
      <c r="M312" s="7" t="str">
        <f>IF(L312=0,"Silencioso",IF(AND(L312&gt;0,L312&lt;100),"Baixa",IF(AND(L312&gt;=100,L312&lt;300),"Média",IF(AND(L312&gt;=300,L312&lt;500),"Alta",IF(L312&gt;=500,"Muito Alta","Avaliar")))))</f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48</v>
      </c>
      <c r="B313" s="7">
        <v>310440</v>
      </c>
      <c r="C313" s="17" t="s">
        <v>1115</v>
      </c>
      <c r="D313" s="36" t="s">
        <v>38</v>
      </c>
      <c r="E313" s="36" t="s">
        <v>78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2751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49</v>
      </c>
      <c r="B314" s="7">
        <v>310445</v>
      </c>
      <c r="C314" s="17" t="s">
        <v>432</v>
      </c>
      <c r="D314" s="36" t="s">
        <v>53</v>
      </c>
      <c r="E314" s="36" t="s">
        <v>79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5191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54</v>
      </c>
      <c r="B315" s="7">
        <v>310490</v>
      </c>
      <c r="C315" s="17" t="s">
        <v>1114</v>
      </c>
      <c r="D315" s="36" t="s">
        <v>33</v>
      </c>
      <c r="E315" s="36" t="s">
        <v>85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19094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55</v>
      </c>
      <c r="B316" s="7">
        <v>310500</v>
      </c>
      <c r="C316" s="17" t="s">
        <v>1108</v>
      </c>
      <c r="D316" s="36" t="s">
        <v>11</v>
      </c>
      <c r="E316" s="36" t="s">
        <v>86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7851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58</v>
      </c>
      <c r="B317" s="7">
        <v>310530</v>
      </c>
      <c r="C317" s="17" t="s">
        <v>1114</v>
      </c>
      <c r="D317" s="36" t="s">
        <v>40</v>
      </c>
      <c r="E317" s="36" t="s">
        <v>89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5713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62</v>
      </c>
      <c r="B318" s="7">
        <v>310570</v>
      </c>
      <c r="C318" s="17" t="s">
        <v>1109</v>
      </c>
      <c r="D318" s="36" t="s">
        <v>17</v>
      </c>
      <c r="E318" s="36" t="s">
        <v>93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5250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64</v>
      </c>
      <c r="B319" s="7">
        <v>310600</v>
      </c>
      <c r="C319" s="17" t="s">
        <v>1108</v>
      </c>
      <c r="D319" s="36" t="s">
        <v>90</v>
      </c>
      <c r="E319" s="36" t="s">
        <v>96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10248</v>
      </c>
      <c r="K319" s="58" t="s">
        <v>1121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65</v>
      </c>
      <c r="B320" s="7">
        <v>310610</v>
      </c>
      <c r="C320" s="17" t="s">
        <v>1115</v>
      </c>
      <c r="D320" s="36" t="s">
        <v>57</v>
      </c>
      <c r="E320" s="36" t="s">
        <v>97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>H320+F320+G320</f>
        <v>0</v>
      </c>
      <c r="J320" s="11">
        <v>3433</v>
      </c>
      <c r="K320" s="58" t="s">
        <v>1121</v>
      </c>
      <c r="L320" s="8">
        <f>I320/J320*100000</f>
        <v>0</v>
      </c>
      <c r="M320" s="7" t="str">
        <f>IF(L320=0,"Silencioso",IF(AND(L320&gt;0,L320&lt;100),"Baixa",IF(AND(L320&gt;=100,L320&lt;300),"Média",IF(AND(L320&gt;=300,L320&lt;500),"Alta",IF(L320&gt;=500,"Muito Alta","Avaliar")))))</f>
        <v>Silencioso</v>
      </c>
      <c r="N320" s="7" t="str">
        <f>VLOOKUP($B320,LIRAa!$1:$1048576,3,FALSE)</f>
        <v>Sem Informação</v>
      </c>
      <c r="O320" s="7" t="str">
        <f>VLOOKUP($B320,LIRAa!$1:$1048576,4,FALSE)</f>
        <v>Sem Informação</v>
      </c>
      <c r="P320" s="7" t="str">
        <f>VLOOKUP($B320,LIRAa!$1:$1048576,5,FALSE)</f>
        <v>Sem Informação</v>
      </c>
      <c r="S320" s="38"/>
    </row>
    <row r="321" spans="1:19" ht="15.75" x14ac:dyDescent="0.25">
      <c r="A321" s="42">
        <v>69</v>
      </c>
      <c r="B321" s="7">
        <v>310650</v>
      </c>
      <c r="C321" s="17" t="s">
        <v>432</v>
      </c>
      <c r="D321" s="36" t="s">
        <v>53</v>
      </c>
      <c r="E321" s="36" t="s">
        <v>101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11995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70</v>
      </c>
      <c r="B322" s="7">
        <v>310665</v>
      </c>
      <c r="C322" s="17" t="s">
        <v>1118</v>
      </c>
      <c r="D322" s="36" t="s">
        <v>102</v>
      </c>
      <c r="E322" s="36" t="s">
        <v>103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4705</v>
      </c>
      <c r="K322" s="58" t="s">
        <v>1121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71</v>
      </c>
      <c r="B323" s="7">
        <v>310660</v>
      </c>
      <c r="C323" s="17" t="s">
        <v>1113</v>
      </c>
      <c r="D323" s="36" t="s">
        <v>28</v>
      </c>
      <c r="E323" s="36" t="s">
        <v>104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0</v>
      </c>
      <c r="J323" s="11">
        <v>4602</v>
      </c>
      <c r="K323" s="58" t="s">
        <v>1121</v>
      </c>
      <c r="L323" s="8">
        <f>I323/J323*100000</f>
        <v>0</v>
      </c>
      <c r="M323" s="7" t="str">
        <f>IF(L323=0,"Silencioso",IF(AND(L323&gt;0,L323&lt;100),"Baixa",IF(AND(L323&gt;=100,L323&lt;300),"Média",IF(AND(L323&gt;=300,L323&lt;500),"Alta",IF(L323&gt;=500,"Muito Alta","Avaliar")))))</f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73</v>
      </c>
      <c r="B324" s="7">
        <v>310680</v>
      </c>
      <c r="C324" s="17" t="s">
        <v>1115</v>
      </c>
      <c r="D324" s="36" t="s">
        <v>57</v>
      </c>
      <c r="E324" s="36" t="s">
        <v>106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0</v>
      </c>
      <c r="J324" s="11">
        <v>3430</v>
      </c>
      <c r="K324" s="58" t="s">
        <v>1121</v>
      </c>
      <c r="L324" s="8">
        <f>I324/J324*100000</f>
        <v>0</v>
      </c>
      <c r="M324" s="7" t="str">
        <f>IF(L324=0,"Silencioso",IF(AND(L324&gt;0,L324&lt;100),"Baixa",IF(AND(L324&gt;=100,L324&lt;300),"Média",IF(AND(L324&gt;=300,L324&lt;500),"Alta",IF(L324&gt;=500,"Muito Alta","Avaliar")))))</f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74</v>
      </c>
      <c r="B325" s="7">
        <v>310690</v>
      </c>
      <c r="C325" s="17" t="s">
        <v>1115</v>
      </c>
      <c r="D325" s="36" t="s">
        <v>57</v>
      </c>
      <c r="E325" s="36" t="s">
        <v>107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14431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75</v>
      </c>
      <c r="B326" s="7">
        <v>310700</v>
      </c>
      <c r="C326" s="17" t="s">
        <v>1108</v>
      </c>
      <c r="D326" s="36" t="s">
        <v>11</v>
      </c>
      <c r="E326" s="36" t="s">
        <v>108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0</v>
      </c>
      <c r="J326" s="11">
        <v>2532</v>
      </c>
      <c r="K326" s="58" t="s">
        <v>1121</v>
      </c>
      <c r="L326" s="8">
        <f>I326/J326*100000</f>
        <v>0</v>
      </c>
      <c r="M326" s="7" t="str">
        <f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77</v>
      </c>
      <c r="B327" s="7">
        <v>310720</v>
      </c>
      <c r="C327" s="17" t="s">
        <v>1115</v>
      </c>
      <c r="D327" s="36" t="s">
        <v>57</v>
      </c>
      <c r="E327" s="36" t="s">
        <v>110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0</v>
      </c>
      <c r="J327" s="11">
        <v>5091</v>
      </c>
      <c r="K327" s="58" t="s">
        <v>1121</v>
      </c>
      <c r="L327" s="8">
        <f>I327/J327*100000</f>
        <v>0</v>
      </c>
      <c r="M327" s="7" t="str">
        <f>IF(L327=0,"Silencioso",IF(AND(L327&gt;0,L327&lt;100),"Baixa",IF(AND(L327&gt;=100,L327&lt;300),"Média",IF(AND(L327&gt;=300,L327&lt;500),"Alta",IF(L327&gt;=500,"Muito Alta","Avaliar")))))</f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80</v>
      </c>
      <c r="B328" s="7">
        <v>310750</v>
      </c>
      <c r="C328" s="17" t="s">
        <v>1115</v>
      </c>
      <c r="D328" s="36" t="s">
        <v>57</v>
      </c>
      <c r="E328" s="36" t="s">
        <v>113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0</v>
      </c>
      <c r="J328" s="11">
        <v>6489</v>
      </c>
      <c r="K328" s="58" t="s">
        <v>1121</v>
      </c>
      <c r="L328" s="8">
        <f>I328/J328*100000</f>
        <v>0</v>
      </c>
      <c r="M328" s="7" t="str">
        <f>IF(L328=0,"Silencioso",IF(AND(L328&gt;0,L328&lt;100),"Baixa",IF(AND(L328&gt;=100,L328&lt;300),"Média",IF(AND(L328&gt;=300,L328&lt;500),"Alta",IF(L328&gt;=500,"Muito Alta","Avaliar")))))</f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81</v>
      </c>
      <c r="B329" s="7">
        <v>310760</v>
      </c>
      <c r="C329" s="17" t="s">
        <v>1114</v>
      </c>
      <c r="D329" s="36" t="s">
        <v>45</v>
      </c>
      <c r="E329" s="36" t="s">
        <v>114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4190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82</v>
      </c>
      <c r="B330" s="7">
        <v>310770</v>
      </c>
      <c r="C330" s="17" t="s">
        <v>1108</v>
      </c>
      <c r="D330" s="36" t="s">
        <v>90</v>
      </c>
      <c r="E330" s="36" t="s">
        <v>115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6031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83</v>
      </c>
      <c r="B331" s="7">
        <v>310780</v>
      </c>
      <c r="C331" s="17" t="s">
        <v>1110</v>
      </c>
      <c r="D331" s="36" t="s">
        <v>20</v>
      </c>
      <c r="E331" s="36" t="s">
        <v>116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0</v>
      </c>
      <c r="J331" s="11">
        <v>15010</v>
      </c>
      <c r="K331" s="58" t="s">
        <v>1121</v>
      </c>
      <c r="L331" s="8">
        <f>I331/J331*100000</f>
        <v>0</v>
      </c>
      <c r="M331" s="7" t="str">
        <f>IF(L331=0,"Silencioso",IF(AND(L331&gt;0,L331&lt;100),"Baixa",IF(AND(L331&gt;=100,L331&lt;300),"Média",IF(AND(L331&gt;=300,L331&lt;500),"Alta",IF(L331&gt;=500,"Muito Alta","Avaliar")))))</f>
        <v>Silencioso</v>
      </c>
      <c r="N331" s="7" t="str">
        <f>VLOOKUP($B331,LIRAa!$1:$1048576,3,FALSE)</f>
        <v>Sem Informação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19" ht="15.75" x14ac:dyDescent="0.25">
      <c r="A332" s="42">
        <v>84</v>
      </c>
      <c r="B332" s="7">
        <v>310790</v>
      </c>
      <c r="C332" s="17" t="s">
        <v>1114</v>
      </c>
      <c r="D332" s="36" t="s">
        <v>36</v>
      </c>
      <c r="E332" s="36" t="s">
        <v>117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0</v>
      </c>
      <c r="J332" s="11">
        <v>10558</v>
      </c>
      <c r="K332" s="58" t="s">
        <v>1121</v>
      </c>
      <c r="L332" s="8">
        <f>I332/J332*100000</f>
        <v>0</v>
      </c>
      <c r="M332" s="7" t="str">
        <f>IF(L332=0,"Silencioso",IF(AND(L332&gt;0,L332&lt;100),"Baixa",IF(AND(L332&gt;=100,L332&lt;300),"Média",IF(AND(L332&gt;=300,L332&lt;500),"Alta",IF(L332&gt;=500,"Muito Alta","Avaliar")))))</f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85</v>
      </c>
      <c r="B333" s="7">
        <v>310800</v>
      </c>
      <c r="C333" s="17" t="s">
        <v>1112</v>
      </c>
      <c r="D333" s="36" t="s">
        <v>94</v>
      </c>
      <c r="E333" s="36" t="s">
        <v>118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17598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86</v>
      </c>
      <c r="B334" s="7">
        <v>310810</v>
      </c>
      <c r="C334" s="17" t="s">
        <v>1108</v>
      </c>
      <c r="D334" s="36" t="s">
        <v>98</v>
      </c>
      <c r="E334" s="36" t="s">
        <v>119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6876</v>
      </c>
      <c r="K334" s="58" t="s">
        <v>1121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>
        <f>VLOOKUP($B334,LIRAa!$1:$1048576,5,FALSE)</f>
        <v>0</v>
      </c>
      <c r="S334" s="38"/>
    </row>
    <row r="335" spans="1:19" ht="15.75" x14ac:dyDescent="0.25">
      <c r="A335" s="42">
        <v>87</v>
      </c>
      <c r="B335" s="7">
        <v>310820</v>
      </c>
      <c r="C335" s="17" t="s">
        <v>1117</v>
      </c>
      <c r="D335" s="36" t="s">
        <v>80</v>
      </c>
      <c r="E335" s="36" t="s">
        <v>120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5544</v>
      </c>
      <c r="K335" s="58" t="s">
        <v>1121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88</v>
      </c>
      <c r="B336" s="7">
        <v>310825</v>
      </c>
      <c r="C336" s="17" t="s">
        <v>1118</v>
      </c>
      <c r="D336" s="36" t="s">
        <v>121</v>
      </c>
      <c r="E336" s="36" t="s">
        <v>122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11088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89</v>
      </c>
      <c r="B337" s="7">
        <v>310830</v>
      </c>
      <c r="C337" s="17" t="s">
        <v>1114</v>
      </c>
      <c r="D337" s="36" t="s">
        <v>36</v>
      </c>
      <c r="E337" s="36" t="s">
        <v>123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19202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90</v>
      </c>
      <c r="B338" s="7">
        <v>310840</v>
      </c>
      <c r="C338" s="17" t="s">
        <v>1114</v>
      </c>
      <c r="D338" s="36" t="s">
        <v>40</v>
      </c>
      <c r="E338" s="36" t="s">
        <v>124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14995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92</v>
      </c>
      <c r="B339" s="7">
        <v>310870</v>
      </c>
      <c r="C339" s="17" t="s">
        <v>1115</v>
      </c>
      <c r="D339" s="36" t="s">
        <v>62</v>
      </c>
      <c r="E339" s="36" t="s">
        <v>126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0</v>
      </c>
      <c r="J339" s="11">
        <v>4374</v>
      </c>
      <c r="K339" s="58" t="s">
        <v>1121</v>
      </c>
      <c r="L339" s="8">
        <f>I339/J339*100000</f>
        <v>0</v>
      </c>
      <c r="M339" s="7" t="str">
        <f>IF(L339=0,"Silencioso",IF(AND(L339&gt;0,L339&lt;100),"Baixa",IF(AND(L339&gt;=100,L339&lt;300),"Média",IF(AND(L339&gt;=300,L339&lt;500),"Alta",IF(L339&gt;=500,"Muito Alta","Avaliar")))))</f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93</v>
      </c>
      <c r="B340" s="7">
        <v>310855</v>
      </c>
      <c r="C340" s="17" t="s">
        <v>1117</v>
      </c>
      <c r="D340" s="36" t="s">
        <v>71</v>
      </c>
      <c r="E340" s="36" t="s">
        <v>127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16321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94</v>
      </c>
      <c r="B341" s="7">
        <v>310860</v>
      </c>
      <c r="C341" s="17" t="s">
        <v>1118</v>
      </c>
      <c r="D341" s="36" t="s">
        <v>121</v>
      </c>
      <c r="E341" s="36" t="s">
        <v>128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32288</v>
      </c>
      <c r="K341" s="58" t="s">
        <v>1122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>
        <f>VLOOKUP($B341,LIRAa!$1:$1048576,3,FALSE)</f>
        <v>0.2</v>
      </c>
      <c r="O341" s="7">
        <f>VLOOKUP($B341,LIRAa!$1:$1048576,4,FALSE)</f>
        <v>2.5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95</v>
      </c>
      <c r="B342" s="7">
        <v>310890</v>
      </c>
      <c r="C342" s="17" t="s">
        <v>1114</v>
      </c>
      <c r="D342" s="36" t="s">
        <v>36</v>
      </c>
      <c r="E342" s="36" t="s">
        <v>856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14508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96</v>
      </c>
      <c r="B343" s="7">
        <v>310880</v>
      </c>
      <c r="C343" s="17" t="s">
        <v>1110</v>
      </c>
      <c r="D343" s="36" t="s">
        <v>20</v>
      </c>
      <c r="E343" s="36" t="s">
        <v>129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0</v>
      </c>
      <c r="J343" s="11">
        <v>4835</v>
      </c>
      <c r="K343" s="58" t="s">
        <v>1121</v>
      </c>
      <c r="L343" s="8">
        <f>I343/J343*100000</f>
        <v>0</v>
      </c>
      <c r="M343" s="7" t="str">
        <f>IF(L343=0,"Silencioso",IF(AND(L343&gt;0,L343&lt;100),"Baixa",IF(AND(L343&gt;=100,L343&lt;300),"Média",IF(AND(L343&gt;=300,L343&lt;500),"Alta",IF(L343&gt;=500,"Muito Alta","Avaliar")))))</f>
        <v>Silencioso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98</v>
      </c>
      <c r="B344" s="7">
        <v>310910</v>
      </c>
      <c r="C344" s="17" t="s">
        <v>1114</v>
      </c>
      <c r="D344" s="36" t="s">
        <v>36</v>
      </c>
      <c r="E344" s="36" t="s">
        <v>131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11010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99</v>
      </c>
      <c r="B345" s="7">
        <v>310920</v>
      </c>
      <c r="C345" s="17" t="s">
        <v>1108</v>
      </c>
      <c r="D345" s="36" t="s">
        <v>11</v>
      </c>
      <c r="E345" s="36" t="s">
        <v>132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10377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100</v>
      </c>
      <c r="B346" s="7">
        <v>310925</v>
      </c>
      <c r="C346" s="17" t="s">
        <v>1110</v>
      </c>
      <c r="D346" s="36" t="s">
        <v>20</v>
      </c>
      <c r="E346" s="36" t="s">
        <v>133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4074</v>
      </c>
      <c r="K346" s="58" t="s">
        <v>1121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102</v>
      </c>
      <c r="B347" s="7">
        <v>310940</v>
      </c>
      <c r="C347" s="17" t="s">
        <v>1118</v>
      </c>
      <c r="D347" s="36" t="s">
        <v>135</v>
      </c>
      <c r="E347" s="36" t="s">
        <v>136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0</v>
      </c>
      <c r="J347" s="11">
        <v>27988</v>
      </c>
      <c r="K347" s="58" t="s">
        <v>1122</v>
      </c>
      <c r="L347" s="8">
        <f>I347/J347*100000</f>
        <v>0</v>
      </c>
      <c r="M347" s="7" t="str">
        <f>IF(L347=0,"Silencioso",IF(AND(L347&gt;0,L347&lt;100),"Baixa",IF(AND(L347&gt;=100,L347&lt;300),"Média",IF(AND(L347&gt;=300,L347&lt;500),"Alta",IF(L347&gt;=500,"Muito Alta","Avaliar")))))</f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103</v>
      </c>
      <c r="B348" s="7">
        <v>310945</v>
      </c>
      <c r="C348" s="17" t="s">
        <v>1117</v>
      </c>
      <c r="D348" s="36" t="s">
        <v>80</v>
      </c>
      <c r="E348" s="36" t="s">
        <v>137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0</v>
      </c>
      <c r="J348" s="11">
        <v>6909</v>
      </c>
      <c r="K348" s="58" t="s">
        <v>1121</v>
      </c>
      <c r="L348" s="8">
        <f>I348/J348*100000</f>
        <v>0</v>
      </c>
      <c r="M348" s="7" t="str">
        <f>IF(L348=0,"Silencioso",IF(AND(L348&gt;0,L348&lt;100),"Baixa",IF(AND(L348&gt;=100,L348&lt;300),"Média",IF(AND(L348&gt;=300,L348&lt;500),"Alta",IF(L348&gt;=500,"Muito Alta","Avaliar")))))</f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104</v>
      </c>
      <c r="B349" s="7">
        <v>310950</v>
      </c>
      <c r="C349" s="17" t="s">
        <v>1114</v>
      </c>
      <c r="D349" s="36" t="s">
        <v>40</v>
      </c>
      <c r="E349" s="36" t="s">
        <v>138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0</v>
      </c>
      <c r="J349" s="11">
        <v>14075</v>
      </c>
      <c r="K349" s="58" t="s">
        <v>1121</v>
      </c>
      <c r="L349" s="8">
        <f>I349/J349*100000</f>
        <v>0</v>
      </c>
      <c r="M349" s="7" t="str">
        <f>IF(L349=0,"Silencioso",IF(AND(L349&gt;0,L349&lt;100),"Baixa",IF(AND(L349&gt;=100,L349&lt;300),"Média",IF(AND(L349&gt;=300,L349&lt;500),"Alta",IF(L349&gt;=500,"Muito Alta","Avaliar")))))</f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105</v>
      </c>
      <c r="B350" s="7">
        <v>310960</v>
      </c>
      <c r="C350" s="17" t="s">
        <v>1108</v>
      </c>
      <c r="D350" s="36" t="s">
        <v>11</v>
      </c>
      <c r="E350" s="36" t="s">
        <v>139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3616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106</v>
      </c>
      <c r="B351" s="7">
        <v>310970</v>
      </c>
      <c r="C351" s="17" t="s">
        <v>1114</v>
      </c>
      <c r="D351" s="36" t="s">
        <v>36</v>
      </c>
      <c r="E351" s="36" t="s">
        <v>140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11514</v>
      </c>
      <c r="K351" s="58" t="s">
        <v>1121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107</v>
      </c>
      <c r="B352" s="7">
        <v>310270</v>
      </c>
      <c r="C352" s="17" t="s">
        <v>1113</v>
      </c>
      <c r="D352" s="36" t="s">
        <v>30</v>
      </c>
      <c r="E352" s="36" t="s">
        <v>141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9382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108</v>
      </c>
      <c r="B353" s="7">
        <v>310980</v>
      </c>
      <c r="C353" s="17" t="s">
        <v>1107</v>
      </c>
      <c r="D353" s="36" t="s">
        <v>142</v>
      </c>
      <c r="E353" s="36" t="s">
        <v>143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2677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111</v>
      </c>
      <c r="B354" s="7">
        <v>311010</v>
      </c>
      <c r="C354" s="17" t="s">
        <v>1115</v>
      </c>
      <c r="D354" s="36" t="s">
        <v>14</v>
      </c>
      <c r="E354" s="36" t="s">
        <v>146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5450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112</v>
      </c>
      <c r="B355" s="7">
        <v>311020</v>
      </c>
      <c r="C355" s="17" t="s">
        <v>1109</v>
      </c>
      <c r="D355" s="36" t="s">
        <v>17</v>
      </c>
      <c r="E355" s="36" t="s">
        <v>147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4002</v>
      </c>
      <c r="K355" s="58" t="s">
        <v>1121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113</v>
      </c>
      <c r="B356" s="7">
        <v>311030</v>
      </c>
      <c r="C356" s="17" t="s">
        <v>1114</v>
      </c>
      <c r="D356" s="36" t="s">
        <v>36</v>
      </c>
      <c r="E356" s="36" t="s">
        <v>148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14417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114</v>
      </c>
      <c r="B357" s="7">
        <v>311040</v>
      </c>
      <c r="C357" s="17" t="s">
        <v>1112</v>
      </c>
      <c r="D357" s="36" t="s">
        <v>26</v>
      </c>
      <c r="E357" s="36" t="s">
        <v>149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2934</v>
      </c>
      <c r="K357" s="58" t="s">
        <v>1121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115</v>
      </c>
      <c r="B358" s="7">
        <v>311050</v>
      </c>
      <c r="C358" s="17" t="s">
        <v>1114</v>
      </c>
      <c r="D358" s="36" t="s">
        <v>36</v>
      </c>
      <c r="E358" s="36" t="s">
        <v>150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0</v>
      </c>
      <c r="J358" s="11">
        <v>21738</v>
      </c>
      <c r="K358" s="58" t="s">
        <v>1121</v>
      </c>
      <c r="L358" s="8">
        <f>I358/J358*100000</f>
        <v>0</v>
      </c>
      <c r="M358" s="7" t="str">
        <f>IF(L358=0,"Silencioso",IF(AND(L358&gt;0,L358&lt;100),"Baixa",IF(AND(L358&gt;=100,L358&lt;300),"Média",IF(AND(L358&gt;=300,L358&lt;500),"Alta",IF(L358&gt;=500,"Muito Alta","Avaliar")))))</f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78"/>
      <c r="T358" s="78"/>
      <c r="U358" s="78"/>
    </row>
    <row r="359" spans="1:21" ht="15.75" x14ac:dyDescent="0.25">
      <c r="A359" s="42">
        <v>116</v>
      </c>
      <c r="B359" s="7">
        <v>311060</v>
      </c>
      <c r="C359" s="17" t="s">
        <v>1114</v>
      </c>
      <c r="D359" s="36" t="s">
        <v>36</v>
      </c>
      <c r="E359" s="36" t="s">
        <v>151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29278</v>
      </c>
      <c r="K359" s="58" t="s">
        <v>1122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>
        <f>VLOOKUP($B359,LIRAa!$1:$1048576,3,FALSE)</f>
        <v>0.4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117</v>
      </c>
      <c r="B360" s="7">
        <v>311070</v>
      </c>
      <c r="C360" s="17" t="s">
        <v>1114</v>
      </c>
      <c r="D360" s="36" t="s">
        <v>33</v>
      </c>
      <c r="E360" s="36" t="s">
        <v>152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0</v>
      </c>
      <c r="J360" s="11">
        <v>12816</v>
      </c>
      <c r="K360" s="58" t="s">
        <v>1121</v>
      </c>
      <c r="L360" s="8">
        <f>I360/J360*100000</f>
        <v>0</v>
      </c>
      <c r="M360" s="7" t="str">
        <f>IF(L360=0,"Silencioso",IF(AND(L360&gt;0,L360&lt;100),"Baixa",IF(AND(L360&gt;=100,L360&lt;300),"Média",IF(AND(L360&gt;=300,L360&lt;500),"Alta",IF(L360&gt;=500,"Muito Alta","Avaliar")))))</f>
        <v>Silencioso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118</v>
      </c>
      <c r="B361" s="7">
        <v>311080</v>
      </c>
      <c r="C361" s="17" t="s">
        <v>1113</v>
      </c>
      <c r="D361" s="36" t="s">
        <v>28</v>
      </c>
      <c r="E361" s="36" t="s">
        <v>153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0</v>
      </c>
      <c r="J361" s="11">
        <v>3711</v>
      </c>
      <c r="K361" s="58" t="s">
        <v>1121</v>
      </c>
      <c r="L361" s="8">
        <f>I361/J361*100000</f>
        <v>0</v>
      </c>
      <c r="M361" s="7" t="str">
        <f>IF(L361=0,"Silencioso",IF(AND(L361&gt;0,L361&lt;100),"Baixa",IF(AND(L361&gt;=100,L361&lt;300),"Média",IF(AND(L361&gt;=300,L361&lt;500),"Alta",IF(L361&gt;=500,"Muito Alta","Avaliar")))))</f>
        <v>Silencioso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120</v>
      </c>
      <c r="B362" s="7">
        <v>311100</v>
      </c>
      <c r="C362" s="17" t="s">
        <v>1114</v>
      </c>
      <c r="D362" s="36" t="s">
        <v>40</v>
      </c>
      <c r="E362" s="36" t="s">
        <v>155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>H362+F362+G362</f>
        <v>0</v>
      </c>
      <c r="J362" s="11">
        <v>21056</v>
      </c>
      <c r="K362" s="58" t="s">
        <v>1121</v>
      </c>
      <c r="L362" s="8">
        <f>I362/J362*100000</f>
        <v>0</v>
      </c>
      <c r="M362" s="7" t="str">
        <f>IF(L362=0,"Silencioso",IF(AND(L362&gt;0,L362&lt;100),"Baixa",IF(AND(L362&gt;=100,L362&lt;300),"Média",IF(AND(L362&gt;=300,L362&lt;500),"Alta",IF(L362&gt;=500,"Muito Alta","Avaliar")))))</f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 t="str">
        <f>VLOOKUP($B362,LIRAa!$1:$1048576,5,FALSE)</f>
        <v>Sem Informação</v>
      </c>
      <c r="S362" s="38"/>
    </row>
    <row r="363" spans="1:21" ht="15.75" x14ac:dyDescent="0.25">
      <c r="A363" s="42">
        <v>122</v>
      </c>
      <c r="B363" s="7">
        <v>311115</v>
      </c>
      <c r="C363" s="17" t="s">
        <v>1118</v>
      </c>
      <c r="D363" s="36" t="s">
        <v>121</v>
      </c>
      <c r="E363" s="36" t="s">
        <v>157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0</v>
      </c>
      <c r="J363" s="11">
        <v>3810</v>
      </c>
      <c r="K363" s="58" t="s">
        <v>1121</v>
      </c>
      <c r="L363" s="8">
        <f>I363/J363*100000</f>
        <v>0</v>
      </c>
      <c r="M363" s="7" t="str">
        <f>IF(L363=0,"Silencioso",IF(AND(L363&gt;0,L363&lt;100),"Baixa",IF(AND(L363&gt;=100,L363&lt;300),"Média",IF(AND(L363&gt;=300,L363&lt;500),"Alta",IF(L363&gt;=500,"Muito Alta","Avaliar")))))</f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124</v>
      </c>
      <c r="B364" s="7">
        <v>311130</v>
      </c>
      <c r="C364" s="17" t="s">
        <v>1114</v>
      </c>
      <c r="D364" s="36" t="s">
        <v>40</v>
      </c>
      <c r="E364" s="36" t="s">
        <v>159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11658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125</v>
      </c>
      <c r="B365" s="7">
        <v>311140</v>
      </c>
      <c r="C365" s="17" t="s">
        <v>1111</v>
      </c>
      <c r="D365" s="36" t="s">
        <v>24</v>
      </c>
      <c r="E365" s="36" t="s">
        <v>160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8029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126</v>
      </c>
      <c r="B366" s="7">
        <v>311150</v>
      </c>
      <c r="C366" s="17" t="s">
        <v>1111</v>
      </c>
      <c r="D366" s="36" t="s">
        <v>24</v>
      </c>
      <c r="E366" s="36" t="s">
        <v>161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0</v>
      </c>
      <c r="J366" s="11">
        <v>15356</v>
      </c>
      <c r="K366" s="58" t="s">
        <v>1121</v>
      </c>
      <c r="L366" s="8">
        <f>I366/J366*100000</f>
        <v>0</v>
      </c>
      <c r="M366" s="7" t="str">
        <f>IF(L366=0,"Silencioso",IF(AND(L366&gt;0,L366&lt;100),"Baixa",IF(AND(L366&gt;=100,L366&lt;300),"Média",IF(AND(L366&gt;=300,L366&lt;500),"Alta",IF(L366&gt;=500,"Muito Alta","Avaliar")))))</f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21" ht="15.75" x14ac:dyDescent="0.25">
      <c r="A367" s="42">
        <v>127</v>
      </c>
      <c r="B367" s="7">
        <v>311160</v>
      </c>
      <c r="C367" s="17" t="s">
        <v>1114</v>
      </c>
      <c r="D367" s="36" t="s">
        <v>40</v>
      </c>
      <c r="E367" s="36" t="s">
        <v>162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28703</v>
      </c>
      <c r="K367" s="58" t="s">
        <v>1122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>
        <f>VLOOKUP($B367,LIRAa!$1:$1048576,3,FALSE)</f>
        <v>0.8</v>
      </c>
      <c r="O367" s="7">
        <f>VLOOKUP($B367,LIRAa!$1:$1048576,4,FALSE)</f>
        <v>1.3</v>
      </c>
      <c r="P367" s="7">
        <f>VLOOKUP($B367,LIRAa!$1:$1048576,5,FALSE)</f>
        <v>1.6</v>
      </c>
      <c r="S367" s="38"/>
    </row>
    <row r="368" spans="1:21" ht="15.75" x14ac:dyDescent="0.25">
      <c r="A368" s="42">
        <v>128</v>
      </c>
      <c r="B368" s="7">
        <v>311190</v>
      </c>
      <c r="C368" s="17" t="s">
        <v>1112</v>
      </c>
      <c r="D368" s="36" t="s">
        <v>26</v>
      </c>
      <c r="E368" s="36" t="s">
        <v>163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5612</v>
      </c>
      <c r="K368" s="58" t="s">
        <v>1121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129</v>
      </c>
      <c r="B369" s="7">
        <v>311170</v>
      </c>
      <c r="C369" s="17" t="s">
        <v>1109</v>
      </c>
      <c r="D369" s="36" t="s">
        <v>17</v>
      </c>
      <c r="E369" s="36" t="s">
        <v>164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4579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132</v>
      </c>
      <c r="B370" s="7">
        <v>311205</v>
      </c>
      <c r="C370" s="17" t="s">
        <v>1110</v>
      </c>
      <c r="D370" s="36" t="s">
        <v>22</v>
      </c>
      <c r="E370" s="36" t="s">
        <v>167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4498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133</v>
      </c>
      <c r="B371" s="7">
        <v>311210</v>
      </c>
      <c r="C371" s="17" t="s">
        <v>1115</v>
      </c>
      <c r="D371" s="36" t="s">
        <v>14</v>
      </c>
      <c r="E371" s="36" t="s">
        <v>168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5424</v>
      </c>
      <c r="K371" s="58" t="s">
        <v>1121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134</v>
      </c>
      <c r="B372" s="7">
        <v>311220</v>
      </c>
      <c r="C372" s="17" t="s">
        <v>1116</v>
      </c>
      <c r="D372" s="36" t="s">
        <v>41</v>
      </c>
      <c r="E372" s="36" t="s">
        <v>169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4673</v>
      </c>
      <c r="K372" s="58" t="s">
        <v>1121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136</v>
      </c>
      <c r="B373" s="7">
        <v>311240</v>
      </c>
      <c r="C373" s="17" t="s">
        <v>1114</v>
      </c>
      <c r="D373" s="36" t="s">
        <v>45</v>
      </c>
      <c r="E373" s="36" t="s">
        <v>171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0</v>
      </c>
      <c r="J373" s="11">
        <v>6952</v>
      </c>
      <c r="K373" s="58" t="s">
        <v>1121</v>
      </c>
      <c r="L373" s="8">
        <f>I373/J373*100000</f>
        <v>0</v>
      </c>
      <c r="M373" s="7" t="str">
        <f>IF(L373=0,"Silencioso",IF(AND(L373&gt;0,L373&lt;100),"Baixa",IF(AND(L373&gt;=100,L373&lt;300),"Média",IF(AND(L373&gt;=300,L373&lt;500),"Alta",IF(L373&gt;=500,"Muito Alta","Avaliar")))))</f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139</v>
      </c>
      <c r="B374" s="7">
        <v>311265</v>
      </c>
      <c r="C374" s="17" t="s">
        <v>1110</v>
      </c>
      <c r="D374" s="36" t="s">
        <v>22</v>
      </c>
      <c r="E374" s="36" t="s">
        <v>174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5420</v>
      </c>
      <c r="K374" s="58" t="s">
        <v>1121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143</v>
      </c>
      <c r="B375" s="7">
        <v>311300</v>
      </c>
      <c r="C375" s="17" t="s">
        <v>1113</v>
      </c>
      <c r="D375" s="36" t="s">
        <v>28</v>
      </c>
      <c r="E375" s="36" t="s">
        <v>178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23586</v>
      </c>
      <c r="K375" s="58" t="s">
        <v>1121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144</v>
      </c>
      <c r="B376" s="7">
        <v>311310</v>
      </c>
      <c r="C376" s="17" t="s">
        <v>1116</v>
      </c>
      <c r="D376" s="36" t="s">
        <v>41</v>
      </c>
      <c r="E376" s="36" t="s">
        <v>179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0</v>
      </c>
      <c r="J376" s="11">
        <v>3200</v>
      </c>
      <c r="K376" s="58" t="s">
        <v>1121</v>
      </c>
      <c r="L376" s="8">
        <f>I376/J376*100000</f>
        <v>0</v>
      </c>
      <c r="M376" s="7" t="str">
        <f>IF(L376=0,"Silencioso",IF(AND(L376&gt;0,L376&lt;100),"Baixa",IF(AND(L376&gt;=100,L376&lt;300),"Média",IF(AND(L376&gt;=300,L376&lt;500),"Alta",IF(L376&gt;=500,"Muito Alta","Avaliar")))))</f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146</v>
      </c>
      <c r="B377" s="7">
        <v>311330</v>
      </c>
      <c r="C377" s="17" t="s">
        <v>1115</v>
      </c>
      <c r="D377" s="36" t="s">
        <v>14</v>
      </c>
      <c r="E377" s="36" t="s">
        <v>181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32988</v>
      </c>
      <c r="K377" s="58" t="s">
        <v>1122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>
        <f>VLOOKUP($B377,LIRAa!$1:$1048576,3,FALSE)</f>
        <v>0</v>
      </c>
      <c r="O377" s="7" t="str">
        <f>VLOOKUP($B377,LIRAa!$1:$1048576,4,FALSE)</f>
        <v>Sem Informação</v>
      </c>
      <c r="P377" s="7">
        <f>VLOOKUP($B377,LIRAa!$1:$1048576,5,FALSE)</f>
        <v>0</v>
      </c>
      <c r="S377" s="38"/>
    </row>
    <row r="378" spans="1:19" ht="15.75" x14ac:dyDescent="0.25">
      <c r="A378" s="42">
        <v>148</v>
      </c>
      <c r="B378" s="7">
        <v>311350</v>
      </c>
      <c r="C378" s="17" t="s">
        <v>432</v>
      </c>
      <c r="D378" s="36" t="s">
        <v>53</v>
      </c>
      <c r="E378" s="36" t="s">
        <v>183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9396</v>
      </c>
      <c r="K378" s="58" t="s">
        <v>1121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149</v>
      </c>
      <c r="B379" s="7">
        <v>311360</v>
      </c>
      <c r="C379" s="17" t="s">
        <v>1114</v>
      </c>
      <c r="D379" s="36" t="s">
        <v>36</v>
      </c>
      <c r="E379" s="36" t="s">
        <v>184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6721</v>
      </c>
      <c r="K379" s="58" t="s">
        <v>1121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151</v>
      </c>
      <c r="B380" s="7">
        <v>311380</v>
      </c>
      <c r="C380" s="17" t="s">
        <v>1108</v>
      </c>
      <c r="D380" s="36" t="s">
        <v>90</v>
      </c>
      <c r="E380" s="36" t="s">
        <v>186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2617</v>
      </c>
      <c r="K380" s="58" t="s">
        <v>1121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154</v>
      </c>
      <c r="B381" s="7">
        <v>311410</v>
      </c>
      <c r="C381" s="17" t="s">
        <v>1114</v>
      </c>
      <c r="D381" s="36" t="s">
        <v>33</v>
      </c>
      <c r="E381" s="36" t="s">
        <v>189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0</v>
      </c>
      <c r="J381" s="11">
        <v>14769</v>
      </c>
      <c r="K381" s="58" t="s">
        <v>1121</v>
      </c>
      <c r="L381" s="8">
        <f>I381/J381*100000</f>
        <v>0</v>
      </c>
      <c r="M381" s="7" t="str">
        <f>IF(L381=0,"Silencioso",IF(AND(L381&gt;0,L381&lt;100),"Baixa",IF(AND(L381&gt;=100,L381&lt;300),"Média",IF(AND(L381&gt;=300,L381&lt;500),"Alta",IF(L381&gt;=500,"Muito Alta","Avaliar")))))</f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156</v>
      </c>
      <c r="B382" s="7">
        <v>311430</v>
      </c>
      <c r="C382" s="17" t="s">
        <v>1117</v>
      </c>
      <c r="D382" s="36" t="s">
        <v>71</v>
      </c>
      <c r="E382" s="36" t="s">
        <v>191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30324</v>
      </c>
      <c r="K382" s="58" t="s">
        <v>1122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>
        <f>VLOOKUP($B382,LIRAa!$1:$1048576,3,FALSE)</f>
        <v>0.6</v>
      </c>
      <c r="O382" s="7">
        <f>VLOOKUP($B382,LIRAa!$1:$1048576,4,FALSE)</f>
        <v>1.1000000000000001</v>
      </c>
      <c r="P382" s="7">
        <f>VLOOKUP($B382,LIRAa!$1:$1048576,5,FALSE)</f>
        <v>1.2</v>
      </c>
      <c r="S382" s="38"/>
    </row>
    <row r="383" spans="1:19" ht="15.75" x14ac:dyDescent="0.25">
      <c r="A383" s="42">
        <v>157</v>
      </c>
      <c r="B383" s="7">
        <v>311440</v>
      </c>
      <c r="C383" s="17" t="s">
        <v>1114</v>
      </c>
      <c r="D383" s="36" t="s">
        <v>40</v>
      </c>
      <c r="E383" s="36" t="s">
        <v>192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0</v>
      </c>
      <c r="J383" s="11">
        <v>21180</v>
      </c>
      <c r="K383" s="58" t="s">
        <v>1121</v>
      </c>
      <c r="L383" s="8">
        <f>I383/J383*100000</f>
        <v>0</v>
      </c>
      <c r="M383" s="7" t="str">
        <f>IF(L383=0,"Silencioso",IF(AND(L383&gt;0,L383&lt;100),"Baixa",IF(AND(L383&gt;=100,L383&lt;300),"Média",IF(AND(L383&gt;=300,L383&lt;500),"Alta",IF(L383&gt;=500,"Muito Alta","Avaliar")))))</f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160</v>
      </c>
      <c r="B384" s="7">
        <v>311460</v>
      </c>
      <c r="C384" s="17" t="s">
        <v>1114</v>
      </c>
      <c r="D384" s="36" t="s">
        <v>33</v>
      </c>
      <c r="E384" s="36" t="s">
        <v>195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0</v>
      </c>
      <c r="J384" s="11">
        <v>4044</v>
      </c>
      <c r="K384" s="58" t="s">
        <v>1121</v>
      </c>
      <c r="L384" s="8">
        <f>I384/J384*100000</f>
        <v>0</v>
      </c>
      <c r="M384" s="7" t="str">
        <f>IF(L384=0,"Silencioso",IF(AND(L384&gt;0,L384&lt;100),"Baixa",IF(AND(L384&gt;=100,L384&lt;300),"Média",IF(AND(L384&gt;=300,L384&lt;500),"Alta",IF(L384&gt;=500,"Muito Alta","Avaliar")))))</f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161</v>
      </c>
      <c r="B385" s="7">
        <v>311470</v>
      </c>
      <c r="C385" s="17" t="s">
        <v>1114</v>
      </c>
      <c r="D385" s="36" t="s">
        <v>40</v>
      </c>
      <c r="E385" s="36" t="s">
        <v>196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3560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162</v>
      </c>
      <c r="B386" s="7">
        <v>311480</v>
      </c>
      <c r="C386" s="17" t="s">
        <v>1114</v>
      </c>
      <c r="D386" s="36" t="s">
        <v>33</v>
      </c>
      <c r="E386" s="36" t="s">
        <v>197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4495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164</v>
      </c>
      <c r="B387" s="7">
        <v>311500</v>
      </c>
      <c r="C387" s="17" t="s">
        <v>1107</v>
      </c>
      <c r="D387" s="36" t="s">
        <v>8</v>
      </c>
      <c r="E387" s="36" t="s">
        <v>199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0</v>
      </c>
      <c r="J387" s="11">
        <v>3057</v>
      </c>
      <c r="K387" s="58" t="s">
        <v>1121</v>
      </c>
      <c r="L387" s="8">
        <f>I387/J387*100000</f>
        <v>0</v>
      </c>
      <c r="M387" s="7" t="str">
        <f>IF(L387=0,"Silencioso",IF(AND(L387&gt;0,L387&lt;100),"Baixa",IF(AND(L387&gt;=100,L387&lt;300),"Média",IF(AND(L387&gt;=300,L387&lt;500),"Alta",IF(L387&gt;=500,"Muito Alta","Avaliar")))))</f>
        <v>Silencioso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165</v>
      </c>
      <c r="B388" s="7">
        <v>311510</v>
      </c>
      <c r="C388" s="17" t="s">
        <v>1114</v>
      </c>
      <c r="D388" s="36" t="s">
        <v>45</v>
      </c>
      <c r="E388" s="36" t="s">
        <v>200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0</v>
      </c>
      <c r="J388" s="11">
        <v>17739</v>
      </c>
      <c r="K388" s="58" t="s">
        <v>1121</v>
      </c>
      <c r="L388" s="8">
        <f>I388/J388*100000</f>
        <v>0</v>
      </c>
      <c r="M388" s="7" t="str">
        <f>IF(L388=0,"Silencioso",IF(AND(L388&gt;0,L388&lt;100),"Baixa",IF(AND(L388&gt;=100,L388&lt;300),"Média",IF(AND(L388&gt;=300,L388&lt;500),"Alta",IF(L388&gt;=500,"Muito Alta","Avaliar")))))</f>
        <v>Silencioso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19" ht="15.75" x14ac:dyDescent="0.25">
      <c r="A389" s="42">
        <v>167</v>
      </c>
      <c r="B389" s="7">
        <v>311535</v>
      </c>
      <c r="C389" s="17" t="s">
        <v>1108</v>
      </c>
      <c r="D389" s="36" t="s">
        <v>90</v>
      </c>
      <c r="E389" s="36" t="s">
        <v>202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5330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168</v>
      </c>
      <c r="B390" s="7">
        <v>311540</v>
      </c>
      <c r="C390" s="17" t="s">
        <v>1116</v>
      </c>
      <c r="D390" s="36" t="s">
        <v>41</v>
      </c>
      <c r="E390" s="36" t="s">
        <v>203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0</v>
      </c>
      <c r="J390" s="11">
        <v>3629</v>
      </c>
      <c r="K390" s="58" t="s">
        <v>1121</v>
      </c>
      <c r="L390" s="8">
        <f>I390/J390*100000</f>
        <v>0</v>
      </c>
      <c r="M390" s="7" t="str">
        <f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169</v>
      </c>
      <c r="B391" s="7">
        <v>311545</v>
      </c>
      <c r="C391" s="17" t="s">
        <v>1113</v>
      </c>
      <c r="D391" s="36" t="s">
        <v>28</v>
      </c>
      <c r="E391" s="36" t="s">
        <v>204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6366</v>
      </c>
      <c r="K391" s="58" t="s">
        <v>1121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170</v>
      </c>
      <c r="B392" s="7">
        <v>311547</v>
      </c>
      <c r="C392" s="17" t="s">
        <v>1118</v>
      </c>
      <c r="D392" s="36" t="s">
        <v>102</v>
      </c>
      <c r="E392" s="36" t="s">
        <v>205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0</v>
      </c>
      <c r="J392" s="11">
        <v>5008</v>
      </c>
      <c r="K392" s="58" t="s">
        <v>1121</v>
      </c>
      <c r="L392" s="8">
        <f>I392/J392*100000</f>
        <v>0</v>
      </c>
      <c r="M392" s="7" t="str">
        <f>IF(L392=0,"Silencioso",IF(AND(L392&gt;0,L392&lt;100),"Baixa",IF(AND(L392&gt;=100,L392&lt;300),"Média",IF(AND(L392&gt;=300,L392&lt;500),"Alta",IF(L392&gt;=500,"Muito Alta","Avaliar")))))</f>
        <v>Silencioso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19" ht="15.75" x14ac:dyDescent="0.25">
      <c r="A393" s="42">
        <v>172</v>
      </c>
      <c r="B393" s="7">
        <v>311560</v>
      </c>
      <c r="C393" s="17" t="s">
        <v>1108</v>
      </c>
      <c r="D393" s="36" t="s">
        <v>11</v>
      </c>
      <c r="E393" s="36" t="s">
        <v>207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1171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175</v>
      </c>
      <c r="B394" s="7">
        <v>311590</v>
      </c>
      <c r="C394" s="17" t="s">
        <v>1115</v>
      </c>
      <c r="D394" s="36" t="s">
        <v>57</v>
      </c>
      <c r="E394" s="36" t="s">
        <v>210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0</v>
      </c>
      <c r="J394" s="11">
        <v>3121</v>
      </c>
      <c r="K394" s="58" t="s">
        <v>1121</v>
      </c>
      <c r="L394" s="8">
        <f>I394/J394*100000</f>
        <v>0</v>
      </c>
      <c r="M394" s="7" t="str">
        <f>IF(L394=0,"Silencioso",IF(AND(L394&gt;0,L394&lt;100),"Baixa",IF(AND(L394&gt;=100,L394&lt;300),"Média",IF(AND(L394&gt;=300,L394&lt;500),"Alta",IF(L394&gt;=500,"Muito Alta","Avaliar")))))</f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19" ht="15.75" x14ac:dyDescent="0.25">
      <c r="A395" s="42">
        <v>176</v>
      </c>
      <c r="B395" s="7">
        <v>311600</v>
      </c>
      <c r="C395" s="17" t="s">
        <v>1109</v>
      </c>
      <c r="D395" s="36" t="s">
        <v>14</v>
      </c>
      <c r="E395" s="36" t="s">
        <v>211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5709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177</v>
      </c>
      <c r="B396" s="7">
        <v>311610</v>
      </c>
      <c r="C396" s="17" t="s">
        <v>432</v>
      </c>
      <c r="D396" s="36" t="s">
        <v>53</v>
      </c>
      <c r="E396" s="36" t="s">
        <v>212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0</v>
      </c>
      <c r="J396" s="11">
        <v>15368</v>
      </c>
      <c r="K396" s="58" t="s">
        <v>1121</v>
      </c>
      <c r="L396" s="8">
        <f>I396/J396*100000</f>
        <v>0</v>
      </c>
      <c r="M396" s="7" t="str">
        <f>IF(L396=0,"Silencioso",IF(AND(L396&gt;0,L396&lt;100),"Baixa",IF(AND(L396&gt;=100,L396&lt;300),"Média",IF(AND(L396&gt;=300,L396&lt;500),"Alta",IF(L396&gt;=500,"Muito Alta","Avaliar")))))</f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179</v>
      </c>
      <c r="B397" s="7">
        <v>311620</v>
      </c>
      <c r="C397" s="17" t="s">
        <v>1115</v>
      </c>
      <c r="D397" s="36" t="s">
        <v>57</v>
      </c>
      <c r="E397" s="36" t="s">
        <v>214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2702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180</v>
      </c>
      <c r="B398" s="7">
        <v>311630</v>
      </c>
      <c r="C398" s="17" t="s">
        <v>1116</v>
      </c>
      <c r="D398" s="36" t="s">
        <v>41</v>
      </c>
      <c r="E398" s="36" t="s">
        <v>215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6774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181</v>
      </c>
      <c r="B399" s="7">
        <v>311640</v>
      </c>
      <c r="C399" s="17" t="s">
        <v>1114</v>
      </c>
      <c r="D399" s="36" t="s">
        <v>45</v>
      </c>
      <c r="E399" s="36" t="s">
        <v>216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4810</v>
      </c>
      <c r="K399" s="58" t="s">
        <v>1121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182</v>
      </c>
      <c r="B400" s="7">
        <v>311650</v>
      </c>
      <c r="C400" s="17" t="s">
        <v>1118</v>
      </c>
      <c r="D400" s="36" t="s">
        <v>102</v>
      </c>
      <c r="E400" s="36" t="s">
        <v>217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7590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>
        <f>VLOOKUP($B400,LIRAa!$1:$1048576,5,FALSE)</f>
        <v>2.1</v>
      </c>
      <c r="S400" s="38"/>
    </row>
    <row r="401" spans="1:19" ht="15.75" x14ac:dyDescent="0.25">
      <c r="A401" s="42">
        <v>183</v>
      </c>
      <c r="B401" s="7">
        <v>311660</v>
      </c>
      <c r="C401" s="17" t="s">
        <v>1112</v>
      </c>
      <c r="D401" s="36" t="s">
        <v>26</v>
      </c>
      <c r="E401" s="36" t="s">
        <v>218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0</v>
      </c>
      <c r="J401" s="11">
        <v>28366</v>
      </c>
      <c r="K401" s="58" t="s">
        <v>1122</v>
      </c>
      <c r="L401" s="8">
        <f>I401/J401*100000</f>
        <v>0</v>
      </c>
      <c r="M401" s="7" t="str">
        <f>IF(L401=0,"Silencioso",IF(AND(L401&gt;0,L401&lt;100),"Baixa",IF(AND(L401&gt;=100,L401&lt;300),"Média",IF(AND(L401&gt;=300,L401&lt;500),"Alta",IF(L401&gt;=500,"Muito Alta","Avaliar")))))</f>
        <v>Silencioso</v>
      </c>
      <c r="N401" s="7">
        <f>VLOOKUP($B401,LIRAa!$1:$1048576,3,FALSE)</f>
        <v>1.3</v>
      </c>
      <c r="O401" s="7">
        <f>VLOOKUP($B401,LIRAa!$1:$1048576,4,FALSE)</f>
        <v>3.6</v>
      </c>
      <c r="P401" s="7">
        <f>VLOOKUP($B401,LIRAa!$1:$1048576,5,FALSE)</f>
        <v>3.8</v>
      </c>
      <c r="S401" s="38"/>
    </row>
    <row r="402" spans="1:19" ht="15.75" x14ac:dyDescent="0.25">
      <c r="A402" s="42">
        <v>184</v>
      </c>
      <c r="B402" s="7">
        <v>311670</v>
      </c>
      <c r="C402" s="17" t="s">
        <v>1115</v>
      </c>
      <c r="D402" s="36" t="s">
        <v>62</v>
      </c>
      <c r="E402" s="36" t="s">
        <v>219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7517</v>
      </c>
      <c r="K402" s="58" t="s">
        <v>1121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185</v>
      </c>
      <c r="B403" s="7">
        <v>311680</v>
      </c>
      <c r="C403" s="17" t="s">
        <v>432</v>
      </c>
      <c r="D403" s="36" t="s">
        <v>53</v>
      </c>
      <c r="E403" s="36" t="s">
        <v>220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0</v>
      </c>
      <c r="J403" s="11">
        <v>8907</v>
      </c>
      <c r="K403" s="58" t="s">
        <v>1121</v>
      </c>
      <c r="L403" s="8">
        <f>I403/J403*100000</f>
        <v>0</v>
      </c>
      <c r="M403" s="7" t="str">
        <f>IF(L403=0,"Silencioso",IF(AND(L403&gt;0,L403&lt;100),"Baixa",IF(AND(L403&gt;=100,L403&lt;300),"Média",IF(AND(L403&gt;=300,L403&lt;500),"Alta",IF(L403&gt;=500,"Muito Alta","Avaliar")))))</f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186</v>
      </c>
      <c r="B404" s="7">
        <v>311690</v>
      </c>
      <c r="C404" s="17" t="s">
        <v>1111</v>
      </c>
      <c r="D404" s="36" t="s">
        <v>24</v>
      </c>
      <c r="E404" s="36" t="s">
        <v>221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3103</v>
      </c>
      <c r="K404" s="58" t="s">
        <v>1121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187</v>
      </c>
      <c r="B405" s="7">
        <v>311700</v>
      </c>
      <c r="C405" s="17" t="s">
        <v>1113</v>
      </c>
      <c r="D405" s="36" t="s">
        <v>30</v>
      </c>
      <c r="E405" s="36" t="s">
        <v>222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7090</v>
      </c>
      <c r="K405" s="58" t="s">
        <v>1121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188</v>
      </c>
      <c r="B406" s="7">
        <v>311710</v>
      </c>
      <c r="C406" s="17" t="s">
        <v>1114</v>
      </c>
      <c r="D406" s="36" t="s">
        <v>40</v>
      </c>
      <c r="E406" s="36" t="s">
        <v>223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10261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189</v>
      </c>
      <c r="B407" s="7">
        <v>311520</v>
      </c>
      <c r="C407" s="17" t="s">
        <v>1116</v>
      </c>
      <c r="D407" s="36" t="s">
        <v>94</v>
      </c>
      <c r="E407" s="36" t="s">
        <v>224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3962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190</v>
      </c>
      <c r="B408" s="7">
        <v>311730</v>
      </c>
      <c r="C408" s="17" t="s">
        <v>1111</v>
      </c>
      <c r="D408" s="36" t="s">
        <v>24</v>
      </c>
      <c r="E408" s="36" t="s">
        <v>225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27425</v>
      </c>
      <c r="K408" s="58" t="s">
        <v>1122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>
        <f>VLOOKUP($B408,LIRAa!$1:$1048576,3,FALSE)</f>
        <v>0.8</v>
      </c>
      <c r="O408" s="7">
        <f>VLOOKUP($B408,LIRAa!$1:$1048576,4,FALSE)</f>
        <v>3.7</v>
      </c>
      <c r="P408" s="7">
        <f>VLOOKUP($B408,LIRAa!$1:$1048576,5,FALSE)</f>
        <v>3.4</v>
      </c>
      <c r="S408" s="38"/>
    </row>
    <row r="409" spans="1:19" ht="15.75" x14ac:dyDescent="0.25">
      <c r="A409" s="42">
        <v>191</v>
      </c>
      <c r="B409" s="7">
        <v>311720</v>
      </c>
      <c r="C409" s="17" t="s">
        <v>1114</v>
      </c>
      <c r="D409" s="36" t="s">
        <v>36</v>
      </c>
      <c r="E409" s="36" t="s">
        <v>226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2811</v>
      </c>
      <c r="K409" s="58" t="s">
        <v>1121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192</v>
      </c>
      <c r="B410" s="7">
        <v>311740</v>
      </c>
      <c r="C410" s="17" t="s">
        <v>1109</v>
      </c>
      <c r="D410" s="36" t="s">
        <v>14</v>
      </c>
      <c r="E410" s="36" t="s">
        <v>227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4570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195</v>
      </c>
      <c r="B411" s="7">
        <v>311770</v>
      </c>
      <c r="C411" s="17" t="s">
        <v>1114</v>
      </c>
      <c r="D411" s="36" t="s">
        <v>33</v>
      </c>
      <c r="E411" s="36" t="s">
        <v>230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13590</v>
      </c>
      <c r="K411" s="58" t="s">
        <v>1121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196</v>
      </c>
      <c r="B412" s="7">
        <v>311780</v>
      </c>
      <c r="C412" s="17" t="s">
        <v>1114</v>
      </c>
      <c r="D412" s="36" t="s">
        <v>36</v>
      </c>
      <c r="E412" s="36" t="s">
        <v>231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0</v>
      </c>
      <c r="J412" s="11">
        <v>11525</v>
      </c>
      <c r="K412" s="58" t="s">
        <v>1121</v>
      </c>
      <c r="L412" s="8">
        <f>I412/J412*100000</f>
        <v>0</v>
      </c>
      <c r="M412" s="7" t="str">
        <f>IF(L412=0,"Silencioso",IF(AND(L412&gt;0,L412&lt;100),"Baixa",IF(AND(L412&gt;=100,L412&lt;300),"Média",IF(AND(L412&gt;=300,L412&lt;500),"Alta",IF(L412&gt;=500,"Muito Alta","Avaliar")))))</f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198</v>
      </c>
      <c r="B413" s="7">
        <v>311787</v>
      </c>
      <c r="C413" s="17" t="s">
        <v>1108</v>
      </c>
      <c r="D413" s="36" t="s">
        <v>98</v>
      </c>
      <c r="E413" s="36" t="s">
        <v>233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6657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>
        <f>VLOOKUP($B413,LIRAa!$1:$1048576,5,FALSE)</f>
        <v>0.9</v>
      </c>
      <c r="S413" s="38"/>
    </row>
    <row r="414" spans="1:19" ht="15.75" x14ac:dyDescent="0.25">
      <c r="A414" s="42">
        <v>201</v>
      </c>
      <c r="B414" s="7">
        <v>311810</v>
      </c>
      <c r="C414" s="17" t="s">
        <v>432</v>
      </c>
      <c r="D414" s="36" t="s">
        <v>53</v>
      </c>
      <c r="E414" s="36" t="s">
        <v>236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5044</v>
      </c>
      <c r="K414" s="58" t="s">
        <v>1121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205</v>
      </c>
      <c r="B415" s="7">
        <v>311850</v>
      </c>
      <c r="C415" s="17" t="s">
        <v>1114</v>
      </c>
      <c r="D415" s="36" t="s">
        <v>36</v>
      </c>
      <c r="E415" s="36" t="s">
        <v>240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0</v>
      </c>
      <c r="J415" s="11">
        <v>1782</v>
      </c>
      <c r="K415" s="58" t="s">
        <v>1121</v>
      </c>
      <c r="L415" s="8">
        <f>I415/J415*100000</f>
        <v>0</v>
      </c>
      <c r="M415" s="7" t="str">
        <f>IF(L415=0,"Silencioso",IF(AND(L415&gt;0,L415&lt;100),"Baixa",IF(AND(L415&gt;=100,L415&lt;300),"Média",IF(AND(L415&gt;=300,L415&lt;500),"Alta",IF(L415&gt;=500,"Muito Alta","Avaliar")))))</f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207</v>
      </c>
      <c r="B416" s="7">
        <v>311870</v>
      </c>
      <c r="C416" s="17" t="s">
        <v>1114</v>
      </c>
      <c r="D416" s="36" t="s">
        <v>33</v>
      </c>
      <c r="E416" s="36" t="s">
        <v>242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0</v>
      </c>
      <c r="J416" s="11">
        <v>9191</v>
      </c>
      <c r="K416" s="58" t="s">
        <v>1121</v>
      </c>
      <c r="L416" s="8">
        <f>I416/J416*100000</f>
        <v>0</v>
      </c>
      <c r="M416" s="7" t="str">
        <f>IF(L416=0,"Silencioso",IF(AND(L416&gt;0,L416&lt;100),"Baixa",IF(AND(L416&gt;=100,L416&lt;300),"Média",IF(AND(L416&gt;=300,L416&lt;500),"Alta",IF(L416&gt;=500,"Muito Alta","Avaliar")))))</f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38"/>
    </row>
    <row r="417" spans="1:21" ht="15.75" x14ac:dyDescent="0.25">
      <c r="A417" s="42">
        <v>208</v>
      </c>
      <c r="B417" s="7">
        <v>311880</v>
      </c>
      <c r="C417" s="17" t="s">
        <v>1118</v>
      </c>
      <c r="D417" s="36" t="s">
        <v>102</v>
      </c>
      <c r="E417" s="36" t="s">
        <v>243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0</v>
      </c>
      <c r="J417" s="11">
        <v>26592</v>
      </c>
      <c r="K417" s="58" t="s">
        <v>1122</v>
      </c>
      <c r="L417" s="8">
        <f>I417/J417*100000</f>
        <v>0</v>
      </c>
      <c r="M417" s="7" t="str">
        <f>IF(L417=0,"Silencioso",IF(AND(L417&gt;0,L417&lt;100),"Baixa",IF(AND(L417&gt;=100,L417&lt;300),"Média",IF(AND(L417&gt;=300,L417&lt;500),"Alta",IF(L417&gt;=500,"Muito Alta","Avaliar")))))</f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>
        <f>VLOOKUP($B417,LIRAa!$1:$1048576,5,FALSE)</f>
        <v>8.4</v>
      </c>
      <c r="S417" s="38"/>
    </row>
    <row r="418" spans="1:21" ht="15.75" x14ac:dyDescent="0.25">
      <c r="A418" s="42">
        <v>209</v>
      </c>
      <c r="B418" s="7">
        <v>311890</v>
      </c>
      <c r="C418" s="17" t="s">
        <v>1108</v>
      </c>
      <c r="D418" s="36" t="s">
        <v>11</v>
      </c>
      <c r="E418" s="36" t="s">
        <v>244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8883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210</v>
      </c>
      <c r="B419" s="7">
        <v>311900</v>
      </c>
      <c r="C419" s="17" t="s">
        <v>1114</v>
      </c>
      <c r="D419" s="36" t="s">
        <v>33</v>
      </c>
      <c r="E419" s="36" t="s">
        <v>245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3534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211</v>
      </c>
      <c r="B420" s="7">
        <v>311910</v>
      </c>
      <c r="C420" s="17" t="s">
        <v>1108</v>
      </c>
      <c r="D420" s="36" t="s">
        <v>11</v>
      </c>
      <c r="E420" s="36" t="s">
        <v>246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23797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212</v>
      </c>
      <c r="B421" s="7">
        <v>311920</v>
      </c>
      <c r="C421" s="17" t="s">
        <v>1110</v>
      </c>
      <c r="D421" s="36" t="s">
        <v>22</v>
      </c>
      <c r="E421" s="36" t="s">
        <v>247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10040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215</v>
      </c>
      <c r="B422" s="7">
        <v>311950</v>
      </c>
      <c r="C422" s="17" t="s">
        <v>432</v>
      </c>
      <c r="D422" s="36" t="s">
        <v>53</v>
      </c>
      <c r="E422" s="36" t="s">
        <v>249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0</v>
      </c>
      <c r="J422" s="11">
        <v>9228</v>
      </c>
      <c r="K422" s="58" t="s">
        <v>1121</v>
      </c>
      <c r="L422" s="8">
        <f>I422/J422*100000</f>
        <v>0</v>
      </c>
      <c r="M422" s="7" t="str">
        <f>IF(L422=0,"Silencioso",IF(AND(L422&gt;0,L422&lt;100),"Baixa",IF(AND(L422&gt;=100,L422&lt;300),"Média",IF(AND(L422&gt;=300,L422&lt;500),"Alta",IF(L422&gt;=500,"Muito Alta","Avaliar")))))</f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  <c r="T422" s="78"/>
      <c r="U422" s="78"/>
    </row>
    <row r="423" spans="1:21" ht="15.75" x14ac:dyDescent="0.25">
      <c r="A423" s="42">
        <v>216</v>
      </c>
      <c r="B423" s="7">
        <v>311960</v>
      </c>
      <c r="C423" s="17" t="s">
        <v>1115</v>
      </c>
      <c r="D423" s="36" t="s">
        <v>57</v>
      </c>
      <c r="E423" s="36" t="s">
        <v>250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0</v>
      </c>
      <c r="J423" s="11">
        <v>3080</v>
      </c>
      <c r="K423" s="58" t="s">
        <v>1121</v>
      </c>
      <c r="L423" s="8">
        <f>I423/J423*100000</f>
        <v>0</v>
      </c>
      <c r="M423" s="7" t="str">
        <f>IF(L423=0,"Silencioso",IF(AND(L423&gt;0,L423&lt;100),"Baixa",IF(AND(L423&gt;=100,L423&lt;300),"Média",IF(AND(L423&gt;=300,L423&lt;500),"Alta",IF(L423&gt;=500,"Muito Alta","Avaliar")))))</f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21" ht="15.75" x14ac:dyDescent="0.25">
      <c r="A424" s="42">
        <v>217</v>
      </c>
      <c r="B424" s="7">
        <v>311970</v>
      </c>
      <c r="C424" s="17" t="s">
        <v>1116</v>
      </c>
      <c r="D424" s="36" t="s">
        <v>94</v>
      </c>
      <c r="E424" s="36" t="s">
        <v>251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>H424+F424+G424</f>
        <v>0</v>
      </c>
      <c r="J424" s="11">
        <v>3426</v>
      </c>
      <c r="K424" s="58" t="s">
        <v>1121</v>
      </c>
      <c r="L424" s="8">
        <f>I424/J424*100000</f>
        <v>0</v>
      </c>
      <c r="M424" s="7" t="str">
        <f>IF(L424=0,"Silencioso",IF(AND(L424&gt;0,L424&lt;100),"Baixa",IF(AND(L424&gt;=100,L424&lt;300),"Média",IF(AND(L424&gt;=300,L424&lt;500),"Alta",IF(L424&gt;=500,"Muito Alta","Avaliar")))))</f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21" ht="15.75" x14ac:dyDescent="0.25">
      <c r="A425" s="42">
        <v>219</v>
      </c>
      <c r="B425" s="7">
        <v>311990</v>
      </c>
      <c r="C425" s="17" t="s">
        <v>1114</v>
      </c>
      <c r="D425" s="36" t="s">
        <v>36</v>
      </c>
      <c r="E425" s="36" t="s">
        <v>253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3714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220</v>
      </c>
      <c r="B426" s="7">
        <v>311995</v>
      </c>
      <c r="C426" s="17" t="s">
        <v>1112</v>
      </c>
      <c r="D426" s="36" t="s">
        <v>26</v>
      </c>
      <c r="E426" s="36" t="s">
        <v>254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6290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222</v>
      </c>
      <c r="B427" s="7">
        <v>312010</v>
      </c>
      <c r="C427" s="17" t="s">
        <v>432</v>
      </c>
      <c r="D427" s="36" t="s">
        <v>53</v>
      </c>
      <c r="E427" s="36" t="s">
        <v>256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4396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225</v>
      </c>
      <c r="B428" s="7">
        <v>312030</v>
      </c>
      <c r="C428" s="17" t="s">
        <v>1118</v>
      </c>
      <c r="D428" s="36" t="s">
        <v>102</v>
      </c>
      <c r="E428" s="36" t="s">
        <v>259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5960</v>
      </c>
      <c r="K428" s="58" t="s">
        <v>1121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>
        <f>VLOOKUP($B428,LIRAa!$1:$1048576,5,FALSE)</f>
        <v>2.6</v>
      </c>
      <c r="S428" s="38"/>
    </row>
    <row r="429" spans="1:21" ht="15.75" x14ac:dyDescent="0.25">
      <c r="A429" s="42">
        <v>226</v>
      </c>
      <c r="B429" s="7">
        <v>312040</v>
      </c>
      <c r="C429" s="17" t="s">
        <v>1116</v>
      </c>
      <c r="D429" s="36" t="s">
        <v>41</v>
      </c>
      <c r="E429" s="36" t="s">
        <v>260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5145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228</v>
      </c>
      <c r="B430" s="7">
        <v>312060</v>
      </c>
      <c r="C430" s="17" t="s">
        <v>1108</v>
      </c>
      <c r="D430" s="36" t="s">
        <v>98</v>
      </c>
      <c r="E430" s="36" t="s">
        <v>262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0</v>
      </c>
      <c r="J430" s="11">
        <v>5014</v>
      </c>
      <c r="K430" s="58" t="s">
        <v>1121</v>
      </c>
      <c r="L430" s="8">
        <f>I430/J430*100000</f>
        <v>0</v>
      </c>
      <c r="M430" s="7" t="str">
        <f>IF(L430=0,"Silencioso",IF(AND(L430&gt;0,L430&lt;100),"Baixa",IF(AND(L430&gt;=100,L430&lt;300),"Média",IF(AND(L430&gt;=300,L430&lt;500),"Alta",IF(L430&gt;=500,"Muito Alta","Avaliar")))))</f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>
        <f>VLOOKUP($B430,LIRAa!$1:$1048576,5,FALSE)</f>
        <v>0.8</v>
      </c>
      <c r="S430" s="38"/>
    </row>
    <row r="431" spans="1:21" ht="15.75" x14ac:dyDescent="0.25">
      <c r="A431" s="42">
        <v>229</v>
      </c>
      <c r="B431" s="7">
        <v>312070</v>
      </c>
      <c r="C431" s="17" t="s">
        <v>1117</v>
      </c>
      <c r="D431" s="36" t="s">
        <v>71</v>
      </c>
      <c r="E431" s="36" t="s">
        <v>263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4134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230</v>
      </c>
      <c r="B432" s="7">
        <v>312080</v>
      </c>
      <c r="C432" s="17" t="s">
        <v>1114</v>
      </c>
      <c r="D432" s="36" t="s">
        <v>33</v>
      </c>
      <c r="E432" s="36" t="s">
        <v>264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15358</v>
      </c>
      <c r="K432" s="58" t="s">
        <v>1121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231</v>
      </c>
      <c r="B433" s="7">
        <v>312083</v>
      </c>
      <c r="C433" s="17" t="s">
        <v>1110</v>
      </c>
      <c r="D433" s="36" t="s">
        <v>22</v>
      </c>
      <c r="E433" s="36" t="s">
        <v>265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4960</v>
      </c>
      <c r="K433" s="58" t="s">
        <v>1121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232</v>
      </c>
      <c r="B434" s="7">
        <v>312087</v>
      </c>
      <c r="C434" s="17" t="s">
        <v>1118</v>
      </c>
      <c r="D434" s="36" t="s">
        <v>102</v>
      </c>
      <c r="E434" s="36" t="s">
        <v>266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0</v>
      </c>
      <c r="J434" s="11">
        <v>7656</v>
      </c>
      <c r="K434" s="58" t="s">
        <v>1121</v>
      </c>
      <c r="L434" s="8">
        <f>I434/J434*100000</f>
        <v>0</v>
      </c>
      <c r="M434" s="7" t="str">
        <f>IF(L434=0,"Silencioso",IF(AND(L434&gt;0,L434&lt;100),"Baixa",IF(AND(L434&gt;=100,L434&lt;300),"Média",IF(AND(L434&gt;=300,L434&lt;500),"Alta",IF(L434&gt;=500,"Muito Alta","Avaliar")))))</f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>
        <f>VLOOKUP($B434,LIRAa!$1:$1048576,5,FALSE)</f>
        <v>2.5</v>
      </c>
      <c r="S434" s="38"/>
    </row>
    <row r="435" spans="1:21" ht="15.75" x14ac:dyDescent="0.25">
      <c r="A435" s="42">
        <v>234</v>
      </c>
      <c r="B435" s="7">
        <v>312100</v>
      </c>
      <c r="C435" s="17" t="s">
        <v>432</v>
      </c>
      <c r="D435" s="36" t="s">
        <v>53</v>
      </c>
      <c r="E435" s="36" t="s">
        <v>268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0</v>
      </c>
      <c r="J435" s="11">
        <v>5399</v>
      </c>
      <c r="K435" s="58" t="s">
        <v>1121</v>
      </c>
      <c r="L435" s="8">
        <f>I435/J435*100000</f>
        <v>0</v>
      </c>
      <c r="M435" s="7" t="str">
        <f>IF(L435=0,"Silencioso",IF(AND(L435&gt;0,L435&lt;100),"Baixa",IF(AND(L435&gt;=100,L435&lt;300),"Média",IF(AND(L435&gt;=300,L435&lt;500),"Alta",IF(L435&gt;=500,"Muito Alta","Avaliar")))))</f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21" ht="15.75" x14ac:dyDescent="0.25">
      <c r="A436" s="42">
        <v>235</v>
      </c>
      <c r="B436" s="7">
        <v>312110</v>
      </c>
      <c r="C436" s="17" t="s">
        <v>1114</v>
      </c>
      <c r="D436" s="36" t="s">
        <v>36</v>
      </c>
      <c r="E436" s="36" t="s">
        <v>269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0</v>
      </c>
      <c r="J436" s="11">
        <v>8035</v>
      </c>
      <c r="K436" s="58" t="s">
        <v>1121</v>
      </c>
      <c r="L436" s="8">
        <f>I436/J436*100000</f>
        <v>0</v>
      </c>
      <c r="M436" s="7" t="str">
        <f>IF(L436=0,"Silencioso",IF(AND(L436&gt;0,L436&lt;100),"Baixa",IF(AND(L436&gt;=100,L436&lt;300),"Média",IF(AND(L436&gt;=300,L436&lt;500),"Alta",IF(L436&gt;=500,"Muito Alta","Avaliar")))))</f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236</v>
      </c>
      <c r="B437" s="7">
        <v>312120</v>
      </c>
      <c r="C437" s="17" t="s">
        <v>1114</v>
      </c>
      <c r="D437" s="36" t="s">
        <v>45</v>
      </c>
      <c r="E437" s="36" t="s">
        <v>270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7098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238</v>
      </c>
      <c r="B438" s="7">
        <v>312130</v>
      </c>
      <c r="C438" s="17" t="s">
        <v>1115</v>
      </c>
      <c r="D438" s="36" t="s">
        <v>57</v>
      </c>
      <c r="E438" s="36" t="s">
        <v>272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4996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239</v>
      </c>
      <c r="B439" s="7">
        <v>312140</v>
      </c>
      <c r="C439" s="17" t="s">
        <v>1116</v>
      </c>
      <c r="D439" s="36" t="s">
        <v>94</v>
      </c>
      <c r="E439" s="36" t="s">
        <v>273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7232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242</v>
      </c>
      <c r="B440" s="7">
        <v>312170</v>
      </c>
      <c r="C440" s="17" t="s">
        <v>1109</v>
      </c>
      <c r="D440" s="36" t="s">
        <v>17</v>
      </c>
      <c r="E440" s="36" t="s">
        <v>275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3814</v>
      </c>
      <c r="K440" s="58" t="s">
        <v>1121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244</v>
      </c>
      <c r="B441" s="7">
        <v>312190</v>
      </c>
      <c r="C441" s="17" t="s">
        <v>1115</v>
      </c>
      <c r="D441" s="36" t="s">
        <v>62</v>
      </c>
      <c r="E441" s="36" t="s">
        <v>277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0</v>
      </c>
      <c r="J441" s="11">
        <v>3411</v>
      </c>
      <c r="K441" s="58" t="s">
        <v>1121</v>
      </c>
      <c r="L441" s="8">
        <f>I441/J441*100000</f>
        <v>0</v>
      </c>
      <c r="M441" s="7" t="str">
        <f>IF(L441=0,"Silencioso",IF(AND(L441&gt;0,L441&lt;100),"Baixa",IF(AND(L441&gt;=100,L441&lt;300),"Média",IF(AND(L441&gt;=300,L441&lt;500),"Alta",IF(L441&gt;=500,"Muito Alta","Avaliar")))))</f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245</v>
      </c>
      <c r="B442" s="7">
        <v>312200</v>
      </c>
      <c r="C442" s="17" t="s">
        <v>1115</v>
      </c>
      <c r="D442" s="36" t="s">
        <v>14</v>
      </c>
      <c r="E442" s="36" t="s">
        <v>278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19884</v>
      </c>
      <c r="K442" s="58" t="s">
        <v>1121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246</v>
      </c>
      <c r="B443" s="7">
        <v>312210</v>
      </c>
      <c r="C443" s="17" t="s">
        <v>1110</v>
      </c>
      <c r="D443" s="36" t="s">
        <v>22</v>
      </c>
      <c r="E443" s="36" t="s">
        <v>279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0</v>
      </c>
      <c r="J443" s="11">
        <v>4984</v>
      </c>
      <c r="K443" s="58" t="s">
        <v>1121</v>
      </c>
      <c r="L443" s="8">
        <f>I443/J443*100000</f>
        <v>0</v>
      </c>
      <c r="M443" s="7" t="str">
        <f>IF(L443=0,"Silencioso",IF(AND(L443&gt;0,L443&lt;100),"Baixa",IF(AND(L443&gt;=100,L443&lt;300),"Média",IF(AND(L443&gt;=300,L443&lt;500),"Alta",IF(L443&gt;=500,"Muito Alta","Avaliar")))))</f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78"/>
      <c r="T443" s="78"/>
      <c r="U443" s="78"/>
    </row>
    <row r="444" spans="1:21" ht="15.75" x14ac:dyDescent="0.25">
      <c r="A444" s="42">
        <v>247</v>
      </c>
      <c r="B444" s="7">
        <v>312220</v>
      </c>
      <c r="C444" s="17" t="s">
        <v>1110</v>
      </c>
      <c r="D444" s="36" t="s">
        <v>22</v>
      </c>
      <c r="E444" s="36" t="s">
        <v>280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0</v>
      </c>
      <c r="J444" s="11">
        <v>7527</v>
      </c>
      <c r="K444" s="58" t="s">
        <v>1121</v>
      </c>
      <c r="L444" s="8">
        <f>I444/J444*100000</f>
        <v>0</v>
      </c>
      <c r="M444" s="7" t="str">
        <f>IF(L444=0,"Silencioso",IF(AND(L444&gt;0,L444&lt;100),"Baixa",IF(AND(L444&gt;=100,L444&lt;300),"Média",IF(AND(L444&gt;=300,L444&lt;500),"Alta",IF(L444&gt;=500,"Muito Alta","Avaliar")))))</f>
        <v>Silencioso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 t="str">
        <f>VLOOKUP($B444,LIRAa!$1:$1048576,5,FALSE)</f>
        <v>Sem Informação</v>
      </c>
      <c r="S444" s="38"/>
    </row>
    <row r="445" spans="1:21" ht="15.75" x14ac:dyDescent="0.25">
      <c r="A445" s="42">
        <v>249</v>
      </c>
      <c r="B445" s="7">
        <v>312235</v>
      </c>
      <c r="C445" s="17" t="s">
        <v>1113</v>
      </c>
      <c r="D445" s="36" t="s">
        <v>30</v>
      </c>
      <c r="E445" s="36" t="s">
        <v>281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6702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250</v>
      </c>
      <c r="B446" s="7">
        <v>312240</v>
      </c>
      <c r="C446" s="17" t="s">
        <v>1114</v>
      </c>
      <c r="D446" s="36" t="s">
        <v>40</v>
      </c>
      <c r="E446" s="36" t="s">
        <v>282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5996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251</v>
      </c>
      <c r="B447" s="7">
        <v>312245</v>
      </c>
      <c r="C447" s="17" t="s">
        <v>1113</v>
      </c>
      <c r="D447" s="36" t="s">
        <v>30</v>
      </c>
      <c r="E447" s="36" t="s">
        <v>283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0</v>
      </c>
      <c r="J447" s="11">
        <v>10820</v>
      </c>
      <c r="K447" s="58" t="s">
        <v>1121</v>
      </c>
      <c r="L447" s="8">
        <f>I447/J447*100000</f>
        <v>0</v>
      </c>
      <c r="M447" s="7" t="str">
        <f>IF(L447=0,"Silencioso",IF(AND(L447&gt;0,L447&lt;100),"Baixa",IF(AND(L447&gt;=100,L447&lt;300),"Média",IF(AND(L447&gt;=300,L447&lt;500),"Alta",IF(L447&gt;=500,"Muito Alta","Avaliar")))))</f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252</v>
      </c>
      <c r="B448" s="7">
        <v>312247</v>
      </c>
      <c r="C448" s="17" t="s">
        <v>1117</v>
      </c>
      <c r="D448" s="36" t="s">
        <v>80</v>
      </c>
      <c r="E448" s="36" t="s">
        <v>284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3699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253</v>
      </c>
      <c r="B449" s="7">
        <v>312250</v>
      </c>
      <c r="C449" s="17" t="s">
        <v>1110</v>
      </c>
      <c r="D449" s="36" t="s">
        <v>20</v>
      </c>
      <c r="E449" s="36" t="s">
        <v>285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5097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254</v>
      </c>
      <c r="B450" s="7">
        <v>312260</v>
      </c>
      <c r="C450" s="17" t="s">
        <v>1108</v>
      </c>
      <c r="D450" s="36" t="s">
        <v>90</v>
      </c>
      <c r="E450" s="36" t="s">
        <v>286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4482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255</v>
      </c>
      <c r="B451" s="7">
        <v>312270</v>
      </c>
      <c r="C451" s="17" t="s">
        <v>1109</v>
      </c>
      <c r="D451" s="36" t="s">
        <v>17</v>
      </c>
      <c r="E451" s="36" t="s">
        <v>287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5243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256</v>
      </c>
      <c r="B452" s="7">
        <v>312280</v>
      </c>
      <c r="C452" s="17" t="s">
        <v>1114</v>
      </c>
      <c r="D452" s="36" t="s">
        <v>33</v>
      </c>
      <c r="E452" s="36" t="s">
        <v>288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0</v>
      </c>
      <c r="J452" s="11">
        <v>3007</v>
      </c>
      <c r="K452" s="58" t="s">
        <v>1121</v>
      </c>
      <c r="L452" s="8">
        <f>I452/J452*100000</f>
        <v>0</v>
      </c>
      <c r="M452" s="7" t="str">
        <f>IF(L452=0,"Silencioso",IF(AND(L452&gt;0,L452&lt;100),"Baixa",IF(AND(L452&gt;=100,L452&lt;300),"Média",IF(AND(L452&gt;=300,L452&lt;500),"Alta",IF(L452&gt;=500,"Muito Alta","Avaliar")))))</f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257</v>
      </c>
      <c r="B453" s="7">
        <v>312290</v>
      </c>
      <c r="C453" s="17" t="s">
        <v>1115</v>
      </c>
      <c r="D453" s="36" t="s">
        <v>38</v>
      </c>
      <c r="E453" s="36" t="s">
        <v>857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6523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258</v>
      </c>
      <c r="B454" s="7">
        <v>312300</v>
      </c>
      <c r="C454" s="17" t="s">
        <v>1116</v>
      </c>
      <c r="D454" s="36" t="s">
        <v>94</v>
      </c>
      <c r="E454" s="36" t="s">
        <v>289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10081</v>
      </c>
      <c r="K454" s="58" t="s">
        <v>1121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259</v>
      </c>
      <c r="B455" s="7">
        <v>312310</v>
      </c>
      <c r="C455" s="17" t="s">
        <v>1108</v>
      </c>
      <c r="D455" s="36" t="s">
        <v>90</v>
      </c>
      <c r="E455" s="36" t="s">
        <v>290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5185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260</v>
      </c>
      <c r="B456" s="7">
        <v>312320</v>
      </c>
      <c r="C456" s="17" t="s">
        <v>1112</v>
      </c>
      <c r="D456" s="36" t="s">
        <v>26</v>
      </c>
      <c r="E456" s="36" t="s">
        <v>291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0</v>
      </c>
      <c r="J456" s="11">
        <v>13541</v>
      </c>
      <c r="K456" s="58" t="s">
        <v>1121</v>
      </c>
      <c r="L456" s="8">
        <f>I456/J456*100000</f>
        <v>0</v>
      </c>
      <c r="M456" s="7" t="str">
        <f>IF(L456=0,"Silencioso",IF(AND(L456&gt;0,L456&lt;100),"Baixa",IF(AND(L456&gt;=100,L456&lt;300),"Média",IF(AND(L456&gt;=300,L456&lt;500),"Alta",IF(L456&gt;=500,"Muito Alta","Avaliar")))))</f>
        <v>Silencioso</v>
      </c>
      <c r="N456" s="7">
        <f>VLOOKUP($B456,LIRAa!$1:$1048576,3,FALSE)</f>
        <v>3.8</v>
      </c>
      <c r="O456" s="7">
        <f>VLOOKUP($B456,LIRAa!$1:$1048576,4,FALSE)</f>
        <v>5.5</v>
      </c>
      <c r="P456" s="7">
        <f>VLOOKUP($B456,LIRAa!$1:$1048576,5,FALSE)</f>
        <v>6.8</v>
      </c>
      <c r="S456" s="38"/>
    </row>
    <row r="457" spans="1:19" ht="15.75" x14ac:dyDescent="0.25">
      <c r="A457" s="42">
        <v>261</v>
      </c>
      <c r="B457" s="7">
        <v>312330</v>
      </c>
      <c r="C457" s="17" t="s">
        <v>1115</v>
      </c>
      <c r="D457" s="36" t="s">
        <v>62</v>
      </c>
      <c r="E457" s="36" t="s">
        <v>292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0</v>
      </c>
      <c r="J457" s="11">
        <v>4289</v>
      </c>
      <c r="K457" s="58" t="s">
        <v>1121</v>
      </c>
      <c r="L457" s="8">
        <f>I457/J457*100000</f>
        <v>0</v>
      </c>
      <c r="M457" s="7" t="str">
        <f>IF(L457=0,"Silencioso",IF(AND(L457&gt;0,L457&lt;100),"Baixa",IF(AND(L457&gt;=100,L457&lt;300),"Média",IF(AND(L457&gt;=300,L457&lt;500),"Alta",IF(L457&gt;=500,"Muito Alta","Avaliar")))))</f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262</v>
      </c>
      <c r="B458" s="7">
        <v>312340</v>
      </c>
      <c r="C458" s="17" t="s">
        <v>1114</v>
      </c>
      <c r="D458" s="36" t="s">
        <v>45</v>
      </c>
      <c r="E458" s="36" t="s">
        <v>293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1521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263</v>
      </c>
      <c r="B459" s="7">
        <v>312350</v>
      </c>
      <c r="C459" s="17" t="s">
        <v>1107</v>
      </c>
      <c r="D459" s="36" t="s">
        <v>8</v>
      </c>
      <c r="E459" s="36" t="s">
        <v>294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0</v>
      </c>
      <c r="J459" s="11">
        <v>1905</v>
      </c>
      <c r="K459" s="58" t="s">
        <v>1121</v>
      </c>
      <c r="L459" s="8">
        <f>I459/J459*100000</f>
        <v>0</v>
      </c>
      <c r="M459" s="7" t="str">
        <f>IF(L459=0,"Silencioso",IF(AND(L459&gt;0,L459&lt;100),"Baixa",IF(AND(L459&gt;=100,L459&lt;300),"Média",IF(AND(L459&gt;=300,L459&lt;500),"Alta",IF(L459&gt;=500,"Muito Alta","Avaliar")))))</f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19" ht="15.75" x14ac:dyDescent="0.25">
      <c r="A460" s="42">
        <v>264</v>
      </c>
      <c r="B460" s="7">
        <v>312352</v>
      </c>
      <c r="C460" s="17" t="s">
        <v>1109</v>
      </c>
      <c r="D460" s="36" t="s">
        <v>14</v>
      </c>
      <c r="E460" s="36" t="s">
        <v>295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7811</v>
      </c>
      <c r="K460" s="58" t="s">
        <v>1121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270</v>
      </c>
      <c r="B461" s="7">
        <v>312400</v>
      </c>
      <c r="C461" s="17" t="s">
        <v>1115</v>
      </c>
      <c r="D461" s="36" t="s">
        <v>62</v>
      </c>
      <c r="E461" s="36" t="s">
        <v>301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0</v>
      </c>
      <c r="J461" s="11">
        <v>18829</v>
      </c>
      <c r="K461" s="58" t="s">
        <v>1121</v>
      </c>
      <c r="L461" s="8">
        <f>I461/J461*100000</f>
        <v>0</v>
      </c>
      <c r="M461" s="7" t="str">
        <f>IF(L461=0,"Silencioso",IF(AND(L461&gt;0,L461&lt;100),"Baixa",IF(AND(L461&gt;=100,L461&lt;300),"Média",IF(AND(L461&gt;=300,L461&lt;500),"Alta",IF(L461&gt;=500,"Muito Alta","Avaliar")))))</f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272</v>
      </c>
      <c r="B462" s="7">
        <v>312420</v>
      </c>
      <c r="C462" s="17" t="s">
        <v>1115</v>
      </c>
      <c r="D462" s="36" t="s">
        <v>14</v>
      </c>
      <c r="E462" s="36" t="s">
        <v>303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24773</v>
      </c>
      <c r="K462" s="58" t="s">
        <v>1121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274</v>
      </c>
      <c r="B463" s="7">
        <v>312440</v>
      </c>
      <c r="C463" s="17" t="s">
        <v>1114</v>
      </c>
      <c r="D463" s="36" t="s">
        <v>36</v>
      </c>
      <c r="E463" s="36" t="s">
        <v>305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4673</v>
      </c>
      <c r="K463" s="58" t="s">
        <v>1121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275</v>
      </c>
      <c r="B464" s="7">
        <v>312450</v>
      </c>
      <c r="C464" s="17" t="s">
        <v>1114</v>
      </c>
      <c r="D464" s="36" t="s">
        <v>36</v>
      </c>
      <c r="E464" s="36" t="s">
        <v>306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11321</v>
      </c>
      <c r="K464" s="58" t="s">
        <v>1121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276</v>
      </c>
      <c r="B465" s="7">
        <v>312460</v>
      </c>
      <c r="C465" s="17" t="s">
        <v>1115</v>
      </c>
      <c r="D465" s="36" t="s">
        <v>38</v>
      </c>
      <c r="E465" s="36" t="s">
        <v>307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0</v>
      </c>
      <c r="J465" s="11">
        <v>2361</v>
      </c>
      <c r="K465" s="58" t="s">
        <v>1121</v>
      </c>
      <c r="L465" s="8">
        <f>I465/J465*100000</f>
        <v>0</v>
      </c>
      <c r="M465" s="7" t="str">
        <f>IF(L465=0,"Silencioso",IF(AND(L465&gt;0,L465&lt;100),"Baixa",IF(AND(L465&gt;=100,L465&lt;300),"Média",IF(AND(L465&gt;=300,L465&lt;500),"Alta",IF(L465&gt;=500,"Muito Alta","Avaliar")))))</f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 t="str">
        <f>VLOOKUP($B465,LIRAa!$1:$1048576,5,FALSE)</f>
        <v>Sem Informação</v>
      </c>
      <c r="S465" s="38"/>
    </row>
    <row r="466" spans="1:19" ht="15.75" x14ac:dyDescent="0.25">
      <c r="A466" s="42">
        <v>277</v>
      </c>
      <c r="B466" s="7">
        <v>312470</v>
      </c>
      <c r="C466" s="17" t="s">
        <v>1112</v>
      </c>
      <c r="D466" s="36" t="s">
        <v>26</v>
      </c>
      <c r="E466" s="36" t="s">
        <v>308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3508</v>
      </c>
      <c r="K466" s="58" t="s">
        <v>1121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278</v>
      </c>
      <c r="B467" s="7">
        <v>312480</v>
      </c>
      <c r="C467" s="17" t="s">
        <v>1107</v>
      </c>
      <c r="D467" s="36" t="s">
        <v>8</v>
      </c>
      <c r="E467" s="36" t="s">
        <v>309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7936</v>
      </c>
      <c r="K467" s="58" t="s">
        <v>1121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279</v>
      </c>
      <c r="B468" s="7">
        <v>312490</v>
      </c>
      <c r="C468" s="17" t="s">
        <v>1115</v>
      </c>
      <c r="D468" s="36" t="s">
        <v>62</v>
      </c>
      <c r="E468" s="36" t="s">
        <v>310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11218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281</v>
      </c>
      <c r="B469" s="7">
        <v>312510</v>
      </c>
      <c r="C469" s="17" t="s">
        <v>1114</v>
      </c>
      <c r="D469" s="36" t="s">
        <v>36</v>
      </c>
      <c r="E469" s="36" t="s">
        <v>312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35474</v>
      </c>
      <c r="K469" s="58" t="s">
        <v>1122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>
        <f>VLOOKUP($B469,LIRAa!$1:$1048576,3,FALSE)</f>
        <v>0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283</v>
      </c>
      <c r="B470" s="7">
        <v>312530</v>
      </c>
      <c r="C470" s="17" t="s">
        <v>1115</v>
      </c>
      <c r="D470" s="36" t="s">
        <v>14</v>
      </c>
      <c r="E470" s="36" t="s">
        <v>314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3262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284</v>
      </c>
      <c r="B471" s="7">
        <v>312540</v>
      </c>
      <c r="C471" s="17" t="s">
        <v>432</v>
      </c>
      <c r="D471" s="36" t="s">
        <v>53</v>
      </c>
      <c r="E471" s="36" t="s">
        <v>315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0</v>
      </c>
      <c r="J471" s="11">
        <v>4804</v>
      </c>
      <c r="K471" s="58" t="s">
        <v>1121</v>
      </c>
      <c r="L471" s="8">
        <f>I471/J471*100000</f>
        <v>0</v>
      </c>
      <c r="M471" s="7" t="str">
        <f>IF(L471=0,"Silencioso",IF(AND(L471&gt;0,L471&lt;100),"Baixa",IF(AND(L471&gt;=100,L471&lt;300),"Média",IF(AND(L471&gt;=300,L471&lt;500),"Alta",IF(L471&gt;=500,"Muito Alta","Avaliar")))))</f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285</v>
      </c>
      <c r="B472" s="7">
        <v>312560</v>
      </c>
      <c r="C472" s="17" t="s">
        <v>1113</v>
      </c>
      <c r="D472" s="36" t="s">
        <v>30</v>
      </c>
      <c r="E472" s="36" t="s">
        <v>316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7409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287</v>
      </c>
      <c r="B473" s="7">
        <v>312580</v>
      </c>
      <c r="C473" s="17" t="s">
        <v>1110</v>
      </c>
      <c r="D473" s="36" t="s">
        <v>22</v>
      </c>
      <c r="E473" s="36" t="s">
        <v>318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3394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288</v>
      </c>
      <c r="B474" s="7">
        <v>312590</v>
      </c>
      <c r="C474" s="17" t="s">
        <v>1108</v>
      </c>
      <c r="D474" s="36" t="s">
        <v>90</v>
      </c>
      <c r="E474" s="36" t="s">
        <v>319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9949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289</v>
      </c>
      <c r="B475" s="7">
        <v>312595</v>
      </c>
      <c r="C475" s="17" t="s">
        <v>1115</v>
      </c>
      <c r="D475" s="36" t="s">
        <v>14</v>
      </c>
      <c r="E475" s="36" t="s">
        <v>320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0</v>
      </c>
      <c r="J475" s="11">
        <v>10957</v>
      </c>
      <c r="K475" s="58" t="s">
        <v>1121</v>
      </c>
      <c r="L475" s="8">
        <f>I475/J475*100000</f>
        <v>0</v>
      </c>
      <c r="M475" s="7" t="str">
        <f>IF(L475=0,"Silencioso",IF(AND(L475&gt;0,L475&lt;100),"Baixa",IF(AND(L475&gt;=100,L475&lt;300),"Média",IF(AND(L475&gt;=300,L475&lt;500),"Alta",IF(L475&gt;=500,"Muito Alta","Avaliar")))))</f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290</v>
      </c>
      <c r="B476" s="7">
        <v>312600</v>
      </c>
      <c r="C476" s="17" t="s">
        <v>1108</v>
      </c>
      <c r="D476" s="36" t="s">
        <v>98</v>
      </c>
      <c r="E476" s="36" t="s">
        <v>321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7386</v>
      </c>
      <c r="K476" s="58" t="s">
        <v>1121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>
        <f>VLOOKUP($B476,LIRAa!$1:$1048576,5,FALSE)</f>
        <v>1.7</v>
      </c>
      <c r="S476" s="38"/>
    </row>
    <row r="477" spans="1:19" ht="15.75" x14ac:dyDescent="0.25">
      <c r="A477" s="42">
        <v>292</v>
      </c>
      <c r="B477" s="7">
        <v>312620</v>
      </c>
      <c r="C477" s="17" t="s">
        <v>1117</v>
      </c>
      <c r="D477" s="36" t="s">
        <v>80</v>
      </c>
      <c r="E477" s="36" t="s">
        <v>323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9431</v>
      </c>
      <c r="K477" s="58" t="s">
        <v>1121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293</v>
      </c>
      <c r="B478" s="7">
        <v>312630</v>
      </c>
      <c r="C478" s="17" t="s">
        <v>1114</v>
      </c>
      <c r="D478" s="36" t="s">
        <v>45</v>
      </c>
      <c r="E478" s="36" t="s">
        <v>324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4387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295</v>
      </c>
      <c r="B479" s="7">
        <v>312650</v>
      </c>
      <c r="C479" s="17" t="s">
        <v>432</v>
      </c>
      <c r="D479" s="36" t="s">
        <v>53</v>
      </c>
      <c r="E479" s="36" t="s">
        <v>326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10343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296</v>
      </c>
      <c r="B480" s="7">
        <v>312660</v>
      </c>
      <c r="C480" s="17" t="s">
        <v>1118</v>
      </c>
      <c r="D480" s="36" t="s">
        <v>102</v>
      </c>
      <c r="E480" s="36" t="s">
        <v>327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5187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2</v>
      </c>
      <c r="S480" s="38"/>
    </row>
    <row r="481" spans="1:19" ht="15.75" x14ac:dyDescent="0.25">
      <c r="A481" s="42">
        <v>300</v>
      </c>
      <c r="B481" s="7">
        <v>312690</v>
      </c>
      <c r="C481" s="17" t="s">
        <v>1110</v>
      </c>
      <c r="D481" s="36" t="s">
        <v>22</v>
      </c>
      <c r="E481" s="36" t="s">
        <v>331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0</v>
      </c>
      <c r="J481" s="11">
        <v>9555</v>
      </c>
      <c r="K481" s="58" t="s">
        <v>1121</v>
      </c>
      <c r="L481" s="8">
        <f>I481/J481*100000</f>
        <v>0</v>
      </c>
      <c r="M481" s="7" t="str">
        <f>IF(L481=0,"Silencioso",IF(AND(L481&gt;0,L481&lt;100),"Baixa",IF(AND(L481&gt;=100,L481&lt;300),"Média",IF(AND(L481&gt;=300,L481&lt;500),"Alta",IF(L481&gt;=500,"Muito Alta","Avaliar")))))</f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 t="str">
        <f>VLOOKUP($B481,LIRAa!$1:$1048576,5,FALSE)</f>
        <v>Sem Informação</v>
      </c>
      <c r="S481" s="38"/>
    </row>
    <row r="482" spans="1:19" ht="15.75" x14ac:dyDescent="0.25">
      <c r="A482" s="42">
        <v>301</v>
      </c>
      <c r="B482" s="7">
        <v>312695</v>
      </c>
      <c r="C482" s="17" t="s">
        <v>1110</v>
      </c>
      <c r="D482" s="36" t="s">
        <v>22</v>
      </c>
      <c r="E482" s="36" t="s">
        <v>332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3469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303</v>
      </c>
      <c r="B483" s="7">
        <v>312705</v>
      </c>
      <c r="C483" s="17" t="s">
        <v>1113</v>
      </c>
      <c r="D483" s="36" t="s">
        <v>28</v>
      </c>
      <c r="E483" s="36" t="s">
        <v>334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4601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304</v>
      </c>
      <c r="B484" s="7">
        <v>312707</v>
      </c>
      <c r="C484" s="17" t="s">
        <v>1118</v>
      </c>
      <c r="D484" s="36" t="s">
        <v>102</v>
      </c>
      <c r="E484" s="36" t="s">
        <v>335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0</v>
      </c>
      <c r="J484" s="11">
        <v>5441</v>
      </c>
      <c r="K484" s="58" t="s">
        <v>1121</v>
      </c>
      <c r="L484" s="8">
        <f>I484/J484*100000</f>
        <v>0</v>
      </c>
      <c r="M484" s="7" t="str">
        <f>IF(L484=0,"Silencioso",IF(AND(L484&gt;0,L484&lt;100),"Baixa",IF(AND(L484&gt;=100,L484&lt;300),"Média",IF(AND(L484&gt;=300,L484&lt;500),"Alta",IF(L484&gt;=500,"Muito Alta","Avaliar")))))</f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>
        <f>VLOOKUP($B484,LIRAa!$1:$1048576,5,FALSE)</f>
        <v>0</v>
      </c>
      <c r="S484" s="38"/>
    </row>
    <row r="485" spans="1:19" ht="15.75" x14ac:dyDescent="0.25">
      <c r="A485" s="42">
        <v>306</v>
      </c>
      <c r="B485" s="7">
        <v>312720</v>
      </c>
      <c r="C485" s="17" t="s">
        <v>1108</v>
      </c>
      <c r="D485" s="36" t="s">
        <v>11</v>
      </c>
      <c r="E485" s="36" t="s">
        <v>337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4304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308</v>
      </c>
      <c r="B486" s="7">
        <v>312733</v>
      </c>
      <c r="C486" s="17" t="s">
        <v>1118</v>
      </c>
      <c r="D486" s="36" t="s">
        <v>102</v>
      </c>
      <c r="E486" s="36" t="s">
        <v>339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5122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309</v>
      </c>
      <c r="B487" s="7">
        <v>312735</v>
      </c>
      <c r="C487" s="17" t="s">
        <v>1118</v>
      </c>
      <c r="D487" s="36" t="s">
        <v>102</v>
      </c>
      <c r="E487" s="36" t="s">
        <v>340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3136</v>
      </c>
      <c r="K487" s="58" t="s">
        <v>1121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310</v>
      </c>
      <c r="B488" s="7">
        <v>312737</v>
      </c>
      <c r="C488" s="17" t="s">
        <v>1110</v>
      </c>
      <c r="D488" s="36" t="s">
        <v>22</v>
      </c>
      <c r="E488" s="36" t="s">
        <v>341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3328</v>
      </c>
      <c r="K488" s="58" t="s">
        <v>1121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312</v>
      </c>
      <c r="B489" s="7">
        <v>312740</v>
      </c>
      <c r="C489" s="17" t="s">
        <v>1114</v>
      </c>
      <c r="D489" s="36" t="s">
        <v>36</v>
      </c>
      <c r="E489" s="36" t="s">
        <v>343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4345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313</v>
      </c>
      <c r="B490" s="7">
        <v>312750</v>
      </c>
      <c r="C490" s="17" t="s">
        <v>1110</v>
      </c>
      <c r="D490" s="36" t="s">
        <v>22</v>
      </c>
      <c r="E490" s="36" t="s">
        <v>344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0</v>
      </c>
      <c r="J490" s="11">
        <v>6145</v>
      </c>
      <c r="K490" s="58" t="s">
        <v>1121</v>
      </c>
      <c r="L490" s="8">
        <f>I490/J490*100000</f>
        <v>0</v>
      </c>
      <c r="M490" s="7" t="str">
        <f>IF(L490=0,"Silencioso",IF(AND(L490&gt;0,L490&lt;100),"Baixa",IF(AND(L490&gt;=100,L490&lt;300),"Média",IF(AND(L490&gt;=300,L490&lt;500),"Alta",IF(L490&gt;=500,"Muito Alta","Avaliar")))))</f>
        <v>Silencioso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319</v>
      </c>
      <c r="B491" s="7">
        <v>312810</v>
      </c>
      <c r="C491" s="17" t="s">
        <v>1114</v>
      </c>
      <c r="D491" s="36" t="s">
        <v>45</v>
      </c>
      <c r="E491" s="36" t="s">
        <v>348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14233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320</v>
      </c>
      <c r="B492" s="7">
        <v>312820</v>
      </c>
      <c r="C492" s="17" t="s">
        <v>1109</v>
      </c>
      <c r="D492" s="36" t="s">
        <v>17</v>
      </c>
      <c r="E492" s="36" t="s">
        <v>349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10333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322</v>
      </c>
      <c r="B493" s="7">
        <v>312830</v>
      </c>
      <c r="C493" s="17" t="s">
        <v>1114</v>
      </c>
      <c r="D493" s="36" t="s">
        <v>40</v>
      </c>
      <c r="E493" s="36" t="s">
        <v>351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19025</v>
      </c>
      <c r="K493" s="58" t="s">
        <v>1121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324</v>
      </c>
      <c r="B494" s="7">
        <v>312850</v>
      </c>
      <c r="C494" s="17" t="s">
        <v>1115</v>
      </c>
      <c r="D494" s="36" t="s">
        <v>57</v>
      </c>
      <c r="E494" s="36" t="s">
        <v>353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3818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325</v>
      </c>
      <c r="B495" s="7">
        <v>312860</v>
      </c>
      <c r="C495" s="17" t="s">
        <v>1117</v>
      </c>
      <c r="D495" s="36" t="s">
        <v>71</v>
      </c>
      <c r="E495" s="36" t="s">
        <v>354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6591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327</v>
      </c>
      <c r="B496" s="7">
        <v>312880</v>
      </c>
      <c r="C496" s="17" t="s">
        <v>1115</v>
      </c>
      <c r="D496" s="36" t="s">
        <v>62</v>
      </c>
      <c r="E496" s="36" t="s">
        <v>356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7105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328</v>
      </c>
      <c r="B497" s="7">
        <v>312890</v>
      </c>
      <c r="C497" s="17" t="s">
        <v>1117</v>
      </c>
      <c r="D497" s="36" t="s">
        <v>71</v>
      </c>
      <c r="E497" s="36" t="s">
        <v>357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7971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329</v>
      </c>
      <c r="B498" s="7">
        <v>312900</v>
      </c>
      <c r="C498" s="17" t="s">
        <v>1115</v>
      </c>
      <c r="D498" s="36" t="s">
        <v>62</v>
      </c>
      <c r="E498" s="36" t="s">
        <v>358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8442</v>
      </c>
      <c r="K498" s="58" t="s">
        <v>1121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331</v>
      </c>
      <c r="B499" s="7">
        <v>312920</v>
      </c>
      <c r="C499" s="17" t="s">
        <v>1114</v>
      </c>
      <c r="D499" s="36" t="s">
        <v>36</v>
      </c>
      <c r="E499" s="36" t="s">
        <v>360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0</v>
      </c>
      <c r="J499" s="11">
        <v>6524</v>
      </c>
      <c r="K499" s="58" t="s">
        <v>1121</v>
      </c>
      <c r="L499" s="8">
        <f>I499/J499*100000</f>
        <v>0</v>
      </c>
      <c r="M499" s="7" t="str">
        <f>IF(L499=0,"Silencioso",IF(AND(L499&gt;0,L499&lt;100),"Baixa",IF(AND(L499&gt;=100,L499&lt;300),"Média",IF(AND(L499&gt;=300,L499&lt;500),"Alta",IF(L499&gt;=500,"Muito Alta","Avaliar")))))</f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332</v>
      </c>
      <c r="B500" s="7">
        <v>312930</v>
      </c>
      <c r="C500" s="17" t="s">
        <v>1110</v>
      </c>
      <c r="D500" s="36" t="s">
        <v>20</v>
      </c>
      <c r="E500" s="36" t="s">
        <v>361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10867</v>
      </c>
      <c r="K500" s="58" t="s">
        <v>1121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333</v>
      </c>
      <c r="B501" s="7">
        <v>312940</v>
      </c>
      <c r="C501" s="17" t="s">
        <v>1116</v>
      </c>
      <c r="D501" s="36" t="s">
        <v>41</v>
      </c>
      <c r="E501" s="36" t="s">
        <v>362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5033</v>
      </c>
      <c r="K501" s="58" t="s">
        <v>1121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334</v>
      </c>
      <c r="B502" s="7">
        <v>312950</v>
      </c>
      <c r="C502" s="17" t="s">
        <v>1111</v>
      </c>
      <c r="D502" s="36" t="s">
        <v>24</v>
      </c>
      <c r="E502" s="36" t="s">
        <v>363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0</v>
      </c>
      <c r="J502" s="11">
        <v>25035</v>
      </c>
      <c r="K502" s="58" t="s">
        <v>1122</v>
      </c>
      <c r="L502" s="8">
        <f>I502/J502*100000</f>
        <v>0</v>
      </c>
      <c r="M502" s="7" t="str">
        <f>IF(L502=0,"Silencioso",IF(AND(L502&gt;0,L502&lt;100),"Baixa",IF(AND(L502&gt;=100,L502&lt;300),"Média",IF(AND(L502&gt;=300,L502&lt;500),"Alta",IF(L502&gt;=500,"Muito Alta","Avaliar")))))</f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335</v>
      </c>
      <c r="B503" s="7">
        <v>312960</v>
      </c>
      <c r="C503" s="17" t="s">
        <v>1118</v>
      </c>
      <c r="D503" s="36" t="s">
        <v>135</v>
      </c>
      <c r="E503" s="36" t="s">
        <v>364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8351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336</v>
      </c>
      <c r="B504" s="7">
        <v>312965</v>
      </c>
      <c r="C504" s="17" t="s">
        <v>1118</v>
      </c>
      <c r="D504" s="36" t="s">
        <v>121</v>
      </c>
      <c r="E504" s="36" t="s">
        <v>365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0</v>
      </c>
      <c r="J504" s="11">
        <v>5975</v>
      </c>
      <c r="K504" s="58" t="s">
        <v>1121</v>
      </c>
      <c r="L504" s="8">
        <f>I504/J504*100000</f>
        <v>0</v>
      </c>
      <c r="M504" s="7" t="str">
        <f>IF(L504=0,"Silencioso",IF(AND(L504&gt;0,L504&lt;100),"Baixa",IF(AND(L504&gt;=100,L504&lt;300),"Média",IF(AND(L504&gt;=300,L504&lt;500),"Alta",IF(L504&gt;=500,"Muito Alta","Avaliar")))))</f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337</v>
      </c>
      <c r="B505" s="7">
        <v>312970</v>
      </c>
      <c r="C505" s="17" t="s">
        <v>1114</v>
      </c>
      <c r="D505" s="36" t="s">
        <v>45</v>
      </c>
      <c r="E505" s="36" t="s">
        <v>366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13687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339</v>
      </c>
      <c r="B506" s="7">
        <v>312990</v>
      </c>
      <c r="C506" s="17" t="s">
        <v>1114</v>
      </c>
      <c r="D506" s="36" t="s">
        <v>36</v>
      </c>
      <c r="E506" s="36" t="s">
        <v>368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0</v>
      </c>
      <c r="J506" s="11">
        <v>3483</v>
      </c>
      <c r="K506" s="58" t="s">
        <v>1121</v>
      </c>
      <c r="L506" s="8">
        <f>I506/J506*100000</f>
        <v>0</v>
      </c>
      <c r="M506" s="7" t="str">
        <f>IF(L506=0,"Silencioso",IF(AND(L506&gt;0,L506&lt;100),"Baixa",IF(AND(L506&gt;=100,L506&lt;300),"Média",IF(AND(L506&gt;=300,L506&lt;500),"Alta",IF(L506&gt;=500,"Muito Alta","Avaliar")))))</f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340</v>
      </c>
      <c r="B507" s="7">
        <v>313000</v>
      </c>
      <c r="C507" s="17" t="s">
        <v>1116</v>
      </c>
      <c r="D507" s="36" t="s">
        <v>94</v>
      </c>
      <c r="E507" s="36" t="s">
        <v>369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2982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341</v>
      </c>
      <c r="B508" s="7">
        <v>313005</v>
      </c>
      <c r="C508" s="17" t="s">
        <v>1118</v>
      </c>
      <c r="D508" s="36" t="s">
        <v>121</v>
      </c>
      <c r="E508" s="36" t="s">
        <v>370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0</v>
      </c>
      <c r="J508" s="11">
        <v>11879</v>
      </c>
      <c r="K508" s="58" t="s">
        <v>1121</v>
      </c>
      <c r="L508" s="8">
        <f>I508/J508*100000</f>
        <v>0</v>
      </c>
      <c r="M508" s="7" t="str">
        <f>IF(L508=0,"Silencioso",IF(AND(L508&gt;0,L508&lt;100),"Baixa",IF(AND(L508&gt;=100,L508&lt;300),"Média",IF(AND(L508&gt;=300,L508&lt;500),"Alta",IF(L508&gt;=500,"Muito Alta","Avaliar")))))</f>
        <v>Silencioso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345</v>
      </c>
      <c r="B509" s="7">
        <v>313040</v>
      </c>
      <c r="C509" s="17" t="s">
        <v>1114</v>
      </c>
      <c r="D509" s="36" t="s">
        <v>33</v>
      </c>
      <c r="E509" s="36" t="s">
        <v>374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6488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346</v>
      </c>
      <c r="B510" s="7">
        <v>313050</v>
      </c>
      <c r="C510" s="17" t="s">
        <v>1114</v>
      </c>
      <c r="D510" s="36" t="s">
        <v>33</v>
      </c>
      <c r="E510" s="36" t="s">
        <v>375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12303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347</v>
      </c>
      <c r="B511" s="7">
        <v>313055</v>
      </c>
      <c r="C511" s="17" t="s">
        <v>1110</v>
      </c>
      <c r="D511" s="36" t="s">
        <v>20</v>
      </c>
      <c r="E511" s="36" t="s">
        <v>376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6865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348</v>
      </c>
      <c r="B512" s="7">
        <v>313060</v>
      </c>
      <c r="C512" s="17" t="s">
        <v>1114</v>
      </c>
      <c r="D512" s="36" t="s">
        <v>36</v>
      </c>
      <c r="E512" s="36" t="s">
        <v>377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0</v>
      </c>
      <c r="J512" s="11">
        <v>7297</v>
      </c>
      <c r="K512" s="58" t="s">
        <v>1121</v>
      </c>
      <c r="L512" s="8">
        <f>I512/J512*100000</f>
        <v>0</v>
      </c>
      <c r="M512" s="7" t="str">
        <f>IF(L512=0,"Silencioso",IF(AND(L512&gt;0,L512&lt;100),"Baixa",IF(AND(L512&gt;=100,L512&lt;300),"Média",IF(AND(L512&gt;=300,L512&lt;500),"Alta",IF(L512&gt;=500,"Muito Alta","Avaliar")))))</f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349</v>
      </c>
      <c r="B513" s="7">
        <v>313065</v>
      </c>
      <c r="C513" s="17" t="s">
        <v>1118</v>
      </c>
      <c r="D513" s="36" t="s">
        <v>102</v>
      </c>
      <c r="E513" s="36" t="s">
        <v>378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0</v>
      </c>
      <c r="J513" s="11">
        <v>7363</v>
      </c>
      <c r="K513" s="58" t="s">
        <v>1121</v>
      </c>
      <c r="L513" s="8">
        <f>I513/J513*100000</f>
        <v>0</v>
      </c>
      <c r="M513" s="7" t="str">
        <f>IF(L513=0,"Silencioso",IF(AND(L513&gt;0,L513&lt;100),"Baixa",IF(AND(L513&gt;=100,L513&lt;300),"Média",IF(AND(L513&gt;=300,L513&lt;500),"Alta",IF(L513&gt;=500,"Muito Alta","Avaliar")))))</f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 t="str">
        <f>VLOOKUP($B513,LIRAa!$1:$1048576,5,FALSE)</f>
        <v>Sem Informação</v>
      </c>
      <c r="S513" s="38"/>
    </row>
    <row r="514" spans="1:19" ht="15.75" x14ac:dyDescent="0.25">
      <c r="A514" s="42">
        <v>350</v>
      </c>
      <c r="B514" s="7">
        <v>313070</v>
      </c>
      <c r="C514" s="17" t="s">
        <v>1107</v>
      </c>
      <c r="D514" s="36" t="s">
        <v>8</v>
      </c>
      <c r="E514" s="36" t="s">
        <v>379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6829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351</v>
      </c>
      <c r="B515" s="7">
        <v>313080</v>
      </c>
      <c r="C515" s="17" t="s">
        <v>1114</v>
      </c>
      <c r="D515" s="36" t="s">
        <v>33</v>
      </c>
      <c r="E515" s="36" t="s">
        <v>380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2757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352</v>
      </c>
      <c r="B516" s="7">
        <v>313090</v>
      </c>
      <c r="C516" s="17" t="s">
        <v>1110</v>
      </c>
      <c r="D516" s="36" t="s">
        <v>20</v>
      </c>
      <c r="E516" s="36" t="s">
        <v>381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24204</v>
      </c>
      <c r="K516" s="58" t="s">
        <v>1121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 t="str">
        <f>VLOOKUP($B516,LIRAa!$1:$1048576,3,FALSE)</f>
        <v>Sem Informação</v>
      </c>
      <c r="O516" s="7" t="str">
        <f>VLOOKUP($B516,LIRAa!$1:$1048576,4,FALSE)</f>
        <v>Sem Informação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358</v>
      </c>
      <c r="B517" s="7">
        <v>313140</v>
      </c>
      <c r="C517" s="17" t="s">
        <v>1107</v>
      </c>
      <c r="D517" s="36" t="s">
        <v>142</v>
      </c>
      <c r="E517" s="36" t="s">
        <v>387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4217</v>
      </c>
      <c r="K517" s="58" t="s">
        <v>1121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359</v>
      </c>
      <c r="B518" s="7">
        <v>313150</v>
      </c>
      <c r="C518" s="17" t="s">
        <v>1114</v>
      </c>
      <c r="D518" s="36" t="s">
        <v>36</v>
      </c>
      <c r="E518" s="36" t="s">
        <v>388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10039</v>
      </c>
      <c r="K518" s="58" t="s">
        <v>1121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360</v>
      </c>
      <c r="B519" s="7">
        <v>313160</v>
      </c>
      <c r="C519" s="17" t="s">
        <v>1107</v>
      </c>
      <c r="D519" s="36" t="s">
        <v>8</v>
      </c>
      <c r="E519" s="36" t="s">
        <v>389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6944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362</v>
      </c>
      <c r="B520" s="7">
        <v>313180</v>
      </c>
      <c r="C520" s="17" t="s">
        <v>1110</v>
      </c>
      <c r="D520" s="36" t="s">
        <v>22</v>
      </c>
      <c r="E520" s="36" t="s">
        <v>859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11446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364</v>
      </c>
      <c r="B521" s="7">
        <v>313200</v>
      </c>
      <c r="C521" s="17" t="s">
        <v>1118</v>
      </c>
      <c r="D521" s="36" t="s">
        <v>102</v>
      </c>
      <c r="E521" s="36" t="s">
        <v>391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5353</v>
      </c>
      <c r="K521" s="58" t="s">
        <v>1121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365</v>
      </c>
      <c r="B522" s="7">
        <v>313210</v>
      </c>
      <c r="C522" s="17" t="s">
        <v>1118</v>
      </c>
      <c r="D522" s="36" t="s">
        <v>121</v>
      </c>
      <c r="E522" s="36" t="s">
        <v>392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18142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367</v>
      </c>
      <c r="B523" s="7">
        <v>313230</v>
      </c>
      <c r="C523" s="17" t="s">
        <v>1113</v>
      </c>
      <c r="D523" s="36" t="s">
        <v>28</v>
      </c>
      <c r="E523" s="36" t="s">
        <v>394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12681</v>
      </c>
      <c r="K523" s="58" t="s">
        <v>1121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369</v>
      </c>
      <c r="B524" s="7">
        <v>313250</v>
      </c>
      <c r="C524" s="17" t="s">
        <v>432</v>
      </c>
      <c r="D524" s="36" t="s">
        <v>53</v>
      </c>
      <c r="E524" s="36" t="s">
        <v>396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34527</v>
      </c>
      <c r="K524" s="58" t="s">
        <v>1122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>
        <f>VLOOKUP($B524,LIRAa!$1:$1048576,3,FALSE)</f>
        <v>0.3</v>
      </c>
      <c r="O524" s="7">
        <f>VLOOKUP($B524,LIRAa!$1:$1048576,4,FALSE)</f>
        <v>1.1000000000000001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370</v>
      </c>
      <c r="B525" s="7">
        <v>313260</v>
      </c>
      <c r="C525" s="17" t="s">
        <v>1115</v>
      </c>
      <c r="D525" s="36" t="s">
        <v>38</v>
      </c>
      <c r="E525" s="36" t="s">
        <v>397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0</v>
      </c>
      <c r="J525" s="11">
        <v>4333</v>
      </c>
      <c r="K525" s="58" t="s">
        <v>1121</v>
      </c>
      <c r="L525" s="8">
        <f>I525/J525*100000</f>
        <v>0</v>
      </c>
      <c r="M525" s="7" t="str">
        <f>IF(L525=0,"Silencioso",IF(AND(L525&gt;0,L525&lt;100),"Baixa",IF(AND(L525&gt;=100,L525&lt;300),"Média",IF(AND(L525&gt;=300,L525&lt;500),"Alta",IF(L525&gt;=500,"Muito Alta","Avaliar")))))</f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372</v>
      </c>
      <c r="B526" s="7">
        <v>313280</v>
      </c>
      <c r="C526" s="17" t="s">
        <v>1108</v>
      </c>
      <c r="D526" s="36" t="s">
        <v>90</v>
      </c>
      <c r="E526" s="36" t="s">
        <v>399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0</v>
      </c>
      <c r="J526" s="11">
        <v>2107</v>
      </c>
      <c r="K526" s="58" t="s">
        <v>1121</v>
      </c>
      <c r="L526" s="8">
        <f>I526/J526*100000</f>
        <v>0</v>
      </c>
      <c r="M526" s="7" t="str">
        <f>IF(L526=0,"Silencioso",IF(AND(L526&gt;0,L526&lt;100),"Baixa",IF(AND(L526&gt;=100,L526&lt;300),"Média",IF(AND(L526&gt;=300,L526&lt;500),"Alta",IF(L526&gt;=500,"Muito Alta","Avaliar")))))</f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373</v>
      </c>
      <c r="B527" s="7">
        <v>313290</v>
      </c>
      <c r="C527" s="17" t="s">
        <v>1114</v>
      </c>
      <c r="D527" s="36" t="s">
        <v>45</v>
      </c>
      <c r="E527" s="36" t="s">
        <v>400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10229</v>
      </c>
      <c r="K527" s="58" t="s">
        <v>1121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374</v>
      </c>
      <c r="B528" s="7">
        <v>313300</v>
      </c>
      <c r="C528" s="17" t="s">
        <v>1114</v>
      </c>
      <c r="D528" s="36" t="s">
        <v>33</v>
      </c>
      <c r="E528" s="36" t="s">
        <v>401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15440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375</v>
      </c>
      <c r="B529" s="7">
        <v>313310</v>
      </c>
      <c r="C529" s="17" t="s">
        <v>1114</v>
      </c>
      <c r="D529" s="36" t="s">
        <v>33</v>
      </c>
      <c r="E529" s="36" t="s">
        <v>402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15236</v>
      </c>
      <c r="K529" s="58" t="s">
        <v>1121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376</v>
      </c>
      <c r="B530" s="7">
        <v>313320</v>
      </c>
      <c r="C530" s="17" t="s">
        <v>1110</v>
      </c>
      <c r="D530" s="36" t="s">
        <v>22</v>
      </c>
      <c r="E530" s="36" t="s">
        <v>403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0</v>
      </c>
      <c r="J530" s="11">
        <v>12212</v>
      </c>
      <c r="K530" s="58" t="s">
        <v>1121</v>
      </c>
      <c r="L530" s="8">
        <f>I530/J530*100000</f>
        <v>0</v>
      </c>
      <c r="M530" s="7" t="str">
        <f>IF(L530=0,"Silencioso",IF(AND(L530&gt;0,L530&lt;100),"Baixa",IF(AND(L530&gt;=100,L530&lt;300),"Média",IF(AND(L530&gt;=300,L530&lt;500),"Alta",IF(L530&gt;=500,"Muito Alta","Avaliar")))))</f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377</v>
      </c>
      <c r="B531" s="7">
        <v>313330</v>
      </c>
      <c r="C531" s="17" t="s">
        <v>1113</v>
      </c>
      <c r="D531" s="36" t="s">
        <v>30</v>
      </c>
      <c r="E531" s="36" t="s">
        <v>404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0</v>
      </c>
      <c r="J531" s="11">
        <v>21096</v>
      </c>
      <c r="K531" s="58" t="s">
        <v>1121</v>
      </c>
      <c r="L531" s="8">
        <f>I531/J531*100000</f>
        <v>0</v>
      </c>
      <c r="M531" s="7" t="str">
        <f>IF(L531=0,"Silencioso",IF(AND(L531&gt;0,L531&lt;100),"Baixa",IF(AND(L531&gt;=100,L531&lt;300),"Média",IF(AND(L531&gt;=300,L531&lt;500),"Alta",IF(L531&gt;=500,"Muito Alta","Avaliar")))))</f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379</v>
      </c>
      <c r="B532" s="7">
        <v>313350</v>
      </c>
      <c r="C532" s="17" t="s">
        <v>1112</v>
      </c>
      <c r="D532" s="36" t="s">
        <v>26</v>
      </c>
      <c r="E532" s="36" t="s">
        <v>406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21763</v>
      </c>
      <c r="K532" s="58" t="s">
        <v>1121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 t="str">
        <f>VLOOKUP($B532,LIRAa!$1:$1048576,3,FALSE)</f>
        <v>Sem Informação</v>
      </c>
      <c r="O532" s="7" t="str">
        <f>VLOOKUP($B532,LIRAa!$1:$1048576,4,FALSE)</f>
        <v>Sem Informação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380</v>
      </c>
      <c r="B533" s="7">
        <v>313360</v>
      </c>
      <c r="C533" s="17" t="s">
        <v>1114</v>
      </c>
      <c r="D533" s="36" t="s">
        <v>36</v>
      </c>
      <c r="E533" s="36" t="s">
        <v>407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0</v>
      </c>
      <c r="J533" s="11">
        <v>9682</v>
      </c>
      <c r="K533" s="58" t="s">
        <v>1121</v>
      </c>
      <c r="L533" s="8">
        <f>I533/J533*100000</f>
        <v>0</v>
      </c>
      <c r="M533" s="7" t="str">
        <f>IF(L533=0,"Silencioso",IF(AND(L533&gt;0,L533&lt;100),"Baixa",IF(AND(L533&gt;=100,L533&lt;300),"Média",IF(AND(L533&gt;=300,L533&lt;500),"Alta",IF(L533&gt;=500,"Muito Alta","Avaliar")))))</f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385</v>
      </c>
      <c r="B534" s="7">
        <v>313400</v>
      </c>
      <c r="C534" s="17" t="s">
        <v>1113</v>
      </c>
      <c r="D534" s="36" t="s">
        <v>30</v>
      </c>
      <c r="E534" s="36" t="s">
        <v>412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14956</v>
      </c>
      <c r="K534" s="58" t="s">
        <v>1121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388</v>
      </c>
      <c r="B535" s="7">
        <v>313430</v>
      </c>
      <c r="C535" s="17" t="s">
        <v>1114</v>
      </c>
      <c r="D535" s="36" t="s">
        <v>33</v>
      </c>
      <c r="E535" s="36" t="s">
        <v>414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6048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390</v>
      </c>
      <c r="B536" s="7">
        <v>313450</v>
      </c>
      <c r="C536" s="17" t="s">
        <v>1114</v>
      </c>
      <c r="D536" s="36" t="s">
        <v>33</v>
      </c>
      <c r="E536" s="36" t="s">
        <v>416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3809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392</v>
      </c>
      <c r="B537" s="7">
        <v>313470</v>
      </c>
      <c r="C537" s="17" t="s">
        <v>1113</v>
      </c>
      <c r="D537" s="36" t="s">
        <v>30</v>
      </c>
      <c r="E537" s="36" t="s">
        <v>418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12329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393</v>
      </c>
      <c r="B538" s="7">
        <v>313480</v>
      </c>
      <c r="C538" s="17" t="s">
        <v>1114</v>
      </c>
      <c r="D538" s="36" t="s">
        <v>45</v>
      </c>
      <c r="E538" s="36" t="s">
        <v>419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0</v>
      </c>
      <c r="J538" s="11">
        <v>7681</v>
      </c>
      <c r="K538" s="58" t="s">
        <v>1121</v>
      </c>
      <c r="L538" s="8">
        <f>I538/J538*100000</f>
        <v>0</v>
      </c>
      <c r="M538" s="7" t="str">
        <f>IF(L538=0,"Silencioso",IF(AND(L538&gt;0,L538&lt;100),"Baixa",IF(AND(L538&gt;=100,L538&lt;300),"Média",IF(AND(L538&gt;=300,L538&lt;500),"Alta",IF(L538&gt;=500,"Muito Alta","Avaliar")))))</f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 t="str">
        <f>VLOOKUP($B538,LIRAa!$1:$1048576,5,FALSE)</f>
        <v>Sem Informação</v>
      </c>
      <c r="S538" s="38"/>
    </row>
    <row r="539" spans="1:19" ht="15.75" x14ac:dyDescent="0.25">
      <c r="A539" s="42">
        <v>394</v>
      </c>
      <c r="B539" s="7">
        <v>313490</v>
      </c>
      <c r="C539" s="17" t="s">
        <v>1114</v>
      </c>
      <c r="D539" s="36" t="s">
        <v>36</v>
      </c>
      <c r="E539" s="36" t="s">
        <v>420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25684</v>
      </c>
      <c r="K539" s="58" t="s">
        <v>1122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>
        <f>VLOOKUP($B539,LIRAa!$1:$1048576,3,FALSE)</f>
        <v>0.6</v>
      </c>
      <c r="O539" s="7">
        <f>VLOOKUP($B539,LIRAa!$1:$1048576,4,FALSE)</f>
        <v>0.8</v>
      </c>
      <c r="P539" s="7">
        <f>VLOOKUP($B539,LIRAa!$1:$1048576,5,FALSE)</f>
        <v>1.2</v>
      </c>
      <c r="S539" s="38"/>
    </row>
    <row r="540" spans="1:19" ht="15.75" x14ac:dyDescent="0.25">
      <c r="A540" s="42">
        <v>395</v>
      </c>
      <c r="B540" s="7">
        <v>313500</v>
      </c>
      <c r="C540" s="17" t="s">
        <v>1110</v>
      </c>
      <c r="D540" s="36" t="s">
        <v>20</v>
      </c>
      <c r="E540" s="36" t="s">
        <v>421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3124</v>
      </c>
      <c r="K540" s="58" t="s">
        <v>1121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396</v>
      </c>
      <c r="B541" s="7">
        <v>313505</v>
      </c>
      <c r="C541" s="17" t="s">
        <v>1118</v>
      </c>
      <c r="D541" s="36" t="s">
        <v>102</v>
      </c>
      <c r="E541" s="36" t="s">
        <v>422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38413</v>
      </c>
      <c r="K541" s="58" t="s">
        <v>1122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>
        <f>VLOOKUP($B541,LIRAa!$1:$1048576,3,FALSE)</f>
        <v>3.1</v>
      </c>
      <c r="O541" s="7" t="str">
        <f>VLOOKUP($B541,LIRAa!$1:$1048576,4,FALSE)</f>
        <v>Sem Informação</v>
      </c>
      <c r="P541" s="7">
        <f>VLOOKUP($B541,LIRAa!$1:$1048576,5,FALSE)</f>
        <v>2.8</v>
      </c>
      <c r="S541" s="38"/>
    </row>
    <row r="542" spans="1:19" ht="15.75" x14ac:dyDescent="0.25">
      <c r="A542" s="42">
        <v>399</v>
      </c>
      <c r="B542" s="7">
        <v>313520</v>
      </c>
      <c r="C542" s="17" t="s">
        <v>1118</v>
      </c>
      <c r="D542" s="36" t="s">
        <v>121</v>
      </c>
      <c r="E542" s="36" t="s">
        <v>121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67628</v>
      </c>
      <c r="K542" s="58" t="s">
        <v>1122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>
        <f>VLOOKUP($B542,LIRAa!$1:$1048576,3,FALSE)</f>
        <v>0</v>
      </c>
      <c r="O542" s="7">
        <f>VLOOKUP($B542,LIRAa!$1:$1048576,4,FALSE)</f>
        <v>0.6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401</v>
      </c>
      <c r="B543" s="7">
        <v>313535</v>
      </c>
      <c r="C543" s="17" t="s">
        <v>1118</v>
      </c>
      <c r="D543" s="36" t="s">
        <v>121</v>
      </c>
      <c r="E543" s="36" t="s">
        <v>426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0</v>
      </c>
      <c r="J543" s="11">
        <v>8556</v>
      </c>
      <c r="K543" s="58" t="s">
        <v>1121</v>
      </c>
      <c r="L543" s="8">
        <f>I543/J543*100000</f>
        <v>0</v>
      </c>
      <c r="M543" s="7" t="str">
        <f>IF(L543=0,"Silencioso",IF(AND(L543&gt;0,L543&lt;100),"Baixa",IF(AND(L543&gt;=100,L543&lt;300),"Média",IF(AND(L543&gt;=300,L543&lt;500),"Alta",IF(L543&gt;=500,"Muito Alta","Avaliar")))))</f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402</v>
      </c>
      <c r="B544" s="7">
        <v>313540</v>
      </c>
      <c r="C544" s="17" t="s">
        <v>1116</v>
      </c>
      <c r="D544" s="36" t="s">
        <v>41</v>
      </c>
      <c r="E544" s="36" t="s">
        <v>427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4973</v>
      </c>
      <c r="K544" s="58" t="s">
        <v>1121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403</v>
      </c>
      <c r="B545" s="7">
        <v>313545</v>
      </c>
      <c r="C545" s="17" t="s">
        <v>432</v>
      </c>
      <c r="D545" s="36" t="s">
        <v>53</v>
      </c>
      <c r="E545" s="36" t="s">
        <v>428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7645</v>
      </c>
      <c r="K545" s="58" t="s">
        <v>1121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404</v>
      </c>
      <c r="B546" s="7">
        <v>313550</v>
      </c>
      <c r="C546" s="17" t="s">
        <v>1109</v>
      </c>
      <c r="D546" s="36" t="s">
        <v>17</v>
      </c>
      <c r="E546" s="36" t="s">
        <v>429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0</v>
      </c>
      <c r="J546" s="11">
        <v>12460</v>
      </c>
      <c r="K546" s="58" t="s">
        <v>1121</v>
      </c>
      <c r="L546" s="8">
        <f>I546/J546*100000</f>
        <v>0</v>
      </c>
      <c r="M546" s="7" t="str">
        <f>IF(L546=0,"Silencioso",IF(AND(L546&gt;0,L546&lt;100),"Baixa",IF(AND(L546&gt;=100,L546&lt;300),"Média",IF(AND(L546&gt;=300,L546&lt;500),"Alta",IF(L546&gt;=500,"Muito Alta","Avaliar")))))</f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405</v>
      </c>
      <c r="B547" s="7">
        <v>313560</v>
      </c>
      <c r="C547" s="17" t="s">
        <v>1118</v>
      </c>
      <c r="D547" s="36" t="s">
        <v>102</v>
      </c>
      <c r="E547" s="36" t="s">
        <v>430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0</v>
      </c>
      <c r="J547" s="11">
        <v>7597</v>
      </c>
      <c r="K547" s="58" t="s">
        <v>1121</v>
      </c>
      <c r="L547" s="8">
        <f>I547/J547*100000</f>
        <v>0</v>
      </c>
      <c r="M547" s="7" t="str">
        <f>IF(L547=0,"Silencioso",IF(AND(L547&gt;0,L547&lt;100),"Baixa",IF(AND(L547&gt;=100,L547&lt;300),"Média",IF(AND(L547&gt;=300,L547&lt;500),"Alta",IF(L547&gt;=500,"Muito Alta","Avaliar")))))</f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1.3</v>
      </c>
      <c r="S547" s="38"/>
    </row>
    <row r="548" spans="1:19" ht="15.75" x14ac:dyDescent="0.25">
      <c r="A548" s="42">
        <v>406</v>
      </c>
      <c r="B548" s="7">
        <v>313570</v>
      </c>
      <c r="C548" s="17" t="s">
        <v>1108</v>
      </c>
      <c r="D548" s="36" t="s">
        <v>11</v>
      </c>
      <c r="E548" s="36" t="s">
        <v>431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5215</v>
      </c>
      <c r="K548" s="58" t="s">
        <v>1121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407</v>
      </c>
      <c r="B549" s="7">
        <v>313580</v>
      </c>
      <c r="C549" s="17" t="s">
        <v>1113</v>
      </c>
      <c r="D549" s="36" t="s">
        <v>30</v>
      </c>
      <c r="E549" s="36" t="s">
        <v>432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25305</v>
      </c>
      <c r="K549" s="58" t="s">
        <v>1122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408</v>
      </c>
      <c r="B550" s="7">
        <v>313590</v>
      </c>
      <c r="C550" s="17" t="s">
        <v>1114</v>
      </c>
      <c r="D550" s="36" t="s">
        <v>33</v>
      </c>
      <c r="E550" s="36" t="s">
        <v>433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4795</v>
      </c>
      <c r="K550" s="58" t="s">
        <v>1121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409</v>
      </c>
      <c r="B551" s="7">
        <v>313600</v>
      </c>
      <c r="C551" s="17" t="s">
        <v>1113</v>
      </c>
      <c r="D551" s="36" t="s">
        <v>30</v>
      </c>
      <c r="E551" s="36" t="s">
        <v>434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15410</v>
      </c>
      <c r="K551" s="58" t="s">
        <v>1121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410</v>
      </c>
      <c r="B552" s="7">
        <v>313610</v>
      </c>
      <c r="C552" s="17" t="s">
        <v>1110</v>
      </c>
      <c r="D552" s="36" t="s">
        <v>20</v>
      </c>
      <c r="E552" s="36" t="s">
        <v>435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4674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412</v>
      </c>
      <c r="B553" s="7">
        <v>313630</v>
      </c>
      <c r="C553" s="17" t="s">
        <v>1117</v>
      </c>
      <c r="D553" s="36" t="s">
        <v>71</v>
      </c>
      <c r="E553" s="36" t="s">
        <v>437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48561</v>
      </c>
      <c r="K553" s="58" t="s">
        <v>1122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>
        <f>VLOOKUP($B553,LIRAa!$1:$1048576,3,FALSE)</f>
        <v>0.6</v>
      </c>
      <c r="O553" s="7">
        <f>VLOOKUP($B553,LIRAa!$1:$1048576,4,FALSE)</f>
        <v>1.7</v>
      </c>
      <c r="P553" s="7">
        <f>VLOOKUP($B553,LIRAa!$1:$1048576,5,FALSE)</f>
        <v>0</v>
      </c>
      <c r="S553" s="38"/>
    </row>
    <row r="554" spans="1:19" ht="15.75" x14ac:dyDescent="0.25">
      <c r="A554" s="42">
        <v>413</v>
      </c>
      <c r="B554" s="7">
        <v>313640</v>
      </c>
      <c r="C554" s="17" t="s">
        <v>1118</v>
      </c>
      <c r="D554" s="36" t="s">
        <v>102</v>
      </c>
      <c r="E554" s="36" t="s">
        <v>438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4662</v>
      </c>
      <c r="K554" s="58" t="s">
        <v>1121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414</v>
      </c>
      <c r="B555" s="7">
        <v>313650</v>
      </c>
      <c r="C555" s="17" t="s">
        <v>1113</v>
      </c>
      <c r="D555" s="36" t="s">
        <v>30</v>
      </c>
      <c r="E555" s="36" t="s">
        <v>439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0</v>
      </c>
      <c r="J555" s="11">
        <v>10780</v>
      </c>
      <c r="K555" s="58" t="s">
        <v>1121</v>
      </c>
      <c r="L555" s="8">
        <f>I555/J555*100000</f>
        <v>0</v>
      </c>
      <c r="M555" s="7" t="str">
        <f>IF(L555=0,"Silencioso",IF(AND(L555&gt;0,L555&lt;100),"Baixa",IF(AND(L555&gt;=100,L555&lt;300),"Média",IF(AND(L555&gt;=300,L555&lt;500),"Alta",IF(L555&gt;=500,"Muito Alta","Avaliar")))))</f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415</v>
      </c>
      <c r="B556" s="7">
        <v>313652</v>
      </c>
      <c r="C556" s="17" t="s">
        <v>432</v>
      </c>
      <c r="D556" s="36" t="s">
        <v>53</v>
      </c>
      <c r="E556" s="36" t="s">
        <v>440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0</v>
      </c>
      <c r="J556" s="11">
        <v>4516</v>
      </c>
      <c r="K556" s="58" t="s">
        <v>1121</v>
      </c>
      <c r="L556" s="8">
        <f>I556/J556*100000</f>
        <v>0</v>
      </c>
      <c r="M556" s="7" t="str">
        <f>IF(L556=0,"Silencioso",IF(AND(L556&gt;0,L556&lt;100),"Baixa",IF(AND(L556&gt;=100,L556&lt;300),"Média",IF(AND(L556&gt;=300,L556&lt;500),"Alta",IF(L556&gt;=500,"Muito Alta","Avaliar")))))</f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416</v>
      </c>
      <c r="B557" s="7">
        <v>313655</v>
      </c>
      <c r="C557" s="17" t="s">
        <v>1110</v>
      </c>
      <c r="D557" s="36" t="s">
        <v>22</v>
      </c>
      <c r="E557" s="36" t="s">
        <v>441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0</v>
      </c>
      <c r="J557" s="11">
        <v>4938</v>
      </c>
      <c r="K557" s="58" t="s">
        <v>1121</v>
      </c>
      <c r="L557" s="8">
        <f>I557/J557*100000</f>
        <v>0</v>
      </c>
      <c r="M557" s="7" t="str">
        <f>IF(L557=0,"Silencioso",IF(AND(L557&gt;0,L557&lt;100),"Baixa",IF(AND(L557&gt;=100,L557&lt;300),"Média",IF(AND(L557&gt;=300,L557&lt;500),"Alta",IF(L557&gt;=500,"Muito Alta","Avaliar")))))</f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420</v>
      </c>
      <c r="B558" s="7">
        <v>313680</v>
      </c>
      <c r="C558" s="17" t="s">
        <v>1118</v>
      </c>
      <c r="D558" s="36" t="s">
        <v>102</v>
      </c>
      <c r="E558" s="36" t="s">
        <v>444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0</v>
      </c>
      <c r="J558" s="11">
        <v>4316</v>
      </c>
      <c r="K558" s="58" t="s">
        <v>1121</v>
      </c>
      <c r="L558" s="8">
        <f>I558/J558*100000</f>
        <v>0</v>
      </c>
      <c r="M558" s="7" t="str">
        <f>IF(L558=0,"Silencioso",IF(AND(L558&gt;0,L558&lt;100),"Baixa",IF(AND(L558&gt;=100,L558&lt;300),"Média",IF(AND(L558&gt;=300,L558&lt;500),"Alta",IF(L558&gt;=500,"Muito Alta","Avaliar")))))</f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421</v>
      </c>
      <c r="B559" s="7">
        <v>313690</v>
      </c>
      <c r="C559" s="17" t="s">
        <v>1114</v>
      </c>
      <c r="D559" s="36" t="s">
        <v>40</v>
      </c>
      <c r="E559" s="36" t="s">
        <v>445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10441</v>
      </c>
      <c r="K559" s="58" t="s">
        <v>1121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 t="str">
        <f>VLOOKUP($B559,LIRAa!$1:$1048576,3,FALSE)</f>
        <v>Sem Informação</v>
      </c>
      <c r="O559" s="7" t="str">
        <f>VLOOKUP($B559,LIRAa!$1:$1048576,4,FALSE)</f>
        <v>Sem Informação</v>
      </c>
      <c r="P559" s="7" t="str">
        <f>VLOOKUP($B559,LIRAa!$1:$1048576,5,FALSE)</f>
        <v>Sem Informação</v>
      </c>
      <c r="S559" s="38"/>
    </row>
    <row r="560" spans="1:19" ht="15.75" x14ac:dyDescent="0.25">
      <c r="A560" s="42">
        <v>422</v>
      </c>
      <c r="B560" s="7">
        <v>313695</v>
      </c>
      <c r="C560" s="17" t="s">
        <v>1118</v>
      </c>
      <c r="D560" s="36" t="s">
        <v>121</v>
      </c>
      <c r="E560" s="36" t="s">
        <v>446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0</v>
      </c>
      <c r="J560" s="11">
        <v>5733</v>
      </c>
      <c r="K560" s="58" t="s">
        <v>1121</v>
      </c>
      <c r="L560" s="8">
        <f>I560/J560*100000</f>
        <v>0</v>
      </c>
      <c r="M560" s="7" t="str">
        <f>IF(L560=0,"Silencioso",IF(AND(L560&gt;0,L560&lt;100),"Baixa",IF(AND(L560&gt;=100,L560&lt;300),"Média",IF(AND(L560&gt;=300,L560&lt;500),"Alta",IF(L560&gt;=500,"Muito Alta","Avaliar")))))</f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424</v>
      </c>
      <c r="B561" s="7">
        <v>313710</v>
      </c>
      <c r="C561" s="17" t="s">
        <v>1117</v>
      </c>
      <c r="D561" s="36" t="s">
        <v>71</v>
      </c>
      <c r="E561" s="36" t="s">
        <v>448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0</v>
      </c>
      <c r="J561" s="11">
        <v>7627</v>
      </c>
      <c r="K561" s="58" t="s">
        <v>1121</v>
      </c>
      <c r="L561" s="8">
        <f>I561/J561*100000</f>
        <v>0</v>
      </c>
      <c r="M561" s="7" t="str">
        <f>IF(L561=0,"Silencioso",IF(AND(L561&gt;0,L561&lt;100),"Baixa",IF(AND(L561&gt;=100,L561&lt;300),"Média",IF(AND(L561&gt;=300,L561&lt;500),"Alta",IF(L561&gt;=500,"Muito Alta","Avaliar")))))</f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426</v>
      </c>
      <c r="B562" s="7">
        <v>313730</v>
      </c>
      <c r="C562" s="17" t="s">
        <v>1118</v>
      </c>
      <c r="D562" s="36" t="s">
        <v>102</v>
      </c>
      <c r="E562" s="36" t="s">
        <v>450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4124</v>
      </c>
      <c r="K562" s="58" t="s">
        <v>1121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427</v>
      </c>
      <c r="B563" s="7">
        <v>313740</v>
      </c>
      <c r="C563" s="17" t="s">
        <v>1116</v>
      </c>
      <c r="D563" s="36" t="s">
        <v>94</v>
      </c>
      <c r="E563" s="36" t="s">
        <v>451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12953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428</v>
      </c>
      <c r="B564" s="7">
        <v>313750</v>
      </c>
      <c r="C564" s="17" t="s">
        <v>1117</v>
      </c>
      <c r="D564" s="36" t="s">
        <v>71</v>
      </c>
      <c r="E564" s="36" t="s">
        <v>452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17991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429</v>
      </c>
      <c r="B565" s="7">
        <v>313753</v>
      </c>
      <c r="C565" s="17" t="s">
        <v>1117</v>
      </c>
      <c r="D565" s="36" t="s">
        <v>71</v>
      </c>
      <c r="E565" s="36" t="s">
        <v>453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0</v>
      </c>
      <c r="J565" s="11">
        <v>9454</v>
      </c>
      <c r="K565" s="58" t="s">
        <v>1121</v>
      </c>
      <c r="L565" s="8">
        <f>I565/J565*100000</f>
        <v>0</v>
      </c>
      <c r="M565" s="7" t="str">
        <f>IF(L565=0,"Silencioso",IF(AND(L565&gt;0,L565&lt;100),"Baixa",IF(AND(L565&gt;=100,L565&lt;300),"Média",IF(AND(L565&gt;=300,L565&lt;500),"Alta",IF(L565&gt;=500,"Muito Alta","Avaliar")))))</f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431</v>
      </c>
      <c r="B566" s="7">
        <v>313770</v>
      </c>
      <c r="C566" s="17" t="s">
        <v>1109</v>
      </c>
      <c r="D566" s="36" t="s">
        <v>14</v>
      </c>
      <c r="E566" s="36" t="s">
        <v>455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19928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432</v>
      </c>
      <c r="B567" s="7">
        <v>313780</v>
      </c>
      <c r="C567" s="17" t="s">
        <v>1114</v>
      </c>
      <c r="D567" s="36" t="s">
        <v>33</v>
      </c>
      <c r="E567" s="36" t="s">
        <v>456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0</v>
      </c>
      <c r="J567" s="11">
        <v>20719</v>
      </c>
      <c r="K567" s="58" t="s">
        <v>1121</v>
      </c>
      <c r="L567" s="8">
        <f>I567/J567*100000</f>
        <v>0</v>
      </c>
      <c r="M567" s="7" t="str">
        <f>IF(L567=0,"Silencioso",IF(AND(L567&gt;0,L567&lt;100),"Baixa",IF(AND(L567&gt;=100,L567&lt;300),"Média",IF(AND(L567&gt;=300,L567&lt;500),"Alta",IF(L567&gt;=500,"Muito Alta","Avaliar")))))</f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433</v>
      </c>
      <c r="B568" s="7">
        <v>313790</v>
      </c>
      <c r="C568" s="17" t="s">
        <v>1116</v>
      </c>
      <c r="D568" s="36" t="s">
        <v>41</v>
      </c>
      <c r="E568" s="36" t="s">
        <v>457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0</v>
      </c>
      <c r="J568" s="11">
        <v>3404</v>
      </c>
      <c r="K568" s="58" t="s">
        <v>1121</v>
      </c>
      <c r="L568" s="8">
        <f>I568/J568*100000</f>
        <v>0</v>
      </c>
      <c r="M568" s="7" t="str">
        <f>IF(L568=0,"Silencioso",IF(AND(L568&gt;0,L568&lt;100),"Baixa",IF(AND(L568&gt;=100,L568&lt;300),"Média",IF(AND(L568&gt;=300,L568&lt;500),"Alta",IF(L568&gt;=500,"Muito Alta","Avaliar")))))</f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434</v>
      </c>
      <c r="B569" s="7">
        <v>313800</v>
      </c>
      <c r="C569" s="17" t="s">
        <v>1115</v>
      </c>
      <c r="D569" s="36" t="s">
        <v>38</v>
      </c>
      <c r="E569" s="36" t="s">
        <v>458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6786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435</v>
      </c>
      <c r="B570" s="7">
        <v>313810</v>
      </c>
      <c r="C570" s="17" t="s">
        <v>1118</v>
      </c>
      <c r="D570" s="36" t="s">
        <v>135</v>
      </c>
      <c r="E570" s="36" t="s">
        <v>459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6522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437</v>
      </c>
      <c r="B571" s="7">
        <v>313830</v>
      </c>
      <c r="C571" s="17" t="s">
        <v>1112</v>
      </c>
      <c r="D571" s="36" t="s">
        <v>26</v>
      </c>
      <c r="E571" s="36" t="s">
        <v>461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3233</v>
      </c>
      <c r="K571" s="58" t="s">
        <v>1121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440</v>
      </c>
      <c r="B572" s="7">
        <v>313850</v>
      </c>
      <c r="C572" s="17" t="s">
        <v>1115</v>
      </c>
      <c r="D572" s="36" t="s">
        <v>57</v>
      </c>
      <c r="E572" s="36" t="s">
        <v>463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5109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441</v>
      </c>
      <c r="B573" s="7">
        <v>313860</v>
      </c>
      <c r="C573" s="17" t="s">
        <v>1115</v>
      </c>
      <c r="D573" s="36" t="s">
        <v>57</v>
      </c>
      <c r="E573" s="36" t="s">
        <v>464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16671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442</v>
      </c>
      <c r="B574" s="7">
        <v>313862</v>
      </c>
      <c r="C574" s="17" t="s">
        <v>1111</v>
      </c>
      <c r="D574" s="36" t="s">
        <v>24</v>
      </c>
      <c r="E574" s="36" t="s">
        <v>465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0</v>
      </c>
      <c r="J574" s="11">
        <v>7481</v>
      </c>
      <c r="K574" s="58" t="s">
        <v>1121</v>
      </c>
      <c r="L574" s="8">
        <f>I574/J574*100000</f>
        <v>0</v>
      </c>
      <c r="M574" s="7" t="str">
        <f>IF(L574=0,"Silencioso",IF(AND(L574&gt;0,L574&lt;100),"Baixa",IF(AND(L574&gt;=100,L574&lt;300),"Média",IF(AND(L574&gt;=300,L574&lt;500),"Alta",IF(L574&gt;=500,"Muito Alta","Avaliar")))))</f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444</v>
      </c>
      <c r="B575" s="7">
        <v>313867</v>
      </c>
      <c r="C575" s="17" t="s">
        <v>1109</v>
      </c>
      <c r="D575" s="36" t="s">
        <v>14</v>
      </c>
      <c r="E575" s="36" t="s">
        <v>467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6275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445</v>
      </c>
      <c r="B576" s="7">
        <v>313868</v>
      </c>
      <c r="C576" s="17" t="s">
        <v>1118</v>
      </c>
      <c r="D576" s="36" t="s">
        <v>121</v>
      </c>
      <c r="E576" s="36" t="s">
        <v>468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6680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446</v>
      </c>
      <c r="B577" s="7">
        <v>313870</v>
      </c>
      <c r="C577" s="17" t="s">
        <v>1114</v>
      </c>
      <c r="D577" s="36" t="s">
        <v>33</v>
      </c>
      <c r="E577" s="36" t="s">
        <v>469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5454</v>
      </c>
      <c r="K577" s="58" t="s">
        <v>1121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448</v>
      </c>
      <c r="B578" s="7">
        <v>313890</v>
      </c>
      <c r="C578" s="17" t="s">
        <v>1113</v>
      </c>
      <c r="D578" s="36" t="s">
        <v>28</v>
      </c>
      <c r="E578" s="36" t="s">
        <v>471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7110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450</v>
      </c>
      <c r="B579" s="7">
        <v>313910</v>
      </c>
      <c r="C579" s="17" t="s">
        <v>1116</v>
      </c>
      <c r="D579" s="36" t="s">
        <v>94</v>
      </c>
      <c r="E579" s="36" t="s">
        <v>473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5087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451</v>
      </c>
      <c r="B580" s="7">
        <v>313920</v>
      </c>
      <c r="C580" s="17" t="s">
        <v>1113</v>
      </c>
      <c r="D580" s="36" t="s">
        <v>28</v>
      </c>
      <c r="E580" s="36" t="s">
        <v>474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18700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453</v>
      </c>
      <c r="B581" s="7">
        <v>313930</v>
      </c>
      <c r="C581" s="17" t="s">
        <v>1118</v>
      </c>
      <c r="D581" s="36" t="s">
        <v>121</v>
      </c>
      <c r="E581" s="36" t="s">
        <v>476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18594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455</v>
      </c>
      <c r="B582" s="7">
        <v>313950</v>
      </c>
      <c r="C582" s="17" t="s">
        <v>1109</v>
      </c>
      <c r="D582" s="36" t="s">
        <v>14</v>
      </c>
      <c r="E582" s="36" t="s">
        <v>14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0</v>
      </c>
      <c r="J582" s="11">
        <v>22608</v>
      </c>
      <c r="K582" s="58" t="s">
        <v>1121</v>
      </c>
      <c r="L582" s="8">
        <f>I582/J582*100000</f>
        <v>0</v>
      </c>
      <c r="M582" s="7" t="str">
        <f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457</v>
      </c>
      <c r="B583" s="7">
        <v>313980</v>
      </c>
      <c r="C583" s="17" t="s">
        <v>1115</v>
      </c>
      <c r="D583" s="36" t="s">
        <v>57</v>
      </c>
      <c r="E583" s="36" t="s">
        <v>479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12725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458</v>
      </c>
      <c r="B584" s="7">
        <v>313970</v>
      </c>
      <c r="C584" s="17" t="s">
        <v>1108</v>
      </c>
      <c r="D584" s="36" t="s">
        <v>11</v>
      </c>
      <c r="E584" s="36" t="s">
        <v>480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7904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459</v>
      </c>
      <c r="B585" s="7">
        <v>313990</v>
      </c>
      <c r="C585" s="17" t="s">
        <v>1114</v>
      </c>
      <c r="D585" s="36" t="s">
        <v>36</v>
      </c>
      <c r="E585" s="36" t="s">
        <v>481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14136</v>
      </c>
      <c r="K585" s="58" t="s">
        <v>1121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461</v>
      </c>
      <c r="B586" s="7">
        <v>314010</v>
      </c>
      <c r="C586" s="17" t="s">
        <v>1110</v>
      </c>
      <c r="D586" s="36" t="s">
        <v>22</v>
      </c>
      <c r="E586" s="36" t="s">
        <v>483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0</v>
      </c>
      <c r="J586" s="11">
        <v>4134</v>
      </c>
      <c r="K586" s="58" t="s">
        <v>1121</v>
      </c>
      <c r="L586" s="8">
        <f>I586/J586*100000</f>
        <v>0</v>
      </c>
      <c r="M586" s="7" t="str">
        <f>IF(L586=0,"Silencioso",IF(AND(L586&gt;0,L586&lt;100),"Baixa",IF(AND(L586&gt;=100,L586&lt;300),"Média",IF(AND(L586&gt;=300,L586&lt;500),"Alta",IF(L586&gt;=500,"Muito Alta","Avaliar")))))</f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462</v>
      </c>
      <c r="B587" s="7">
        <v>314015</v>
      </c>
      <c r="C587" s="17" t="s">
        <v>1108</v>
      </c>
      <c r="D587" s="36" t="s">
        <v>98</v>
      </c>
      <c r="E587" s="36" t="s">
        <v>484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15207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>
        <f>VLOOKUP($B587,LIRAa!$1:$1048576,5,FALSE)</f>
        <v>1.7</v>
      </c>
      <c r="S587" s="38"/>
    </row>
    <row r="588" spans="1:19" ht="15.75" x14ac:dyDescent="0.25">
      <c r="A588" s="42">
        <v>463</v>
      </c>
      <c r="B588" s="7">
        <v>314020</v>
      </c>
      <c r="C588" s="17" t="s">
        <v>1115</v>
      </c>
      <c r="D588" s="36" t="s">
        <v>57</v>
      </c>
      <c r="E588" s="36" t="s">
        <v>485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2959</v>
      </c>
      <c r="K588" s="58" t="s">
        <v>1121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464</v>
      </c>
      <c r="B589" s="7">
        <v>314030</v>
      </c>
      <c r="C589" s="17" t="s">
        <v>1110</v>
      </c>
      <c r="D589" s="36" t="s">
        <v>20</v>
      </c>
      <c r="E589" s="36" t="s">
        <v>486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4044</v>
      </c>
      <c r="K589" s="58" t="s">
        <v>1121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465</v>
      </c>
      <c r="B590" s="7">
        <v>314040</v>
      </c>
      <c r="C590" s="17" t="s">
        <v>1114</v>
      </c>
      <c r="D590" s="36" t="s">
        <v>36</v>
      </c>
      <c r="E590" s="36" t="s">
        <v>487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2784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467</v>
      </c>
      <c r="B591" s="7">
        <v>314053</v>
      </c>
      <c r="C591" s="17" t="s">
        <v>1109</v>
      </c>
      <c r="D591" s="36" t="s">
        <v>14</v>
      </c>
      <c r="E591" s="36" t="s">
        <v>489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8299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468</v>
      </c>
      <c r="B592" s="7">
        <v>314055</v>
      </c>
      <c r="C592" s="17" t="s">
        <v>1113</v>
      </c>
      <c r="D592" s="36" t="s">
        <v>30</v>
      </c>
      <c r="E592" s="36" t="s">
        <v>490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0</v>
      </c>
      <c r="J592" s="11">
        <v>8526</v>
      </c>
      <c r="K592" s="58" t="s">
        <v>1121</v>
      </c>
      <c r="L592" s="8">
        <f>I592/J592*100000</f>
        <v>0</v>
      </c>
      <c r="M592" s="7" t="str">
        <f>IF(L592=0,"Silencioso",IF(AND(L592&gt;0,L592&lt;100),"Baixa",IF(AND(L592&gt;=100,L592&lt;300),"Média",IF(AND(L592&gt;=300,L592&lt;500),"Alta",IF(L592&gt;=500,"Muito Alta","Avaliar")))))</f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469</v>
      </c>
      <c r="B593" s="7">
        <v>314060</v>
      </c>
      <c r="C593" s="17" t="s">
        <v>1108</v>
      </c>
      <c r="D593" s="36" t="s">
        <v>53</v>
      </c>
      <c r="E593" s="36" t="s">
        <v>491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4482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471</v>
      </c>
      <c r="B594" s="7">
        <v>317150</v>
      </c>
      <c r="C594" s="17" t="s">
        <v>1110</v>
      </c>
      <c r="D594" s="36" t="s">
        <v>22</v>
      </c>
      <c r="E594" s="36" t="s">
        <v>493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3227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472</v>
      </c>
      <c r="B595" s="7">
        <v>314080</v>
      </c>
      <c r="C595" s="17" t="s">
        <v>1115</v>
      </c>
      <c r="D595" s="36" t="s">
        <v>57</v>
      </c>
      <c r="E595" s="36" t="s">
        <v>494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14385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473</v>
      </c>
      <c r="B596" s="7">
        <v>314085</v>
      </c>
      <c r="C596" s="17" t="s">
        <v>1118</v>
      </c>
      <c r="D596" s="36" t="s">
        <v>102</v>
      </c>
      <c r="E596" s="36" t="s">
        <v>495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0</v>
      </c>
      <c r="J596" s="11">
        <v>11050</v>
      </c>
      <c r="K596" s="58" t="s">
        <v>1121</v>
      </c>
      <c r="L596" s="8">
        <f>I596/J596*100000</f>
        <v>0</v>
      </c>
      <c r="M596" s="7" t="str">
        <f>IF(L596=0,"Silencioso",IF(AND(L596&gt;0,L596&lt;100),"Baixa",IF(AND(L596&gt;=100,L596&lt;300),"Média",IF(AND(L596&gt;=300,L596&lt;500),"Alta",IF(L596&gt;=500,"Muito Alta","Avaliar")))))</f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>
        <f>VLOOKUP($B596,LIRAa!$1:$1048576,5,FALSE)</f>
        <v>1.6</v>
      </c>
      <c r="S596" s="38"/>
    </row>
    <row r="597" spans="1:21" ht="15.75" x14ac:dyDescent="0.25">
      <c r="A597" s="42">
        <v>474</v>
      </c>
      <c r="B597" s="7">
        <v>314090</v>
      </c>
      <c r="C597" s="17" t="s">
        <v>1109</v>
      </c>
      <c r="D597" s="36" t="s">
        <v>14</v>
      </c>
      <c r="E597" s="36" t="s">
        <v>496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0</v>
      </c>
      <c r="J597" s="11">
        <v>18808</v>
      </c>
      <c r="K597" s="58" t="s">
        <v>1121</v>
      </c>
      <c r="L597" s="8">
        <f>I597/J597*100000</f>
        <v>0</v>
      </c>
      <c r="M597" s="7" t="str">
        <f>IF(L597=0,"Silencioso",IF(AND(L597&gt;0,L597&lt;100),"Baixa",IF(AND(L597&gt;=100,L597&lt;300),"Média",IF(AND(L597&gt;=300,L597&lt;500),"Alta",IF(L597&gt;=500,"Muito Alta","Avaliar")))))</f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78"/>
      <c r="T597" s="78"/>
      <c r="U597" s="78"/>
    </row>
    <row r="598" spans="1:21" ht="15.75" x14ac:dyDescent="0.25">
      <c r="A598" s="42">
        <v>475</v>
      </c>
      <c r="B598" s="7">
        <v>314100</v>
      </c>
      <c r="C598" s="17" t="s">
        <v>1118</v>
      </c>
      <c r="D598" s="36" t="s">
        <v>102</v>
      </c>
      <c r="E598" s="36" t="s">
        <v>497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12508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>
        <f>VLOOKUP($B598,LIRAa!$1:$1048576,5,FALSE)</f>
        <v>4.5</v>
      </c>
      <c r="S598" s="38"/>
    </row>
    <row r="599" spans="1:21" ht="15.75" x14ac:dyDescent="0.25">
      <c r="A599" s="42">
        <v>476</v>
      </c>
      <c r="B599" s="7">
        <v>314110</v>
      </c>
      <c r="C599" s="17" t="s">
        <v>1108</v>
      </c>
      <c r="D599" s="36" t="s">
        <v>98</v>
      </c>
      <c r="E599" s="36" t="s">
        <v>498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37473</v>
      </c>
      <c r="K599" s="58" t="s">
        <v>1122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>
        <f>VLOOKUP($B599,LIRAa!$1:$1048576,3,FALSE)</f>
        <v>1.8</v>
      </c>
      <c r="O599" s="7">
        <f>VLOOKUP($B599,LIRAa!$1:$1048576,4,FALSE)</f>
        <v>4.2</v>
      </c>
      <c r="P599" s="7">
        <f>VLOOKUP($B599,LIRAa!$1:$1048576,5,FALSE)</f>
        <v>7.1</v>
      </c>
      <c r="S599" s="38"/>
    </row>
    <row r="600" spans="1:21" ht="15.75" x14ac:dyDescent="0.25">
      <c r="A600" s="42">
        <v>477</v>
      </c>
      <c r="B600" s="7">
        <v>314120</v>
      </c>
      <c r="C600" s="17" t="s">
        <v>1117</v>
      </c>
      <c r="D600" s="36" t="s">
        <v>71</v>
      </c>
      <c r="E600" s="36" t="s">
        <v>499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0</v>
      </c>
      <c r="J600" s="11">
        <v>3758</v>
      </c>
      <c r="K600" s="58" t="s">
        <v>1121</v>
      </c>
      <c r="L600" s="8">
        <f>I600/J600*100000</f>
        <v>0</v>
      </c>
      <c r="M600" s="7" t="str">
        <f>IF(L600=0,"Silencioso",IF(AND(L600&gt;0,L600&lt;100),"Baixa",IF(AND(L600&gt;=100,L600&lt;300),"Média",IF(AND(L600&gt;=300,L600&lt;500),"Alta",IF(L600&gt;=500,"Muito Alta","Avaliar")))))</f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478</v>
      </c>
      <c r="B601" s="7">
        <v>314130</v>
      </c>
      <c r="C601" s="17" t="s">
        <v>1112</v>
      </c>
      <c r="D601" s="36" t="s">
        <v>26</v>
      </c>
      <c r="E601" s="36" t="s">
        <v>500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3771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480</v>
      </c>
      <c r="B602" s="7">
        <v>314150</v>
      </c>
      <c r="C602" s="17" t="s">
        <v>1110</v>
      </c>
      <c r="D602" s="36" t="s">
        <v>22</v>
      </c>
      <c r="E602" s="36" t="s">
        <v>502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6446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481</v>
      </c>
      <c r="B603" s="7">
        <v>314160</v>
      </c>
      <c r="C603" s="17" t="s">
        <v>1115</v>
      </c>
      <c r="D603" s="36" t="s">
        <v>62</v>
      </c>
      <c r="E603" s="36" t="s">
        <v>503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0</v>
      </c>
      <c r="J603" s="11">
        <v>10720</v>
      </c>
      <c r="K603" s="58" t="s">
        <v>1121</v>
      </c>
      <c r="L603" s="8">
        <f>I603/J603*100000</f>
        <v>0</v>
      </c>
      <c r="M603" s="7" t="str">
        <f>IF(L603=0,"Silencioso",IF(AND(L603&gt;0,L603&lt;100),"Baixa",IF(AND(L603&gt;=100,L603&lt;300),"Média",IF(AND(L603&gt;=300,L603&lt;500),"Alta",IF(L603&gt;=500,"Muito Alta","Avaliar")))))</f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482</v>
      </c>
      <c r="B604" s="7">
        <v>314170</v>
      </c>
      <c r="C604" s="17" t="s">
        <v>1110</v>
      </c>
      <c r="D604" s="36" t="s">
        <v>20</v>
      </c>
      <c r="E604" s="36" t="s">
        <v>504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>H604+F604+G604</f>
        <v>0</v>
      </c>
      <c r="J604" s="11">
        <v>5666</v>
      </c>
      <c r="K604" s="58" t="s">
        <v>1121</v>
      </c>
      <c r="L604" s="8">
        <f>I604/J604*100000</f>
        <v>0</v>
      </c>
      <c r="M604" s="7" t="str">
        <f>IF(L604=0,"Silencioso",IF(AND(L604&gt;0,L604&lt;100),"Baixa",IF(AND(L604&gt;=100,L604&lt;300),"Média",IF(AND(L604&gt;=300,L604&lt;500),"Alta",IF(L604&gt;=500,"Muito Alta","Avaliar")))))</f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483</v>
      </c>
      <c r="B605" s="7">
        <v>314180</v>
      </c>
      <c r="C605" s="17" t="s">
        <v>432</v>
      </c>
      <c r="D605" s="36" t="s">
        <v>53</v>
      </c>
      <c r="E605" s="36" t="s">
        <v>505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31471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21" ht="15.75" x14ac:dyDescent="0.25">
      <c r="A606" s="42">
        <v>484</v>
      </c>
      <c r="B606" s="7">
        <v>314190</v>
      </c>
      <c r="C606" s="17" t="s">
        <v>1114</v>
      </c>
      <c r="D606" s="36" t="s">
        <v>33</v>
      </c>
      <c r="E606" s="36" t="s">
        <v>506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0</v>
      </c>
      <c r="J606" s="11">
        <v>3896</v>
      </c>
      <c r="K606" s="58" t="s">
        <v>1121</v>
      </c>
      <c r="L606" s="8">
        <f>I606/J606*100000</f>
        <v>0</v>
      </c>
      <c r="M606" s="7" t="str">
        <f>IF(L606=0,"Silencioso",IF(AND(L606&gt;0,L606&lt;100),"Baixa",IF(AND(L606&gt;=100,L606&lt;300),"Média",IF(AND(L606&gt;=300,L606&lt;500),"Alta",IF(L606&gt;=500,"Muito Alta","Avaliar")))))</f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485</v>
      </c>
      <c r="B607" s="7">
        <v>314200</v>
      </c>
      <c r="C607" s="17" t="s">
        <v>1118</v>
      </c>
      <c r="D607" s="36" t="s">
        <v>121</v>
      </c>
      <c r="E607" s="36" t="s">
        <v>507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0</v>
      </c>
      <c r="J607" s="11">
        <v>13557</v>
      </c>
      <c r="K607" s="58" t="s">
        <v>1121</v>
      </c>
      <c r="L607" s="8">
        <f>I607/J607*100000</f>
        <v>0</v>
      </c>
      <c r="M607" s="7" t="str">
        <f>IF(L607=0,"Silencioso",IF(AND(L607&gt;0,L607&lt;100),"Baixa",IF(AND(L607&gt;=100,L607&lt;300),"Média",IF(AND(L607&gt;=300,L607&lt;500),"Alta",IF(L607&gt;=500,"Muito Alta","Avaliar")))))</f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21" ht="15.75" x14ac:dyDescent="0.25">
      <c r="A608" s="42">
        <v>487</v>
      </c>
      <c r="B608" s="7">
        <v>314220</v>
      </c>
      <c r="C608" s="17" t="s">
        <v>1115</v>
      </c>
      <c r="D608" s="36" t="s">
        <v>62</v>
      </c>
      <c r="E608" s="36" t="s">
        <v>509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0</v>
      </c>
      <c r="J608" s="11">
        <v>14913</v>
      </c>
      <c r="K608" s="58" t="s">
        <v>1121</v>
      </c>
      <c r="L608" s="8">
        <f>I608/J608*100000</f>
        <v>0</v>
      </c>
      <c r="M608" s="7" t="str">
        <f>IF(L608=0,"Silencioso",IF(AND(L608&gt;0,L608&lt;100),"Baixa",IF(AND(L608&gt;=100,L608&lt;300),"Média",IF(AND(L608&gt;=300,L608&lt;500),"Alta",IF(L608&gt;=500,"Muito Alta","Avaliar")))))</f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488</v>
      </c>
      <c r="B609" s="7">
        <v>314225</v>
      </c>
      <c r="C609" s="17" t="s">
        <v>1118</v>
      </c>
      <c r="D609" s="36" t="s">
        <v>121</v>
      </c>
      <c r="E609" s="36" t="s">
        <v>510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0</v>
      </c>
      <c r="J609" s="11">
        <v>4861</v>
      </c>
      <c r="K609" s="58" t="s">
        <v>1121</v>
      </c>
      <c r="L609" s="8">
        <f>I609/J609*100000</f>
        <v>0</v>
      </c>
      <c r="M609" s="7" t="str">
        <f>IF(L609=0,"Silencioso",IF(AND(L609&gt;0,L609&lt;100),"Baixa",IF(AND(L609&gt;=100,L609&lt;300),"Média",IF(AND(L609&gt;=300,L609&lt;500),"Alta",IF(L609&gt;=500,"Muito Alta","Avaliar")))))</f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490</v>
      </c>
      <c r="B610" s="7">
        <v>314240</v>
      </c>
      <c r="C610" s="17" t="s">
        <v>1112</v>
      </c>
      <c r="D610" s="36" t="s">
        <v>26</v>
      </c>
      <c r="E610" s="36" t="s">
        <v>512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7479</v>
      </c>
      <c r="K610" s="58" t="s">
        <v>1121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491</v>
      </c>
      <c r="B611" s="7">
        <v>314250</v>
      </c>
      <c r="C611" s="17" t="s">
        <v>1108</v>
      </c>
      <c r="D611" s="36" t="s">
        <v>11</v>
      </c>
      <c r="E611" s="36" t="s">
        <v>513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2240</v>
      </c>
      <c r="K611" s="58" t="s">
        <v>1121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492</v>
      </c>
      <c r="B612" s="7">
        <v>314260</v>
      </c>
      <c r="C612" s="17" t="s">
        <v>1114</v>
      </c>
      <c r="D612" s="36" t="s">
        <v>33</v>
      </c>
      <c r="E612" s="36" t="s">
        <v>514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8648</v>
      </c>
      <c r="K612" s="58" t="s">
        <v>1121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493</v>
      </c>
      <c r="B613" s="7">
        <v>314270</v>
      </c>
      <c r="C613" s="17" t="s">
        <v>1118</v>
      </c>
      <c r="D613" s="36" t="s">
        <v>121</v>
      </c>
      <c r="E613" s="36" t="s">
        <v>515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0</v>
      </c>
      <c r="J613" s="11">
        <v>15012</v>
      </c>
      <c r="K613" s="58" t="s">
        <v>1121</v>
      </c>
      <c r="L613" s="8">
        <f>I613/J613*100000</f>
        <v>0</v>
      </c>
      <c r="M613" s="7" t="str">
        <f>IF(L613=0,"Silencioso",IF(AND(L613&gt;0,L613&lt;100),"Baixa",IF(AND(L613&gt;=100,L613&lt;300),"Média",IF(AND(L613&gt;=300,L613&lt;500),"Alta",IF(L613&gt;=500,"Muito Alta","Avaliar")))))</f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495</v>
      </c>
      <c r="B614" s="7">
        <v>314290</v>
      </c>
      <c r="C614" s="17" t="s">
        <v>1118</v>
      </c>
      <c r="D614" s="36" t="s">
        <v>102</v>
      </c>
      <c r="E614" s="36" t="s">
        <v>517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0</v>
      </c>
      <c r="J614" s="11">
        <v>21017</v>
      </c>
      <c r="K614" s="58" t="s">
        <v>1121</v>
      </c>
      <c r="L614" s="8">
        <f>I614/J614*100000</f>
        <v>0</v>
      </c>
      <c r="M614" s="7" t="str">
        <f>IF(L614=0,"Silencioso",IF(AND(L614&gt;0,L614&lt;100),"Baixa",IF(AND(L614&gt;=100,L614&lt;300),"Média",IF(AND(L614&gt;=300,L614&lt;500),"Alta",IF(L614&gt;=500,"Muito Alta","Avaliar")))))</f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>
        <f>VLOOKUP($B614,LIRAa!$1:$1048576,5,FALSE)</f>
        <v>4.5999999999999996</v>
      </c>
      <c r="S614" s="38"/>
    </row>
    <row r="615" spans="1:19" ht="15.75" x14ac:dyDescent="0.25">
      <c r="A615" s="42">
        <v>498</v>
      </c>
      <c r="B615" s="7">
        <v>314315</v>
      </c>
      <c r="C615" s="17" t="s">
        <v>1113</v>
      </c>
      <c r="D615" s="36" t="s">
        <v>30</v>
      </c>
      <c r="E615" s="36" t="s">
        <v>520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4889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500</v>
      </c>
      <c r="B616" s="7">
        <v>314340</v>
      </c>
      <c r="C616" s="17" t="s">
        <v>1114</v>
      </c>
      <c r="D616" s="36" t="s">
        <v>36</v>
      </c>
      <c r="E616" s="36" t="s">
        <v>522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23569</v>
      </c>
      <c r="K616" s="58" t="s">
        <v>1121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502</v>
      </c>
      <c r="B617" s="7">
        <v>314345</v>
      </c>
      <c r="C617" s="17" t="s">
        <v>1118</v>
      </c>
      <c r="D617" s="36" t="s">
        <v>102</v>
      </c>
      <c r="E617" s="36" t="s">
        <v>523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0</v>
      </c>
      <c r="J617" s="11">
        <v>8180</v>
      </c>
      <c r="K617" s="58" t="s">
        <v>1121</v>
      </c>
      <c r="L617" s="8">
        <f>I617/J617*100000</f>
        <v>0</v>
      </c>
      <c r="M617" s="7" t="str">
        <f>IF(L617=0,"Silencioso",IF(AND(L617&gt;0,L617&lt;100),"Baixa",IF(AND(L617&gt;=100,L617&lt;300),"Média",IF(AND(L617&gt;=300,L617&lt;500),"Alta",IF(L617&gt;=500,"Muito Alta","Avaliar")))))</f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504</v>
      </c>
      <c r="B618" s="7">
        <v>314360</v>
      </c>
      <c r="C618" s="17" t="s">
        <v>1108</v>
      </c>
      <c r="D618" s="36" t="s">
        <v>11</v>
      </c>
      <c r="E618" s="36" t="s">
        <v>525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2488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505</v>
      </c>
      <c r="B619" s="7">
        <v>314370</v>
      </c>
      <c r="C619" s="17" t="s">
        <v>1108</v>
      </c>
      <c r="D619" s="36" t="s">
        <v>90</v>
      </c>
      <c r="E619" s="36" t="s">
        <v>526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3211</v>
      </c>
      <c r="K619" s="58" t="s">
        <v>1121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506</v>
      </c>
      <c r="B620" s="7">
        <v>314380</v>
      </c>
      <c r="C620" s="17" t="s">
        <v>1114</v>
      </c>
      <c r="D620" s="36" t="s">
        <v>36</v>
      </c>
      <c r="E620" s="36" t="s">
        <v>527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0</v>
      </c>
      <c r="J620" s="11">
        <v>6065</v>
      </c>
      <c r="K620" s="58" t="s">
        <v>1121</v>
      </c>
      <c r="L620" s="8">
        <f>I620/J620*100000</f>
        <v>0</v>
      </c>
      <c r="M620" s="7" t="str">
        <f>IF(L620=0,"Silencioso",IF(AND(L620&gt;0,L620&lt;100),"Baixa",IF(AND(L620&gt;=100,L620&lt;300),"Média",IF(AND(L620&gt;=300,L620&lt;500),"Alta",IF(L620&gt;=500,"Muito Alta","Avaliar")))))</f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509</v>
      </c>
      <c r="B621" s="7">
        <v>314410</v>
      </c>
      <c r="C621" s="17" t="s">
        <v>1114</v>
      </c>
      <c r="D621" s="36" t="s">
        <v>40</v>
      </c>
      <c r="E621" s="36" t="s">
        <v>530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20594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510</v>
      </c>
      <c r="B622" s="7">
        <v>314420</v>
      </c>
      <c r="C622" s="17" t="s">
        <v>1110</v>
      </c>
      <c r="D622" s="36" t="s">
        <v>22</v>
      </c>
      <c r="E622" s="36" t="s">
        <v>531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3219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511</v>
      </c>
      <c r="B623" s="7">
        <v>314430</v>
      </c>
      <c r="C623" s="17" t="s">
        <v>1113</v>
      </c>
      <c r="D623" s="36" t="s">
        <v>28</v>
      </c>
      <c r="E623" s="36" t="s">
        <v>532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40839</v>
      </c>
      <c r="K623" s="58" t="s">
        <v>1122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3</v>
      </c>
      <c r="O623" s="7">
        <f>VLOOKUP($B623,LIRAa!$1:$1048576,4,FALSE)</f>
        <v>3</v>
      </c>
      <c r="P623" s="7">
        <f>VLOOKUP($B623,LIRAa!$1:$1048576,5,FALSE)</f>
        <v>5.5</v>
      </c>
      <c r="S623" s="38"/>
    </row>
    <row r="624" spans="1:19" ht="15.75" x14ac:dyDescent="0.25">
      <c r="A624" s="42">
        <v>512</v>
      </c>
      <c r="B624" s="7">
        <v>314435</v>
      </c>
      <c r="C624" s="17" t="s">
        <v>1110</v>
      </c>
      <c r="D624" s="36" t="s">
        <v>20</v>
      </c>
      <c r="E624" s="36" t="s">
        <v>533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0</v>
      </c>
      <c r="J624" s="11">
        <v>6939</v>
      </c>
      <c r="K624" s="58" t="s">
        <v>1121</v>
      </c>
      <c r="L624" s="8">
        <f>I624/J624*100000</f>
        <v>0</v>
      </c>
      <c r="M624" s="7" t="str">
        <f>IF(L624=0,"Silencioso",IF(AND(L624&gt;0,L624&lt;100),"Baixa",IF(AND(L624&gt;=100,L624&lt;300),"Média",IF(AND(L624&gt;=300,L624&lt;500),"Alta",IF(L624&gt;=500,"Muito Alta","Avaliar")))))</f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513</v>
      </c>
      <c r="B625" s="7">
        <v>314437</v>
      </c>
      <c r="C625" s="17" t="s">
        <v>1117</v>
      </c>
      <c r="D625" s="36" t="s">
        <v>80</v>
      </c>
      <c r="E625" s="36" t="s">
        <v>534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3314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514</v>
      </c>
      <c r="B626" s="7">
        <v>314440</v>
      </c>
      <c r="C626" s="17" t="s">
        <v>1114</v>
      </c>
      <c r="D626" s="36" t="s">
        <v>36</v>
      </c>
      <c r="E626" s="36" t="s">
        <v>535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4731</v>
      </c>
      <c r="K626" s="58" t="s">
        <v>1121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515</v>
      </c>
      <c r="B627" s="7">
        <v>314450</v>
      </c>
      <c r="C627" s="17" t="s">
        <v>1116</v>
      </c>
      <c r="D627" s="36" t="s">
        <v>94</v>
      </c>
      <c r="E627" s="36" t="s">
        <v>536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8555</v>
      </c>
      <c r="K627" s="58" t="s">
        <v>1121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517</v>
      </c>
      <c r="B628" s="7">
        <v>314465</v>
      </c>
      <c r="C628" s="17" t="s">
        <v>1118</v>
      </c>
      <c r="D628" s="36" t="s">
        <v>102</v>
      </c>
      <c r="E628" s="36" t="s">
        <v>538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10263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>
        <f>VLOOKUP($B628,LIRAa!$1:$1048576,5,FALSE)</f>
        <v>6.2</v>
      </c>
      <c r="S628" s="38"/>
    </row>
    <row r="629" spans="1:19" ht="15.75" x14ac:dyDescent="0.25">
      <c r="A629" s="42">
        <v>518</v>
      </c>
      <c r="B629" s="7">
        <v>314467</v>
      </c>
      <c r="C629" s="17" t="s">
        <v>1110</v>
      </c>
      <c r="D629" s="36" t="s">
        <v>22</v>
      </c>
      <c r="E629" s="36" t="s">
        <v>539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3255</v>
      </c>
      <c r="K629" s="58" t="s">
        <v>1121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519</v>
      </c>
      <c r="B630" s="7">
        <v>314470</v>
      </c>
      <c r="C630" s="17" t="s">
        <v>1108</v>
      </c>
      <c r="D630" s="36" t="s">
        <v>90</v>
      </c>
      <c r="E630" s="36" t="s">
        <v>540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17607</v>
      </c>
      <c r="K630" s="58" t="s">
        <v>1121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522</v>
      </c>
      <c r="B631" s="7">
        <v>314500</v>
      </c>
      <c r="C631" s="17" t="s">
        <v>1107</v>
      </c>
      <c r="D631" s="36" t="s">
        <v>8</v>
      </c>
      <c r="E631" s="36" t="s">
        <v>543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15280</v>
      </c>
      <c r="K631" s="58" t="s">
        <v>1121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523</v>
      </c>
      <c r="B632" s="7">
        <v>314505</v>
      </c>
      <c r="C632" s="17" t="s">
        <v>1118</v>
      </c>
      <c r="D632" s="36" t="s">
        <v>102</v>
      </c>
      <c r="E632" s="36" t="s">
        <v>544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7504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524</v>
      </c>
      <c r="B633" s="7">
        <v>314510</v>
      </c>
      <c r="C633" s="17" t="s">
        <v>1114</v>
      </c>
      <c r="D633" s="36" t="s">
        <v>40</v>
      </c>
      <c r="E633" s="36" t="s">
        <v>545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16610</v>
      </c>
      <c r="K633" s="58" t="s">
        <v>1121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 t="str">
        <f>VLOOKUP($B633,LIRAa!$1:$1048576,5,FALSE)</f>
        <v>Sem Informação</v>
      </c>
      <c r="S633" s="38"/>
    </row>
    <row r="634" spans="1:19" ht="15.75" x14ac:dyDescent="0.25">
      <c r="A634" s="42">
        <v>527</v>
      </c>
      <c r="B634" s="7">
        <v>314530</v>
      </c>
      <c r="C634" s="17" t="s">
        <v>1113</v>
      </c>
      <c r="D634" s="36" t="s">
        <v>28</v>
      </c>
      <c r="E634" s="36" t="s">
        <v>548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0</v>
      </c>
      <c r="J634" s="11">
        <v>31326</v>
      </c>
      <c r="K634" s="58" t="s">
        <v>1122</v>
      </c>
      <c r="L634" s="8">
        <f>I634/J634*100000</f>
        <v>0</v>
      </c>
      <c r="M634" s="7" t="str">
        <f>IF(L634=0,"Silencioso",IF(AND(L634&gt;0,L634&lt;100),"Baixa",IF(AND(L634&gt;=100,L634&lt;300),"Média",IF(AND(L634&gt;=300,L634&lt;500),"Alta",IF(L634&gt;=500,"Muito Alta","Avaliar")))))</f>
        <v>Silencioso</v>
      </c>
      <c r="N634" s="7">
        <f>VLOOKUP($B634,LIRAa!$1:$1048576,3,FALSE)</f>
        <v>4.5999999999999996</v>
      </c>
      <c r="O634" s="7">
        <f>VLOOKUP($B634,LIRAa!$1:$1048576,4,FALSE)</f>
        <v>4.5</v>
      </c>
      <c r="P634" s="7">
        <f>VLOOKUP($B634,LIRAa!$1:$1048576,5,FALSE)</f>
        <v>1.9</v>
      </c>
      <c r="S634" s="38"/>
    </row>
    <row r="635" spans="1:19" ht="15.75" x14ac:dyDescent="0.25">
      <c r="A635" s="42">
        <v>529</v>
      </c>
      <c r="B635" s="7">
        <v>314537</v>
      </c>
      <c r="C635" s="17" t="s">
        <v>1118</v>
      </c>
      <c r="D635" s="36" t="s">
        <v>102</v>
      </c>
      <c r="E635" s="36" t="s">
        <v>550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>H635+F635+G635</f>
        <v>0</v>
      </c>
      <c r="J635" s="11">
        <v>5273</v>
      </c>
      <c r="K635" s="58" t="s">
        <v>1121</v>
      </c>
      <c r="L635" s="8">
        <f>I635/J635*100000</f>
        <v>0</v>
      </c>
      <c r="M635" s="7" t="str">
        <f>IF(L635=0,"Silencioso",IF(AND(L635&gt;0,L635&lt;100),"Baixa",IF(AND(L635&gt;=100,L635&lt;300),"Média",IF(AND(L635&gt;=300,L635&lt;500),"Alta",IF(L635&gt;=500,"Muito Alta","Avaliar")))))</f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530</v>
      </c>
      <c r="B636" s="7">
        <v>314540</v>
      </c>
      <c r="C636" s="17" t="s">
        <v>1115</v>
      </c>
      <c r="D636" s="36" t="s">
        <v>57</v>
      </c>
      <c r="E636" s="36" t="s">
        <v>551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1775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532</v>
      </c>
      <c r="B637" s="7">
        <v>314550</v>
      </c>
      <c r="C637" s="17" t="s">
        <v>1114</v>
      </c>
      <c r="D637" s="36" t="s">
        <v>33</v>
      </c>
      <c r="E637" s="36" t="s">
        <v>553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2765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533</v>
      </c>
      <c r="B638" s="7">
        <v>314560</v>
      </c>
      <c r="C638" s="17" t="s">
        <v>1112</v>
      </c>
      <c r="D638" s="36" t="s">
        <v>26</v>
      </c>
      <c r="E638" s="36" t="s">
        <v>554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0</v>
      </c>
      <c r="J638" s="11">
        <v>41529</v>
      </c>
      <c r="K638" s="58" t="s">
        <v>1122</v>
      </c>
      <c r="L638" s="8">
        <f>I638/J638*100000</f>
        <v>0</v>
      </c>
      <c r="M638" s="7" t="str">
        <f>IF(L638=0,"Silencioso",IF(AND(L638&gt;0,L638&lt;100),"Baixa",IF(AND(L638&gt;=100,L638&lt;300),"Média",IF(AND(L638&gt;=300,L638&lt;500),"Alta",IF(L638&gt;=500,"Muito Alta","Avaliar")))))</f>
        <v>Silencioso</v>
      </c>
      <c r="N638" s="7">
        <f>VLOOKUP($B638,LIRAa!$1:$1048576,3,FALSE)</f>
        <v>3.1</v>
      </c>
      <c r="O638" s="7">
        <f>VLOOKUP($B638,LIRAa!$1:$1048576,4,FALSE)</f>
        <v>2</v>
      </c>
      <c r="P638" s="7">
        <f>VLOOKUP($B638,LIRAa!$1:$1048576,5,FALSE)</f>
        <v>4.8</v>
      </c>
      <c r="S638" s="38"/>
    </row>
    <row r="639" spans="1:19" ht="15.75" x14ac:dyDescent="0.25">
      <c r="A639" s="42">
        <v>534</v>
      </c>
      <c r="B639" s="7">
        <v>314570</v>
      </c>
      <c r="C639" s="17" t="s">
        <v>1115</v>
      </c>
      <c r="D639" s="36" t="s">
        <v>57</v>
      </c>
      <c r="E639" s="36" t="s">
        <v>555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2136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535</v>
      </c>
      <c r="B640" s="7">
        <v>314580</v>
      </c>
      <c r="C640" s="17" t="s">
        <v>1112</v>
      </c>
      <c r="D640" s="36" t="s">
        <v>26</v>
      </c>
      <c r="E640" s="36" t="s">
        <v>556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3144</v>
      </c>
      <c r="K640" s="58" t="s">
        <v>1121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536</v>
      </c>
      <c r="B641" s="7">
        <v>314585</v>
      </c>
      <c r="C641" s="17" t="s">
        <v>1109</v>
      </c>
      <c r="D641" s="36" t="s">
        <v>17</v>
      </c>
      <c r="E641" s="36" t="s">
        <v>557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4647</v>
      </c>
      <c r="K641" s="58" t="s">
        <v>1121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537</v>
      </c>
      <c r="B642" s="7">
        <v>314587</v>
      </c>
      <c r="C642" s="17" t="s">
        <v>1115</v>
      </c>
      <c r="D642" s="36" t="s">
        <v>14</v>
      </c>
      <c r="E642" s="36" t="s">
        <v>558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>H642+F642+G642</f>
        <v>0</v>
      </c>
      <c r="J642" s="11">
        <v>7954</v>
      </c>
      <c r="K642" s="58" t="s">
        <v>1121</v>
      </c>
      <c r="L642" s="8">
        <f>I642/J642*100000</f>
        <v>0</v>
      </c>
      <c r="M642" s="7" t="str">
        <f>IF(L642=0,"Silencioso",IF(AND(L642&gt;0,L642&lt;100),"Baixa",IF(AND(L642&gt;=100,L642&lt;300),"Média",IF(AND(L642&gt;=300,L642&lt;500),"Alta",IF(L642&gt;=500,"Muito Alta","Avaliar")))))</f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 t="str">
        <f>VLOOKUP($B642,LIRAa!$1:$1048576,5,FALSE)</f>
        <v>Sem Informação</v>
      </c>
      <c r="S642" s="38"/>
    </row>
    <row r="643" spans="1:19" ht="15.75" x14ac:dyDescent="0.25">
      <c r="A643" s="42">
        <v>539</v>
      </c>
      <c r="B643" s="7">
        <v>314600</v>
      </c>
      <c r="C643" s="17" t="s">
        <v>1114</v>
      </c>
      <c r="D643" s="36" t="s">
        <v>36</v>
      </c>
      <c r="E643" s="36" t="s">
        <v>560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0</v>
      </c>
      <c r="J643" s="11">
        <v>33481</v>
      </c>
      <c r="K643" s="58" t="s">
        <v>1122</v>
      </c>
      <c r="L643" s="8">
        <f>I643/J643*100000</f>
        <v>0</v>
      </c>
      <c r="M643" s="7" t="str">
        <f>IF(L643=0,"Silencioso",IF(AND(L643&gt;0,L643&lt;100),"Baixa",IF(AND(L643&gt;=100,L643&lt;300),"Média",IF(AND(L643&gt;=300,L643&lt;500),"Alta",IF(L643&gt;=500,"Muito Alta","Avaliar")))))</f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541</v>
      </c>
      <c r="B644" s="7">
        <v>314620</v>
      </c>
      <c r="C644" s="17" t="s">
        <v>1113</v>
      </c>
      <c r="D644" s="36" t="s">
        <v>28</v>
      </c>
      <c r="E644" s="36" t="s">
        <v>562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0</v>
      </c>
      <c r="J644" s="11">
        <v>5954</v>
      </c>
      <c r="K644" s="58" t="s">
        <v>1121</v>
      </c>
      <c r="L644" s="8">
        <f>I644/J644*100000</f>
        <v>0</v>
      </c>
      <c r="M644" s="7" t="str">
        <f>IF(L644=0,"Silencioso",IF(AND(L644&gt;0,L644&lt;100),"Baixa",IF(AND(L644&gt;=100,L644&lt;300),"Média",IF(AND(L644&gt;=300,L644&lt;500),"Alta",IF(L644&gt;=500,"Muito Alta","Avaliar")))))</f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 t="str">
        <f>VLOOKUP($B644,LIRAa!$1:$1048576,5,FALSE)</f>
        <v>Sem Informação</v>
      </c>
      <c r="S644" s="38"/>
    </row>
    <row r="645" spans="1:19" ht="15.75" x14ac:dyDescent="0.25">
      <c r="A645" s="42">
        <v>543</v>
      </c>
      <c r="B645" s="7">
        <v>314630</v>
      </c>
      <c r="C645" s="17" t="s">
        <v>1113</v>
      </c>
      <c r="D645" s="36" t="s">
        <v>28</v>
      </c>
      <c r="E645" s="36" t="s">
        <v>564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0</v>
      </c>
      <c r="J645" s="11">
        <v>20052</v>
      </c>
      <c r="K645" s="58" t="s">
        <v>1121</v>
      </c>
      <c r="L645" s="8">
        <f>I645/J645*100000</f>
        <v>0</v>
      </c>
      <c r="M645" s="7" t="str">
        <f>IF(L645=0,"Silencioso",IF(AND(L645&gt;0,L645&lt;100),"Baixa",IF(AND(L645&gt;=100,L645&lt;300),"Média",IF(AND(L645&gt;=300,L645&lt;500),"Alta",IF(L645&gt;=500,"Muito Alta","Avaliar")))))</f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544</v>
      </c>
      <c r="B646" s="7">
        <v>314655</v>
      </c>
      <c r="C646" s="17" t="s">
        <v>1118</v>
      </c>
      <c r="D646" s="36" t="s">
        <v>102</v>
      </c>
      <c r="E646" s="36" t="s">
        <v>565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0</v>
      </c>
      <c r="J646" s="11">
        <v>6084</v>
      </c>
      <c r="K646" s="58" t="s">
        <v>1121</v>
      </c>
      <c r="L646" s="8">
        <f>I646/J646*100000</f>
        <v>0</v>
      </c>
      <c r="M646" s="7" t="str">
        <f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545</v>
      </c>
      <c r="B647" s="7">
        <v>314640</v>
      </c>
      <c r="C647" s="17" t="s">
        <v>1108</v>
      </c>
      <c r="D647" s="36" t="s">
        <v>11</v>
      </c>
      <c r="E647" s="36" t="s">
        <v>566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4510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546</v>
      </c>
      <c r="B648" s="7">
        <v>314650</v>
      </c>
      <c r="C648" s="17" t="s">
        <v>1112</v>
      </c>
      <c r="D648" s="36" t="s">
        <v>26</v>
      </c>
      <c r="E648" s="36" t="s">
        <v>567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8270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547</v>
      </c>
      <c r="B649" s="7">
        <v>314660</v>
      </c>
      <c r="C649" s="17" t="s">
        <v>1116</v>
      </c>
      <c r="D649" s="36" t="s">
        <v>41</v>
      </c>
      <c r="E649" s="36" t="s">
        <v>568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1535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548</v>
      </c>
      <c r="B650" s="7">
        <v>314670</v>
      </c>
      <c r="C650" s="17" t="s">
        <v>1115</v>
      </c>
      <c r="D650" s="36" t="s">
        <v>38</v>
      </c>
      <c r="E650" s="36" t="s">
        <v>569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6621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549</v>
      </c>
      <c r="B651" s="7">
        <v>314675</v>
      </c>
      <c r="C651" s="17" t="s">
        <v>1113</v>
      </c>
      <c r="D651" s="36" t="s">
        <v>30</v>
      </c>
      <c r="E651" s="36" t="s">
        <v>570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5671</v>
      </c>
      <c r="K651" s="58" t="s">
        <v>1121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552</v>
      </c>
      <c r="B652" s="7">
        <v>314700</v>
      </c>
      <c r="C652" s="17" t="s">
        <v>1117</v>
      </c>
      <c r="D652" s="36" t="s">
        <v>80</v>
      </c>
      <c r="E652" s="36" t="s">
        <v>573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92430</v>
      </c>
      <c r="K652" s="58" t="s">
        <v>1123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>
        <f>VLOOKUP($B652,LIRAa!$1:$1048576,3,FALSE)</f>
        <v>4.2</v>
      </c>
      <c r="O652" s="7">
        <f>VLOOKUP($B652,LIRAa!$1:$1048576,4,FALSE)</f>
        <v>7.5</v>
      </c>
      <c r="P652" s="7">
        <f>VLOOKUP($B652,LIRAa!$1:$1048576,5,FALSE)</f>
        <v>6.3</v>
      </c>
      <c r="S652" s="38"/>
    </row>
    <row r="653" spans="1:19" ht="15.75" x14ac:dyDescent="0.25">
      <c r="A653" s="42">
        <v>554</v>
      </c>
      <c r="B653" s="7">
        <v>314730</v>
      </c>
      <c r="C653" s="17" t="s">
        <v>1114</v>
      </c>
      <c r="D653" s="36" t="s">
        <v>36</v>
      </c>
      <c r="E653" s="36" t="s">
        <v>575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20940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>
        <f>VLOOKUP($B653,LIRAa!$1:$1048576,3,FALSE)</f>
        <v>0</v>
      </c>
      <c r="O653" s="7">
        <f>VLOOKUP($B653,LIRAa!$1:$1048576,4,FALSE)</f>
        <v>2.2000000000000002</v>
      </c>
      <c r="P653" s="7">
        <f>VLOOKUP($B653,LIRAa!$1:$1048576,5,FALSE)</f>
        <v>0</v>
      </c>
      <c r="S653" s="38"/>
    </row>
    <row r="654" spans="1:19" ht="15.75" x14ac:dyDescent="0.25">
      <c r="A654" s="42">
        <v>555</v>
      </c>
      <c r="B654" s="7">
        <v>314740</v>
      </c>
      <c r="C654" s="17" t="s">
        <v>1108</v>
      </c>
      <c r="D654" s="36" t="s">
        <v>11</v>
      </c>
      <c r="E654" s="36" t="s">
        <v>576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0</v>
      </c>
      <c r="J654" s="11">
        <v>24375</v>
      </c>
      <c r="K654" s="58" t="s">
        <v>1121</v>
      </c>
      <c r="L654" s="8">
        <f>I654/J654*100000</f>
        <v>0</v>
      </c>
      <c r="M654" s="7" t="str">
        <f>IF(L654=0,"Silencioso",IF(AND(L654&gt;0,L654&lt;100),"Baixa",IF(AND(L654&gt;=100,L654&lt;300),"Média",IF(AND(L654&gt;=300,L654&lt;500),"Alta",IF(L654&gt;=500,"Muito Alta","Avaliar")))))</f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557</v>
      </c>
      <c r="B655" s="7">
        <v>314770</v>
      </c>
      <c r="C655" s="17" t="s">
        <v>1112</v>
      </c>
      <c r="D655" s="36" t="s">
        <v>26</v>
      </c>
      <c r="E655" s="36" t="s">
        <v>578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8112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558</v>
      </c>
      <c r="B656" s="7">
        <v>314780</v>
      </c>
      <c r="C656" s="17" t="s">
        <v>1115</v>
      </c>
      <c r="D656" s="36" t="s">
        <v>57</v>
      </c>
      <c r="E656" s="36" t="s">
        <v>860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2048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559</v>
      </c>
      <c r="B657" s="7">
        <v>314750</v>
      </c>
      <c r="C657" s="17" t="s">
        <v>1108</v>
      </c>
      <c r="D657" s="36" t="s">
        <v>90</v>
      </c>
      <c r="E657" s="36" t="s">
        <v>579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1664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561</v>
      </c>
      <c r="B658" s="7">
        <v>314795</v>
      </c>
      <c r="C658" s="17" t="s">
        <v>1118</v>
      </c>
      <c r="D658" s="36" t="s">
        <v>121</v>
      </c>
      <c r="E658" s="36" t="s">
        <v>580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5942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564</v>
      </c>
      <c r="B659" s="7">
        <v>314820</v>
      </c>
      <c r="C659" s="17" t="s">
        <v>1115</v>
      </c>
      <c r="D659" s="36" t="s">
        <v>62</v>
      </c>
      <c r="E659" s="36" t="s">
        <v>582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0</v>
      </c>
      <c r="J659" s="11">
        <v>5652</v>
      </c>
      <c r="K659" s="58" t="s">
        <v>1121</v>
      </c>
      <c r="L659" s="8">
        <f>I659/J659*100000</f>
        <v>0</v>
      </c>
      <c r="M659" s="7" t="str">
        <f>IF(L659=0,"Silencioso",IF(AND(L659&gt;0,L659&lt;100),"Baixa",IF(AND(L659&gt;=100,L659&lt;300),"Média",IF(AND(L659&gt;=300,L659&lt;500),"Alta",IF(L659&gt;=500,"Muito Alta","Avaliar")))))</f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565</v>
      </c>
      <c r="B660" s="7">
        <v>314830</v>
      </c>
      <c r="C660" s="17" t="s">
        <v>1109</v>
      </c>
      <c r="D660" s="36" t="s">
        <v>17</v>
      </c>
      <c r="E660" s="36" t="s">
        <v>583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9557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566</v>
      </c>
      <c r="B661" s="7">
        <v>314840</v>
      </c>
      <c r="C661" s="17" t="s">
        <v>1110</v>
      </c>
      <c r="D661" s="36" t="s">
        <v>22</v>
      </c>
      <c r="E661" s="36" t="s">
        <v>584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4849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567</v>
      </c>
      <c r="B662" s="7">
        <v>314850</v>
      </c>
      <c r="C662" s="17" t="s">
        <v>1113</v>
      </c>
      <c r="D662" s="36" t="s">
        <v>28</v>
      </c>
      <c r="E662" s="36" t="s">
        <v>585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8481</v>
      </c>
      <c r="K662" s="58" t="s">
        <v>1121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568</v>
      </c>
      <c r="B663" s="7">
        <v>314860</v>
      </c>
      <c r="C663" s="17" t="s">
        <v>1110</v>
      </c>
      <c r="D663" s="36" t="s">
        <v>22</v>
      </c>
      <c r="E663" s="36" t="s">
        <v>586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0</v>
      </c>
      <c r="J663" s="11">
        <v>17545</v>
      </c>
      <c r="K663" s="58" t="s">
        <v>1121</v>
      </c>
      <c r="L663" s="8">
        <f>I663/J663*100000</f>
        <v>0</v>
      </c>
      <c r="M663" s="7" t="str">
        <f>IF(L663=0,"Silencioso",IF(AND(L663&gt;0,L663&lt;100),"Baixa",IF(AND(L663&gt;=100,L663&lt;300),"Média",IF(AND(L663&gt;=300,L663&lt;500),"Alta",IF(L663&gt;=500,"Muito Alta","Avaliar")))))</f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570</v>
      </c>
      <c r="B664" s="7">
        <v>314875</v>
      </c>
      <c r="C664" s="17" t="s">
        <v>1115</v>
      </c>
      <c r="D664" s="36" t="s">
        <v>14</v>
      </c>
      <c r="E664" s="36" t="s">
        <v>587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0</v>
      </c>
      <c r="J664" s="11">
        <v>7065</v>
      </c>
      <c r="K664" s="58" t="s">
        <v>1121</v>
      </c>
      <c r="L664" s="8">
        <f>I664/J664*100000</f>
        <v>0</v>
      </c>
      <c r="M664" s="7" t="str">
        <f>IF(L664=0,"Silencioso",IF(AND(L664&gt;0,L664&lt;100),"Baixa",IF(AND(L664&gt;=100,L664&lt;300),"Média",IF(AND(L664&gt;=300,L664&lt;500),"Alta",IF(L664&gt;=500,"Muito Alta","Avaliar")))))</f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571</v>
      </c>
      <c r="B665" s="7">
        <v>314880</v>
      </c>
      <c r="C665" s="17" t="s">
        <v>1109</v>
      </c>
      <c r="D665" s="36" t="s">
        <v>17</v>
      </c>
      <c r="E665" s="36" t="s">
        <v>588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3100</v>
      </c>
      <c r="K665" s="58" t="s">
        <v>1121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573</v>
      </c>
      <c r="B666" s="7">
        <v>314900</v>
      </c>
      <c r="C666" s="17" t="s">
        <v>1115</v>
      </c>
      <c r="D666" s="36" t="s">
        <v>14</v>
      </c>
      <c r="E666" s="36" t="s">
        <v>590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0</v>
      </c>
      <c r="J666" s="11">
        <v>2475</v>
      </c>
      <c r="K666" s="58" t="s">
        <v>1121</v>
      </c>
      <c r="L666" s="8">
        <f>I666/J666*100000</f>
        <v>0</v>
      </c>
      <c r="M666" s="7" t="str">
        <f>IF(L666=0,"Silencioso",IF(AND(L666&gt;0,L666&lt;100),"Baixa",IF(AND(L666&gt;=100,L666&lt;300),"Média",IF(AND(L666&gt;=300,L666&lt;500),"Alta",IF(L666&gt;=500,"Muito Alta","Avaliar")))))</f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574</v>
      </c>
      <c r="B667" s="7">
        <v>314910</v>
      </c>
      <c r="C667" s="17" t="s">
        <v>1114</v>
      </c>
      <c r="D667" s="36" t="s">
        <v>36</v>
      </c>
      <c r="E667" s="36" t="s">
        <v>591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0</v>
      </c>
      <c r="J667" s="11">
        <v>11246</v>
      </c>
      <c r="K667" s="58" t="s">
        <v>1121</v>
      </c>
      <c r="L667" s="8">
        <f>I667/J667*100000</f>
        <v>0</v>
      </c>
      <c r="M667" s="7" t="str">
        <f>IF(L667=0,"Silencioso",IF(AND(L667&gt;0,L667&lt;100),"Baixa",IF(AND(L667&gt;=100,L667&lt;300),"Média",IF(AND(L667&gt;=300,L667&lt;500),"Alta",IF(L667&gt;=500,"Muito Alta","Avaliar")))))</f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575</v>
      </c>
      <c r="B668" s="7">
        <v>314915</v>
      </c>
      <c r="C668" s="17" t="s">
        <v>1118</v>
      </c>
      <c r="D668" s="36" t="s">
        <v>121</v>
      </c>
      <c r="E668" s="36" t="s">
        <v>592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11453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576</v>
      </c>
      <c r="B669" s="7">
        <v>314920</v>
      </c>
      <c r="C669" s="17" t="s">
        <v>1111</v>
      </c>
      <c r="D669" s="36" t="s">
        <v>24</v>
      </c>
      <c r="E669" s="36" t="s">
        <v>593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3626</v>
      </c>
      <c r="K669" s="58" t="s">
        <v>1121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578</v>
      </c>
      <c r="B670" s="7">
        <v>314940</v>
      </c>
      <c r="C670" s="17" t="s">
        <v>1115</v>
      </c>
      <c r="D670" s="36" t="s">
        <v>57</v>
      </c>
      <c r="E670" s="36" t="s">
        <v>595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1808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579</v>
      </c>
      <c r="B671" s="7">
        <v>314950</v>
      </c>
      <c r="C671" s="17" t="s">
        <v>1115</v>
      </c>
      <c r="D671" s="36" t="s">
        <v>57</v>
      </c>
      <c r="E671" s="36" t="s">
        <v>596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3310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580</v>
      </c>
      <c r="B672" s="7">
        <v>314960</v>
      </c>
      <c r="C672" s="17" t="s">
        <v>1108</v>
      </c>
      <c r="D672" s="36" t="s">
        <v>11</v>
      </c>
      <c r="E672" s="36" t="s">
        <v>597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4379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583</v>
      </c>
      <c r="B673" s="7">
        <v>314990</v>
      </c>
      <c r="C673" s="17" t="s">
        <v>1114</v>
      </c>
      <c r="D673" s="36" t="s">
        <v>33</v>
      </c>
      <c r="E673" s="36" t="s">
        <v>600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21291</v>
      </c>
      <c r="K673" s="58" t="s">
        <v>1121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585</v>
      </c>
      <c r="B674" s="7">
        <v>315000</v>
      </c>
      <c r="C674" s="17" t="s">
        <v>1113</v>
      </c>
      <c r="D674" s="36" t="s">
        <v>28</v>
      </c>
      <c r="E674" s="36" t="s">
        <v>602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4246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586</v>
      </c>
      <c r="B675" s="7">
        <v>315010</v>
      </c>
      <c r="C675" s="17" t="s">
        <v>1115</v>
      </c>
      <c r="D675" s="36" t="s">
        <v>57</v>
      </c>
      <c r="E675" s="36" t="s">
        <v>603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2763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587</v>
      </c>
      <c r="B676" s="7">
        <v>315015</v>
      </c>
      <c r="C676" s="17" t="s">
        <v>1110</v>
      </c>
      <c r="D676" s="36" t="s">
        <v>20</v>
      </c>
      <c r="E676" s="36" t="s">
        <v>604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8426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588</v>
      </c>
      <c r="B677" s="7">
        <v>315020</v>
      </c>
      <c r="C677" s="17" t="s">
        <v>1109</v>
      </c>
      <c r="D677" s="36" t="s">
        <v>17</v>
      </c>
      <c r="E677" s="36" t="s">
        <v>605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4140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589</v>
      </c>
      <c r="B678" s="7">
        <v>315030</v>
      </c>
      <c r="C678" s="17" t="s">
        <v>1116</v>
      </c>
      <c r="D678" s="36" t="s">
        <v>94</v>
      </c>
      <c r="E678" s="36" t="s">
        <v>606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4528</v>
      </c>
      <c r="K678" s="58" t="s">
        <v>1121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593</v>
      </c>
      <c r="B679" s="7">
        <v>315057</v>
      </c>
      <c r="C679" s="17" t="s">
        <v>1118</v>
      </c>
      <c r="D679" s="36" t="s">
        <v>121</v>
      </c>
      <c r="E679" s="36" t="s">
        <v>609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0</v>
      </c>
      <c r="J679" s="11">
        <v>7490</v>
      </c>
      <c r="K679" s="58" t="s">
        <v>1121</v>
      </c>
      <c r="L679" s="8">
        <f>I679/J679*100000</f>
        <v>0</v>
      </c>
      <c r="M679" s="7" t="str">
        <f>IF(L679=0,"Silencioso",IF(AND(L679&gt;0,L679&lt;100),"Baixa",IF(AND(L679&gt;=100,L679&lt;300),"Média",IF(AND(L679&gt;=300,L679&lt;500),"Alta",IF(L679&gt;=500,"Muito Alta","Avaliar")))))</f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595</v>
      </c>
      <c r="B680" s="7">
        <v>315070</v>
      </c>
      <c r="C680" s="17" t="s">
        <v>1111</v>
      </c>
      <c r="D680" s="36" t="s">
        <v>24</v>
      </c>
      <c r="E680" s="36" t="s">
        <v>611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0</v>
      </c>
      <c r="J680" s="11">
        <v>6044</v>
      </c>
      <c r="K680" s="58" t="s">
        <v>1121</v>
      </c>
      <c r="L680" s="8">
        <f>I680/J680*100000</f>
        <v>0</v>
      </c>
      <c r="M680" s="7" t="str">
        <f>IF(L680=0,"Silencioso",IF(AND(L680&gt;0,L680&lt;100),"Baixa",IF(AND(L680&gt;=100,L680&lt;300),"Média",IF(AND(L680&gt;=300,L680&lt;500),"Alta",IF(L680&gt;=500,"Muito Alta","Avaliar")))))</f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596</v>
      </c>
      <c r="B681" s="7">
        <v>315080</v>
      </c>
      <c r="C681" s="17" t="s">
        <v>1116</v>
      </c>
      <c r="D681" s="36" t="s">
        <v>41</v>
      </c>
      <c r="E681" s="36" t="s">
        <v>612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17618</v>
      </c>
      <c r="K681" s="58" t="s">
        <v>1121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597</v>
      </c>
      <c r="B682" s="7">
        <v>315090</v>
      </c>
      <c r="C682" s="17" t="s">
        <v>1114</v>
      </c>
      <c r="D682" s="36" t="s">
        <v>36</v>
      </c>
      <c r="E682" s="36" t="s">
        <v>613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5455</v>
      </c>
      <c r="K682" s="58" t="s">
        <v>1121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600</v>
      </c>
      <c r="B683" s="7">
        <v>315120</v>
      </c>
      <c r="C683" s="17" t="s">
        <v>1118</v>
      </c>
      <c r="D683" s="36" t="s">
        <v>135</v>
      </c>
      <c r="E683" s="36" t="s">
        <v>135</v>
      </c>
      <c r="F683" s="12">
        <f>VLOOKUP(A683,Dengue!$1:$1048576,10,FALSE)</f>
        <v>0</v>
      </c>
      <c r="G683" s="73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56208</v>
      </c>
      <c r="K683" s="58" t="s">
        <v>1122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>
        <f>VLOOKUP($B683,LIRAa!$1:$1048576,3,FALSE)</f>
        <v>1.8</v>
      </c>
      <c r="O683" s="7" t="str">
        <f>VLOOKUP($B683,LIRAa!$1:$1048576,4,FALSE)</f>
        <v>Sem Informação</v>
      </c>
      <c r="P683" s="7">
        <f>VLOOKUP($B683,LIRAa!$1:$1048576,5,FALSE)</f>
        <v>2.2999999999999998</v>
      </c>
      <c r="S683" s="38"/>
    </row>
    <row r="684" spans="1:19" ht="15.75" x14ac:dyDescent="0.25">
      <c r="A684" s="42">
        <v>601</v>
      </c>
      <c r="B684" s="7">
        <v>315130</v>
      </c>
      <c r="C684" s="17" t="s">
        <v>1115</v>
      </c>
      <c r="D684" s="36" t="s">
        <v>62</v>
      </c>
      <c r="E684" s="36" t="s">
        <v>616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10816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605</v>
      </c>
      <c r="B685" s="7">
        <v>315170</v>
      </c>
      <c r="C685" s="17" t="s">
        <v>1114</v>
      </c>
      <c r="D685" s="36" t="s">
        <v>40</v>
      </c>
      <c r="E685" s="36" t="s">
        <v>619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16734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606</v>
      </c>
      <c r="B686" s="7">
        <v>315180</v>
      </c>
      <c r="C686" s="17" t="s">
        <v>1114</v>
      </c>
      <c r="D686" s="36" t="s">
        <v>36</v>
      </c>
      <c r="E686" s="36" t="s">
        <v>620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166111</v>
      </c>
      <c r="K686" s="58" t="s">
        <v>1124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>
        <f>VLOOKUP($B686,LIRAa!$1:$1048576,3,FALSE)</f>
        <v>0.1</v>
      </c>
      <c r="O686" s="7">
        <f>VLOOKUP($B686,LIRAa!$1:$1048576,4,FALSE)</f>
        <v>0.9</v>
      </c>
      <c r="P686" s="7">
        <f>VLOOKUP($B686,LIRAa!$1:$1048576,5,FALSE)</f>
        <v>0.9</v>
      </c>
      <c r="S686" s="38"/>
    </row>
    <row r="687" spans="1:19" ht="15.75" x14ac:dyDescent="0.25">
      <c r="A687" s="42">
        <v>607</v>
      </c>
      <c r="B687" s="7">
        <v>315190</v>
      </c>
      <c r="C687" s="17" t="s">
        <v>1109</v>
      </c>
      <c r="D687" s="36" t="s">
        <v>14</v>
      </c>
      <c r="E687" s="36" t="s">
        <v>621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8508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609</v>
      </c>
      <c r="B688" s="7">
        <v>315210</v>
      </c>
      <c r="C688" s="17" t="s">
        <v>1109</v>
      </c>
      <c r="D688" s="36" t="s">
        <v>17</v>
      </c>
      <c r="E688" s="36" t="s">
        <v>17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59605</v>
      </c>
      <c r="K688" s="58" t="s">
        <v>1122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>
        <f>VLOOKUP($B688,LIRAa!$1:$1048576,3,FALSE)</f>
        <v>1.3</v>
      </c>
      <c r="O688" s="7">
        <f>VLOOKUP($B688,LIRAa!$1:$1048576,4,FALSE)</f>
        <v>0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610</v>
      </c>
      <c r="B689" s="7">
        <v>315213</v>
      </c>
      <c r="C689" s="17" t="s">
        <v>1118</v>
      </c>
      <c r="D689" s="36" t="s">
        <v>135</v>
      </c>
      <c r="E689" s="36" t="s">
        <v>623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4237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611</v>
      </c>
      <c r="B690" s="7">
        <v>315217</v>
      </c>
      <c r="C690" s="17" t="s">
        <v>1113</v>
      </c>
      <c r="D690" s="36" t="s">
        <v>30</v>
      </c>
      <c r="E690" s="36" t="s">
        <v>624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12061</v>
      </c>
      <c r="K690" s="58" t="s">
        <v>1121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613</v>
      </c>
      <c r="B691" s="7">
        <v>315230</v>
      </c>
      <c r="C691" s="17" t="s">
        <v>1109</v>
      </c>
      <c r="D691" s="36" t="s">
        <v>17</v>
      </c>
      <c r="E691" s="36" t="s">
        <v>626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11208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616</v>
      </c>
      <c r="B692" s="7">
        <v>315260</v>
      </c>
      <c r="C692" s="17" t="s">
        <v>1114</v>
      </c>
      <c r="D692" s="36" t="s">
        <v>33</v>
      </c>
      <c r="E692" s="36" t="s">
        <v>628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0</v>
      </c>
      <c r="J692" s="11">
        <v>5981</v>
      </c>
      <c r="K692" s="58" t="s">
        <v>1121</v>
      </c>
      <c r="L692" s="8">
        <f>I692/J692*100000</f>
        <v>0</v>
      </c>
      <c r="M692" s="7" t="str">
        <f>IF(L692=0,"Silencioso",IF(AND(L692&gt;0,L692&lt;100),"Baixa",IF(AND(L692&gt;=100,L692&lt;300),"Média",IF(AND(L692&gt;=300,L692&lt;500),"Alta",IF(L692&gt;=500,"Muito Alta","Avaliar")))))</f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620</v>
      </c>
      <c r="B693" s="7">
        <v>315300</v>
      </c>
      <c r="C693" s="17" t="s">
        <v>1111</v>
      </c>
      <c r="D693" s="36" t="s">
        <v>24</v>
      </c>
      <c r="E693" s="36" t="s">
        <v>632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3573</v>
      </c>
      <c r="K693" s="58" t="s">
        <v>1121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623</v>
      </c>
      <c r="B694" s="7">
        <v>315330</v>
      </c>
      <c r="C694" s="17" t="s">
        <v>432</v>
      </c>
      <c r="D694" s="36" t="s">
        <v>53</v>
      </c>
      <c r="E694" s="36" t="s">
        <v>635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3004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624</v>
      </c>
      <c r="B695" s="7">
        <v>315340</v>
      </c>
      <c r="C695" s="17" t="s">
        <v>1117</v>
      </c>
      <c r="D695" s="36" t="s">
        <v>71</v>
      </c>
      <c r="E695" s="36" t="s">
        <v>636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0</v>
      </c>
      <c r="J695" s="11">
        <v>19377</v>
      </c>
      <c r="K695" s="58" t="s">
        <v>1121</v>
      </c>
      <c r="L695" s="8">
        <f>I695/J695*100000</f>
        <v>0</v>
      </c>
      <c r="M695" s="7" t="str">
        <f>IF(L695=0,"Silencioso",IF(AND(L695&gt;0,L695&lt;100),"Baixa",IF(AND(L695&gt;=100,L695&lt;300),"Média",IF(AND(L695&gt;=300,L695&lt;500),"Alta",IF(L695&gt;=500,"Muito Alta","Avaliar")))))</f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625</v>
      </c>
      <c r="B696" s="7">
        <v>315360</v>
      </c>
      <c r="C696" s="17" t="s">
        <v>1108</v>
      </c>
      <c r="D696" s="36" t="s">
        <v>11</v>
      </c>
      <c r="E696" s="36" t="s">
        <v>637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10629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626</v>
      </c>
      <c r="B697" s="7">
        <v>315370</v>
      </c>
      <c r="C697" s="17" t="s">
        <v>1108</v>
      </c>
      <c r="D697" s="36" t="s">
        <v>11</v>
      </c>
      <c r="E697" s="36" t="s">
        <v>638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3542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627</v>
      </c>
      <c r="B698" s="7">
        <v>315380</v>
      </c>
      <c r="C698" s="17" t="s">
        <v>1116</v>
      </c>
      <c r="D698" s="36" t="s">
        <v>41</v>
      </c>
      <c r="E698" s="36" t="s">
        <v>863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1934</v>
      </c>
      <c r="K698" s="58" t="s">
        <v>1121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628</v>
      </c>
      <c r="B699" s="7">
        <v>315390</v>
      </c>
      <c r="C699" s="17" t="s">
        <v>1108</v>
      </c>
      <c r="D699" s="36" t="s">
        <v>98</v>
      </c>
      <c r="E699" s="36" t="s">
        <v>639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16277</v>
      </c>
      <c r="K699" s="58" t="s">
        <v>1121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>
        <f>VLOOKUP($B699,LIRAa!$1:$1048576,5,FALSE)</f>
        <v>0.4</v>
      </c>
      <c r="S699" s="38"/>
    </row>
    <row r="700" spans="1:19" ht="15.75" x14ac:dyDescent="0.25">
      <c r="A700" s="42">
        <v>631</v>
      </c>
      <c r="B700" s="7">
        <v>315415</v>
      </c>
      <c r="C700" s="17" t="s">
        <v>1109</v>
      </c>
      <c r="D700" s="36" t="s">
        <v>14</v>
      </c>
      <c r="E700" s="36" t="s">
        <v>642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>H700+F700+G700</f>
        <v>0</v>
      </c>
      <c r="J700" s="11">
        <v>7105</v>
      </c>
      <c r="K700" s="58" t="s">
        <v>1121</v>
      </c>
      <c r="L700" s="8">
        <f>I700/J700*100000</f>
        <v>0</v>
      </c>
      <c r="M700" s="7" t="str">
        <f>IF(L700=0,"Silencioso",IF(AND(L700&gt;0,L700&lt;100),"Baixa",IF(AND(L700&gt;=100,L700&lt;300),"Média",IF(AND(L700&gt;=300,L700&lt;500),"Alta",IF(L700&gt;=500,"Muito Alta","Avaliar")))))</f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632</v>
      </c>
      <c r="B701" s="7">
        <v>315420</v>
      </c>
      <c r="C701" s="17" t="s">
        <v>1116</v>
      </c>
      <c r="D701" s="36" t="s">
        <v>94</v>
      </c>
      <c r="E701" s="36" t="s">
        <v>643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11459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633</v>
      </c>
      <c r="B702" s="7">
        <v>315430</v>
      </c>
      <c r="C702" s="17" t="s">
        <v>1110</v>
      </c>
      <c r="D702" s="36" t="s">
        <v>22</v>
      </c>
      <c r="E702" s="36" t="s">
        <v>644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17398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634</v>
      </c>
      <c r="B703" s="7">
        <v>315440</v>
      </c>
      <c r="C703" s="17" t="s">
        <v>1116</v>
      </c>
      <c r="D703" s="36" t="s">
        <v>41</v>
      </c>
      <c r="E703" s="36" t="s">
        <v>645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4798</v>
      </c>
      <c r="K703" s="58" t="s">
        <v>1121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635</v>
      </c>
      <c r="B704" s="7">
        <v>315445</v>
      </c>
      <c r="C704" s="17" t="s">
        <v>1117</v>
      </c>
      <c r="D704" s="36" t="s">
        <v>80</v>
      </c>
      <c r="E704" s="36" t="s">
        <v>646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8138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636</v>
      </c>
      <c r="B705" s="7">
        <v>315450</v>
      </c>
      <c r="C705" s="17" t="s">
        <v>1118</v>
      </c>
      <c r="D705" s="36" t="s">
        <v>102</v>
      </c>
      <c r="E705" s="36" t="s">
        <v>647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9487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>
        <f>VLOOKUP($B705,LIRAa!$1:$1048576,5,FALSE)</f>
        <v>3.1</v>
      </c>
      <c r="S705" s="38"/>
    </row>
    <row r="706" spans="1:19" ht="15.75" x14ac:dyDescent="0.25">
      <c r="A706" s="42">
        <v>642</v>
      </c>
      <c r="B706" s="7">
        <v>315500</v>
      </c>
      <c r="C706" s="17" t="s">
        <v>1109</v>
      </c>
      <c r="D706" s="36" t="s">
        <v>17</v>
      </c>
      <c r="E706" s="36" t="s">
        <v>653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2599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643</v>
      </c>
      <c r="B707" s="7">
        <v>315520</v>
      </c>
      <c r="C707" s="17" t="s">
        <v>1116</v>
      </c>
      <c r="D707" s="36" t="s">
        <v>41</v>
      </c>
      <c r="E707" s="36" t="s">
        <v>654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5549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645</v>
      </c>
      <c r="B708" s="7">
        <v>315540</v>
      </c>
      <c r="C708" s="17" t="s">
        <v>1115</v>
      </c>
      <c r="D708" s="36" t="s">
        <v>57</v>
      </c>
      <c r="E708" s="36" t="s">
        <v>656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0</v>
      </c>
      <c r="J708" s="11">
        <v>8941</v>
      </c>
      <c r="K708" s="58" t="s">
        <v>1121</v>
      </c>
      <c r="L708" s="8">
        <f>I708/J708*100000</f>
        <v>0</v>
      </c>
      <c r="M708" s="7" t="str">
        <f>IF(L708=0,"Silencioso",IF(AND(L708&gt;0,L708&lt;100),"Baixa",IF(AND(L708&gt;=100,L708&lt;300),"Média",IF(AND(L708&gt;=300,L708&lt;500),"Alta",IF(L708&gt;=500,"Muito Alta","Avaliar")))))</f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 t="str">
        <f>VLOOKUP($B708,LIRAa!$1:$1048576,5,FALSE)</f>
        <v>Sem Informação</v>
      </c>
      <c r="S708" s="38"/>
    </row>
    <row r="709" spans="1:19" ht="15.75" x14ac:dyDescent="0.25">
      <c r="A709" s="42">
        <v>646</v>
      </c>
      <c r="B709" s="7">
        <v>315550</v>
      </c>
      <c r="C709" s="17" t="s">
        <v>1117</v>
      </c>
      <c r="D709" s="36" t="s">
        <v>71</v>
      </c>
      <c r="E709" s="36" t="s">
        <v>657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12291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647</v>
      </c>
      <c r="B710" s="7">
        <v>315560</v>
      </c>
      <c r="C710" s="17" t="s">
        <v>1118</v>
      </c>
      <c r="D710" s="36" t="s">
        <v>102</v>
      </c>
      <c r="E710" s="36" t="s">
        <v>658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30779</v>
      </c>
      <c r="K710" s="58" t="s">
        <v>1122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>
        <f>VLOOKUP($B710,LIRAa!$1:$1048576,5,FALSE)</f>
        <v>2.7</v>
      </c>
      <c r="S710" s="38"/>
    </row>
    <row r="711" spans="1:19" ht="15.75" x14ac:dyDescent="0.25">
      <c r="A711" s="42">
        <v>648</v>
      </c>
      <c r="B711" s="7">
        <v>315570</v>
      </c>
      <c r="C711" s="17" t="s">
        <v>1108</v>
      </c>
      <c r="D711" s="36" t="s">
        <v>90</v>
      </c>
      <c r="E711" s="36" t="s">
        <v>659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14346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650</v>
      </c>
      <c r="B712" s="7">
        <v>315590</v>
      </c>
      <c r="C712" s="17" t="s">
        <v>1115</v>
      </c>
      <c r="D712" s="36" t="s">
        <v>57</v>
      </c>
      <c r="E712" s="36" t="s">
        <v>661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5467</v>
      </c>
      <c r="K712" s="58" t="s">
        <v>1121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19" ht="15.75" x14ac:dyDescent="0.25">
      <c r="A713" s="42">
        <v>652</v>
      </c>
      <c r="B713" s="7">
        <v>315610</v>
      </c>
      <c r="C713" s="17" t="s">
        <v>1116</v>
      </c>
      <c r="D713" s="36" t="s">
        <v>94</v>
      </c>
      <c r="E713" s="36" t="s">
        <v>663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4648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653</v>
      </c>
      <c r="B714" s="7">
        <v>315620</v>
      </c>
      <c r="C714" s="17" t="s">
        <v>1115</v>
      </c>
      <c r="D714" s="36" t="s">
        <v>57</v>
      </c>
      <c r="E714" s="36" t="s">
        <v>664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2289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655</v>
      </c>
      <c r="B715" s="7">
        <v>315640</v>
      </c>
      <c r="C715" s="17" t="s">
        <v>1107</v>
      </c>
      <c r="D715" s="36" t="s">
        <v>8</v>
      </c>
      <c r="E715" s="36" t="s">
        <v>666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3547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656</v>
      </c>
      <c r="B716" s="7">
        <v>315645</v>
      </c>
      <c r="C716" s="17" t="s">
        <v>1115</v>
      </c>
      <c r="D716" s="36" t="s">
        <v>62</v>
      </c>
      <c r="E716" s="36" t="s">
        <v>667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4566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657</v>
      </c>
      <c r="B717" s="7">
        <v>315650</v>
      </c>
      <c r="C717" s="17" t="s">
        <v>1118</v>
      </c>
      <c r="D717" s="36" t="s">
        <v>102</v>
      </c>
      <c r="E717" s="36" t="s">
        <v>668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6198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658</v>
      </c>
      <c r="B718" s="7">
        <v>315660</v>
      </c>
      <c r="C718" s="17" t="s">
        <v>1113</v>
      </c>
      <c r="D718" s="36" t="s">
        <v>30</v>
      </c>
      <c r="E718" s="36" t="s">
        <v>669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10226</v>
      </c>
      <c r="K718" s="58" t="s">
        <v>1121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660</v>
      </c>
      <c r="B719" s="7">
        <v>315680</v>
      </c>
      <c r="C719" s="17" t="s">
        <v>1108</v>
      </c>
      <c r="D719" s="36" t="s">
        <v>53</v>
      </c>
      <c r="E719" s="36" t="s">
        <v>671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15525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663</v>
      </c>
      <c r="B720" s="7">
        <v>315710</v>
      </c>
      <c r="C720" s="17" t="s">
        <v>1113</v>
      </c>
      <c r="D720" s="36" t="s">
        <v>30</v>
      </c>
      <c r="E720" s="36" t="s">
        <v>674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7007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664</v>
      </c>
      <c r="B721" s="7">
        <v>315720</v>
      </c>
      <c r="C721" s="17" t="s">
        <v>1108</v>
      </c>
      <c r="D721" s="36" t="s">
        <v>90</v>
      </c>
      <c r="E721" s="36" t="s">
        <v>675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30807</v>
      </c>
      <c r="K721" s="58" t="s">
        <v>1122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665</v>
      </c>
      <c r="B722" s="7">
        <v>315725</v>
      </c>
      <c r="C722" s="17" t="s">
        <v>1110</v>
      </c>
      <c r="D722" s="36" t="s">
        <v>20</v>
      </c>
      <c r="E722" s="36" t="s">
        <v>676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8113</v>
      </c>
      <c r="K722" s="58" t="s">
        <v>1121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666</v>
      </c>
      <c r="B723" s="7">
        <v>315727</v>
      </c>
      <c r="C723" s="17" t="s">
        <v>1115</v>
      </c>
      <c r="D723" s="36" t="s">
        <v>57</v>
      </c>
      <c r="E723" s="36" t="s">
        <v>677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3117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667</v>
      </c>
      <c r="B724" s="7">
        <v>315730</v>
      </c>
      <c r="C724" s="17" t="s">
        <v>1116</v>
      </c>
      <c r="D724" s="36" t="s">
        <v>41</v>
      </c>
      <c r="E724" s="36" t="s">
        <v>678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4454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668</v>
      </c>
      <c r="B725" s="7">
        <v>315733</v>
      </c>
      <c r="C725" s="17" t="s">
        <v>1116</v>
      </c>
      <c r="D725" s="36" t="s">
        <v>94</v>
      </c>
      <c r="E725" s="36" t="s">
        <v>679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8541</v>
      </c>
      <c r="K725" s="58" t="s">
        <v>1121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669</v>
      </c>
      <c r="B726" s="7">
        <v>315737</v>
      </c>
      <c r="C726" s="17" t="s">
        <v>1118</v>
      </c>
      <c r="D726" s="36" t="s">
        <v>102</v>
      </c>
      <c r="E726" s="36" t="s">
        <v>680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4177</v>
      </c>
      <c r="K726" s="58" t="s">
        <v>1121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670</v>
      </c>
      <c r="B727" s="7">
        <v>315740</v>
      </c>
      <c r="C727" s="17" t="s">
        <v>1109</v>
      </c>
      <c r="D727" s="36" t="s">
        <v>17</v>
      </c>
      <c r="E727" s="36" t="s">
        <v>681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0</v>
      </c>
      <c r="J727" s="11">
        <v>4793</v>
      </c>
      <c r="K727" s="58" t="s">
        <v>1121</v>
      </c>
      <c r="L727" s="8">
        <f>I727/J727*100000</f>
        <v>0</v>
      </c>
      <c r="M727" s="7" t="str">
        <f>IF(L727=0,"Silencioso",IF(AND(L727&gt;0,L727&lt;100),"Baixa",IF(AND(L727&gt;=100,L727&lt;300),"Média",IF(AND(L727&gt;=300,L727&lt;500),"Alta",IF(L727&gt;=500,"Muito Alta","Avaliar")))))</f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671</v>
      </c>
      <c r="B728" s="7">
        <v>315750</v>
      </c>
      <c r="C728" s="17" t="s">
        <v>1110</v>
      </c>
      <c r="D728" s="36" t="s">
        <v>22</v>
      </c>
      <c r="E728" s="36" t="s">
        <v>682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4438</v>
      </c>
      <c r="K728" s="58" t="s">
        <v>1121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672</v>
      </c>
      <c r="B729" s="7">
        <v>315760</v>
      </c>
      <c r="C729" s="17" t="s">
        <v>1118</v>
      </c>
      <c r="D729" s="36" t="s">
        <v>135</v>
      </c>
      <c r="E729" s="36" t="s">
        <v>683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3866</v>
      </c>
      <c r="K729" s="58" t="s">
        <v>1121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673</v>
      </c>
      <c r="B730" s="7">
        <v>315765</v>
      </c>
      <c r="C730" s="17" t="s">
        <v>1113</v>
      </c>
      <c r="D730" s="36" t="s">
        <v>28</v>
      </c>
      <c r="E730" s="36" t="s">
        <v>684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0</v>
      </c>
      <c r="J730" s="11">
        <v>6345</v>
      </c>
      <c r="K730" s="58" t="s">
        <v>1121</v>
      </c>
      <c r="L730" s="8">
        <f>I730/J730*100000</f>
        <v>0</v>
      </c>
      <c r="M730" s="7" t="str">
        <f>IF(L730=0,"Silencioso",IF(AND(L730&gt;0,L730&lt;100),"Baixa",IF(AND(L730&gt;=100,L730&lt;300),"Média",IF(AND(L730&gt;=300,L730&lt;500),"Alta",IF(L730&gt;=500,"Muito Alta","Avaliar")))))</f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676</v>
      </c>
      <c r="B731" s="7">
        <v>315790</v>
      </c>
      <c r="C731" s="17" t="s">
        <v>1109</v>
      </c>
      <c r="D731" s="36" t="s">
        <v>14</v>
      </c>
      <c r="E731" s="36" t="s">
        <v>687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16111</v>
      </c>
      <c r="K731" s="58" t="s">
        <v>1121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677</v>
      </c>
      <c r="B732" s="7">
        <v>315800</v>
      </c>
      <c r="C732" s="17" t="s">
        <v>1108</v>
      </c>
      <c r="D732" s="36" t="s">
        <v>90</v>
      </c>
      <c r="E732" s="36" t="s">
        <v>688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10836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678</v>
      </c>
      <c r="B733" s="7">
        <v>315810</v>
      </c>
      <c r="C733" s="17" t="s">
        <v>1113</v>
      </c>
      <c r="D733" s="36" t="s">
        <v>30</v>
      </c>
      <c r="E733" s="36" t="s">
        <v>689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5248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679</v>
      </c>
      <c r="B734" s="7">
        <v>315820</v>
      </c>
      <c r="C734" s="17" t="s">
        <v>1110</v>
      </c>
      <c r="D734" s="36" t="s">
        <v>22</v>
      </c>
      <c r="E734" s="36" t="s">
        <v>690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0</v>
      </c>
      <c r="J734" s="11">
        <v>14620</v>
      </c>
      <c r="K734" s="58" t="s">
        <v>1121</v>
      </c>
      <c r="L734" s="8">
        <f>I734/J734*100000</f>
        <v>0</v>
      </c>
      <c r="M734" s="7" t="str">
        <f>IF(L734=0,"Silencioso",IF(AND(L734&gt;0,L734&lt;100),"Baixa",IF(AND(L734&gt;=100,L734&lt;300),"Média",IF(AND(L734&gt;=300,L734&lt;500),"Alta",IF(L734&gt;=500,"Muito Alta","Avaliar")))))</f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680</v>
      </c>
      <c r="B735" s="7">
        <v>315920</v>
      </c>
      <c r="C735" s="17" t="s">
        <v>1114</v>
      </c>
      <c r="D735" s="36" t="s">
        <v>36</v>
      </c>
      <c r="E735" s="36" t="s">
        <v>691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8974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681</v>
      </c>
      <c r="B736" s="7">
        <v>315930</v>
      </c>
      <c r="C736" s="17" t="s">
        <v>1115</v>
      </c>
      <c r="D736" s="36" t="s">
        <v>57</v>
      </c>
      <c r="E736" s="36" t="s">
        <v>692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0</v>
      </c>
      <c r="J736" s="11">
        <v>4905</v>
      </c>
      <c r="K736" s="58" t="s">
        <v>1121</v>
      </c>
      <c r="L736" s="8">
        <f>I736/J736*100000</f>
        <v>0</v>
      </c>
      <c r="M736" s="7" t="str">
        <f>IF(L736=0,"Silencioso",IF(AND(L736&gt;0,L736&lt;100),"Baixa",IF(AND(L736&gt;=100,L736&lt;300),"Média",IF(AND(L736&gt;=300,L736&lt;500),"Alta",IF(L736&gt;=500,"Muito Alta","Avaliar")))))</f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 t="str">
        <f>VLOOKUP($B736,LIRAa!$1:$1048576,5,FALSE)</f>
        <v>Sem Informação</v>
      </c>
      <c r="S736" s="38"/>
    </row>
    <row r="737" spans="1:19" ht="15.75" x14ac:dyDescent="0.25">
      <c r="A737" s="42">
        <v>682</v>
      </c>
      <c r="B737" s="7">
        <v>315935</v>
      </c>
      <c r="C737" s="17" t="s">
        <v>1110</v>
      </c>
      <c r="D737" s="36" t="s">
        <v>20</v>
      </c>
      <c r="E737" s="36" t="s">
        <v>693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7155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683</v>
      </c>
      <c r="B738" s="7">
        <v>315940</v>
      </c>
      <c r="C738" s="17" t="s">
        <v>1116</v>
      </c>
      <c r="D738" s="36" t="s">
        <v>41</v>
      </c>
      <c r="E738" s="36" t="s">
        <v>864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3449</v>
      </c>
      <c r="K738" s="58" t="s">
        <v>1121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684</v>
      </c>
      <c r="B739" s="7">
        <v>315950</v>
      </c>
      <c r="C739" s="17" t="s">
        <v>1110</v>
      </c>
      <c r="D739" s="36" t="s">
        <v>22</v>
      </c>
      <c r="E739" s="36" t="s">
        <v>694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5522</v>
      </c>
      <c r="K739" s="58" t="s">
        <v>1121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685</v>
      </c>
      <c r="B740" s="7">
        <v>315960</v>
      </c>
      <c r="C740" s="17" t="s">
        <v>1114</v>
      </c>
      <c r="D740" s="36" t="s">
        <v>36</v>
      </c>
      <c r="E740" s="36" t="s">
        <v>695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42751</v>
      </c>
      <c r="K740" s="58" t="s">
        <v>1122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>
        <f>VLOOKUP($B740,LIRAa!$1:$1048576,3,FALSE)</f>
        <v>0.3</v>
      </c>
      <c r="O740" s="7">
        <f>VLOOKUP($B740,LIRAa!$1:$1048576,4,FALSE)</f>
        <v>1.8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686</v>
      </c>
      <c r="B741" s="7">
        <v>315970</v>
      </c>
      <c r="C741" s="17" t="s">
        <v>1117</v>
      </c>
      <c r="D741" s="36" t="s">
        <v>71</v>
      </c>
      <c r="E741" s="36" t="s">
        <v>696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3343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19" ht="15.75" x14ac:dyDescent="0.25">
      <c r="A742" s="42">
        <v>689</v>
      </c>
      <c r="B742" s="7">
        <v>315840</v>
      </c>
      <c r="C742" s="17" t="s">
        <v>1115</v>
      </c>
      <c r="D742" s="36" t="s">
        <v>38</v>
      </c>
      <c r="E742" s="36" t="s">
        <v>699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3853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691</v>
      </c>
      <c r="B743" s="7">
        <v>315860</v>
      </c>
      <c r="C743" s="17" t="s">
        <v>1115</v>
      </c>
      <c r="D743" s="36" t="s">
        <v>57</v>
      </c>
      <c r="E743" s="36" t="s">
        <v>701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0</v>
      </c>
      <c r="J743" s="11">
        <v>3971</v>
      </c>
      <c r="K743" s="58" t="s">
        <v>1121</v>
      </c>
      <c r="L743" s="8">
        <f>I743/J743*100000</f>
        <v>0</v>
      </c>
      <c r="M743" s="7" t="str">
        <f>IF(L743=0,"Silencioso",IF(AND(L743&gt;0,L743&lt;100),"Baixa",IF(AND(L743&gt;=100,L743&lt;300),"Média",IF(AND(L743&gt;=300,L743&lt;500),"Alta",IF(L743&gt;=500,"Muito Alta","Avaliar")))))</f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692</v>
      </c>
      <c r="B744" s="7">
        <v>315870</v>
      </c>
      <c r="C744" s="17" t="s">
        <v>1116</v>
      </c>
      <c r="D744" s="36" t="s">
        <v>41</v>
      </c>
      <c r="E744" s="36" t="s">
        <v>702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0</v>
      </c>
      <c r="J744" s="11">
        <v>2438</v>
      </c>
      <c r="K744" s="58" t="s">
        <v>1121</v>
      </c>
      <c r="L744" s="8">
        <f>I744/J744*100000</f>
        <v>0</v>
      </c>
      <c r="M744" s="7" t="str">
        <f>IF(L744=0,"Silencioso",IF(AND(L744&gt;0,L744&lt;100),"Baixa",IF(AND(L744&gt;=100,L744&lt;300),"Média",IF(AND(L744&gt;=300,L744&lt;500),"Alta",IF(L744&gt;=500,"Muito Alta","Avaliar")))))</f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693</v>
      </c>
      <c r="B745" s="7">
        <v>315880</v>
      </c>
      <c r="C745" s="17" t="s">
        <v>1112</v>
      </c>
      <c r="D745" s="36" t="s">
        <v>26</v>
      </c>
      <c r="E745" s="36" t="s">
        <v>703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4807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694</v>
      </c>
      <c r="B746" s="7">
        <v>315890</v>
      </c>
      <c r="C746" s="17" t="s">
        <v>1109</v>
      </c>
      <c r="D746" s="36" t="s">
        <v>14</v>
      </c>
      <c r="E746" s="36" t="s">
        <v>704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0</v>
      </c>
      <c r="J746" s="11">
        <v>8681</v>
      </c>
      <c r="K746" s="58" t="s">
        <v>1121</v>
      </c>
      <c r="L746" s="8">
        <f>I746/J746*100000</f>
        <v>0</v>
      </c>
      <c r="M746" s="7" t="str">
        <f>IF(L746=0,"Silencioso",IF(AND(L746&gt;0,L746&lt;100),"Baixa",IF(AND(L746&gt;=100,L746&lt;300),"Média",IF(AND(L746&gt;=300,L746&lt;500),"Alta",IF(L746&gt;=500,"Muito Alta","Avaliar")))))</f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696</v>
      </c>
      <c r="B747" s="7">
        <v>315900</v>
      </c>
      <c r="C747" s="17" t="s">
        <v>1108</v>
      </c>
      <c r="D747" s="36" t="s">
        <v>98</v>
      </c>
      <c r="E747" s="36" t="s">
        <v>706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4274</v>
      </c>
      <c r="K747" s="58" t="s">
        <v>1121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697</v>
      </c>
      <c r="B748" s="7">
        <v>315910</v>
      </c>
      <c r="C748" s="17" t="s">
        <v>1116</v>
      </c>
      <c r="D748" s="36" t="s">
        <v>41</v>
      </c>
      <c r="E748" s="36" t="s">
        <v>707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3789</v>
      </c>
      <c r="K748" s="58" t="s">
        <v>1121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699</v>
      </c>
      <c r="B749" s="7">
        <v>316000</v>
      </c>
      <c r="C749" s="17" t="s">
        <v>1115</v>
      </c>
      <c r="D749" s="36" t="s">
        <v>38</v>
      </c>
      <c r="E749" s="36" t="s">
        <v>709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3602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700</v>
      </c>
      <c r="B750" s="7">
        <v>316010</v>
      </c>
      <c r="C750" s="17" t="s">
        <v>1109</v>
      </c>
      <c r="D750" s="36" t="s">
        <v>17</v>
      </c>
      <c r="E750" s="36" t="s">
        <v>710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3937</v>
      </c>
      <c r="K750" s="58" t="s">
        <v>1121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701</v>
      </c>
      <c r="B751" s="7">
        <v>316020</v>
      </c>
      <c r="C751" s="17" t="s">
        <v>432</v>
      </c>
      <c r="D751" s="36" t="s">
        <v>53</v>
      </c>
      <c r="E751" s="36" t="s">
        <v>711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0</v>
      </c>
      <c r="J751" s="11">
        <v>3877</v>
      </c>
      <c r="K751" s="58" t="s">
        <v>1121</v>
      </c>
      <c r="L751" s="8">
        <f>I751/J751*100000</f>
        <v>0</v>
      </c>
      <c r="M751" s="7" t="str">
        <f>IF(L751=0,"Silencioso",IF(AND(L751&gt;0,L751&lt;100),"Baixa",IF(AND(L751&gt;=100,L751&lt;300),"Média",IF(AND(L751&gt;=300,L751&lt;500),"Alta",IF(L751&gt;=500,"Muito Alta","Avaliar")))))</f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702</v>
      </c>
      <c r="B752" s="7">
        <v>316030</v>
      </c>
      <c r="C752" s="17" t="s">
        <v>1113</v>
      </c>
      <c r="D752" s="36" t="s">
        <v>30</v>
      </c>
      <c r="E752" s="36" t="s">
        <v>712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11677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704</v>
      </c>
      <c r="B753" s="7">
        <v>316045</v>
      </c>
      <c r="C753" s="17" t="s">
        <v>1118</v>
      </c>
      <c r="D753" s="36" t="s">
        <v>102</v>
      </c>
      <c r="E753" s="36" t="s">
        <v>714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7256</v>
      </c>
      <c r="K753" s="58" t="s">
        <v>1121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705</v>
      </c>
      <c r="B754" s="7">
        <v>316050</v>
      </c>
      <c r="C754" s="17" t="s">
        <v>1108</v>
      </c>
      <c r="D754" s="36" t="s">
        <v>90</v>
      </c>
      <c r="E754" s="36" t="s">
        <v>715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0</v>
      </c>
      <c r="J754" s="11">
        <v>1770</v>
      </c>
      <c r="K754" s="58" t="s">
        <v>1121</v>
      </c>
      <c r="L754" s="8">
        <f>I754/J754*100000</f>
        <v>0</v>
      </c>
      <c r="M754" s="7" t="str">
        <f>IF(L754=0,"Silencioso",IF(AND(L754&gt;0,L754&lt;100),"Baixa",IF(AND(L754&gt;=100,L754&lt;300),"Média",IF(AND(L754&gt;=300,L754&lt;500),"Alta",IF(L754&gt;=500,"Muito Alta","Avaliar")))))</f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706</v>
      </c>
      <c r="B755" s="7">
        <v>316060</v>
      </c>
      <c r="C755" s="17" t="s">
        <v>1108</v>
      </c>
      <c r="D755" s="36" t="s">
        <v>11</v>
      </c>
      <c r="E755" s="36" t="s">
        <v>716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3109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707</v>
      </c>
      <c r="B756" s="7">
        <v>316070</v>
      </c>
      <c r="C756" s="17" t="s">
        <v>1115</v>
      </c>
      <c r="D756" s="36" t="s">
        <v>57</v>
      </c>
      <c r="E756" s="36" t="s">
        <v>717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46555</v>
      </c>
      <c r="K756" s="58" t="s">
        <v>1122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>
        <f>VLOOKUP($B756,LIRAa!$1:$1048576,3,FALSE)</f>
        <v>0</v>
      </c>
      <c r="O756" s="7">
        <f>VLOOKUP($B756,LIRAa!$1:$1048576,4,FALSE)</f>
        <v>1</v>
      </c>
      <c r="P756" s="7">
        <f>VLOOKUP($B756,LIRAa!$1:$1048576,5,FALSE)</f>
        <v>1</v>
      </c>
      <c r="S756" s="38"/>
    </row>
    <row r="757" spans="1:21" ht="15.75" x14ac:dyDescent="0.25">
      <c r="A757" s="42">
        <v>708</v>
      </c>
      <c r="B757" s="7">
        <v>316080</v>
      </c>
      <c r="C757" s="17" t="s">
        <v>1114</v>
      </c>
      <c r="D757" s="36" t="s">
        <v>33</v>
      </c>
      <c r="E757" s="36" t="s">
        <v>718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5220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709</v>
      </c>
      <c r="B758" s="7">
        <v>316090</v>
      </c>
      <c r="C758" s="17" t="s">
        <v>1116</v>
      </c>
      <c r="D758" s="36" t="s">
        <v>41</v>
      </c>
      <c r="E758" s="36" t="s">
        <v>719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0</v>
      </c>
      <c r="J758" s="11">
        <v>3721</v>
      </c>
      <c r="K758" s="58" t="s">
        <v>1121</v>
      </c>
      <c r="L758" s="8">
        <f>I758/J758*100000</f>
        <v>0</v>
      </c>
      <c r="M758" s="7" t="str">
        <f>IF(L758=0,"Silencioso",IF(AND(L758&gt;0,L758&lt;100),"Baixa",IF(AND(L758&gt;=100,L758&lt;300),"Média",IF(AND(L758&gt;=300,L758&lt;500),"Alta",IF(L758&gt;=500,"Muito Alta","Avaliar")))))</f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78"/>
      <c r="T758" s="78"/>
      <c r="U758" s="78"/>
    </row>
    <row r="759" spans="1:21" ht="15.75" x14ac:dyDescent="0.25">
      <c r="A759" s="42">
        <v>710</v>
      </c>
      <c r="B759" s="7">
        <v>316095</v>
      </c>
      <c r="C759" s="17" t="s">
        <v>1110</v>
      </c>
      <c r="D759" s="36" t="s">
        <v>20</v>
      </c>
      <c r="E759" s="36" t="s">
        <v>720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5630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711</v>
      </c>
      <c r="B760" s="7">
        <v>316100</v>
      </c>
      <c r="C760" s="17" t="s">
        <v>1108</v>
      </c>
      <c r="D760" s="36" t="s">
        <v>90</v>
      </c>
      <c r="E760" s="36" t="s">
        <v>721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17393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>
        <f>VLOOKUP($B760,LIRAa!$1:$1048576,3,FALSE)</f>
        <v>1.4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712</v>
      </c>
      <c r="B761" s="7">
        <v>316105</v>
      </c>
      <c r="C761" s="17" t="s">
        <v>1110</v>
      </c>
      <c r="D761" s="36" t="s">
        <v>22</v>
      </c>
      <c r="E761" s="36" t="s">
        <v>722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3377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713</v>
      </c>
      <c r="B762" s="7">
        <v>316110</v>
      </c>
      <c r="C762" s="17" t="s">
        <v>1118</v>
      </c>
      <c r="D762" s="36" t="s">
        <v>121</v>
      </c>
      <c r="E762" s="36" t="s">
        <v>723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56163</v>
      </c>
      <c r="K762" s="58" t="s">
        <v>1122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>
        <f>VLOOKUP($B762,LIRAa!$1:$1048576,3,FALSE)</f>
        <v>0</v>
      </c>
      <c r="O762" s="7">
        <f>VLOOKUP($B762,LIRAa!$1:$1048576,4,FALSE)</f>
        <v>0.8</v>
      </c>
      <c r="P762" s="7">
        <f>VLOOKUP($B762,LIRAa!$1:$1048576,5,FALSE)</f>
        <v>1.5</v>
      </c>
      <c r="S762" s="38"/>
    </row>
    <row r="763" spans="1:21" ht="15.75" x14ac:dyDescent="0.25">
      <c r="A763" s="42">
        <v>714</v>
      </c>
      <c r="B763" s="7">
        <v>316120</v>
      </c>
      <c r="C763" s="17" t="s">
        <v>1112</v>
      </c>
      <c r="D763" s="36" t="s">
        <v>26</v>
      </c>
      <c r="E763" s="36" t="s">
        <v>724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6535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715</v>
      </c>
      <c r="B764" s="7">
        <v>316130</v>
      </c>
      <c r="C764" s="17" t="s">
        <v>1111</v>
      </c>
      <c r="D764" s="36" t="s">
        <v>24</v>
      </c>
      <c r="E764" s="36" t="s">
        <v>725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6200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716</v>
      </c>
      <c r="B765" s="7">
        <v>316140</v>
      </c>
      <c r="C765" s="17" t="s">
        <v>1115</v>
      </c>
      <c r="D765" s="36" t="s">
        <v>62</v>
      </c>
      <c r="E765" s="36" t="s">
        <v>726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0</v>
      </c>
      <c r="J765" s="11">
        <v>4889</v>
      </c>
      <c r="K765" s="58" t="s">
        <v>1121</v>
      </c>
      <c r="L765" s="8">
        <f>I765/J765*100000</f>
        <v>0</v>
      </c>
      <c r="M765" s="7" t="str">
        <f>IF(L765=0,"Silencioso",IF(AND(L765&gt;0,L765&lt;100),"Baixa",IF(AND(L765&gt;=100,L765&lt;300),"Média",IF(AND(L765&gt;=300,L765&lt;500),"Alta",IF(L765&gt;=500,"Muito Alta","Avaliar")))))</f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717</v>
      </c>
      <c r="B766" s="7">
        <v>316150</v>
      </c>
      <c r="C766" s="17" t="s">
        <v>1115</v>
      </c>
      <c r="D766" s="36" t="s">
        <v>62</v>
      </c>
      <c r="E766" s="36" t="s">
        <v>727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0</v>
      </c>
      <c r="J766" s="11">
        <v>12164</v>
      </c>
      <c r="K766" s="58" t="s">
        <v>1121</v>
      </c>
      <c r="L766" s="8">
        <f>I766/J766*100000</f>
        <v>0</v>
      </c>
      <c r="M766" s="7" t="str">
        <f>IF(L766=0,"Silencioso",IF(AND(L766&gt;0,L766&lt;100),"Baixa",IF(AND(L766&gt;=100,L766&lt;300),"Média",IF(AND(L766&gt;=300,L766&lt;500),"Alta",IF(L766&gt;=500,"Muito Alta","Avaliar")))))</f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21" ht="15.75" x14ac:dyDescent="0.25">
      <c r="A767" s="42">
        <v>718</v>
      </c>
      <c r="B767" s="7">
        <v>316160</v>
      </c>
      <c r="C767" s="17" t="s">
        <v>1110</v>
      </c>
      <c r="D767" s="36" t="s">
        <v>22</v>
      </c>
      <c r="E767" s="36" t="s">
        <v>728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4015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721</v>
      </c>
      <c r="B768" s="7">
        <v>316180</v>
      </c>
      <c r="C768" s="17" t="s">
        <v>1112</v>
      </c>
      <c r="D768" s="36" t="s">
        <v>26</v>
      </c>
      <c r="E768" s="36" t="s">
        <v>731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12218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723</v>
      </c>
      <c r="B769" s="7">
        <v>312550</v>
      </c>
      <c r="C769" s="17" t="s">
        <v>432</v>
      </c>
      <c r="D769" s="36" t="s">
        <v>53</v>
      </c>
      <c r="E769" s="36" t="s">
        <v>733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0</v>
      </c>
      <c r="J769" s="11">
        <v>3161</v>
      </c>
      <c r="K769" s="58" t="s">
        <v>1121</v>
      </c>
      <c r="L769" s="8">
        <f>I769/J769*100000</f>
        <v>0</v>
      </c>
      <c r="M769" s="7" t="str">
        <f>IF(L769=0,"Silencioso",IF(AND(L769&gt;0,L769&lt;100),"Baixa",IF(AND(L769&gt;=100,L769&lt;300),"Média",IF(AND(L769&gt;=300,L769&lt;500),"Alta",IF(L769&gt;=500,"Muito Alta","Avaliar")))))</f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724</v>
      </c>
      <c r="B770" s="7">
        <v>316200</v>
      </c>
      <c r="C770" s="17" t="s">
        <v>1114</v>
      </c>
      <c r="D770" s="36" t="s">
        <v>33</v>
      </c>
      <c r="E770" s="36" t="s">
        <v>734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25332</v>
      </c>
      <c r="K770" s="58" t="s">
        <v>1122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726</v>
      </c>
      <c r="B771" s="7">
        <v>316220</v>
      </c>
      <c r="C771" s="17" t="s">
        <v>1114</v>
      </c>
      <c r="D771" s="36" t="s">
        <v>45</v>
      </c>
      <c r="E771" s="36" t="s">
        <v>736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7407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727</v>
      </c>
      <c r="B772" s="7">
        <v>316225</v>
      </c>
      <c r="C772" s="17" t="s">
        <v>1118</v>
      </c>
      <c r="D772" s="36" t="s">
        <v>102</v>
      </c>
      <c r="E772" s="36" t="s">
        <v>737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4896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728</v>
      </c>
      <c r="B773" s="7">
        <v>316230</v>
      </c>
      <c r="C773" s="17" t="s">
        <v>1114</v>
      </c>
      <c r="D773" s="36" t="s">
        <v>36</v>
      </c>
      <c r="E773" s="36" t="s">
        <v>738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2753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730</v>
      </c>
      <c r="B774" s="7">
        <v>316245</v>
      </c>
      <c r="C774" s="17" t="s">
        <v>1118</v>
      </c>
      <c r="D774" s="36" t="s">
        <v>121</v>
      </c>
      <c r="E774" s="36" t="s">
        <v>740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12899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733</v>
      </c>
      <c r="B775" s="7">
        <v>316257</v>
      </c>
      <c r="C775" s="17" t="s">
        <v>1110</v>
      </c>
      <c r="D775" s="36" t="s">
        <v>22</v>
      </c>
      <c r="E775" s="36" t="s">
        <v>743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0</v>
      </c>
      <c r="J775" s="11">
        <v>5798</v>
      </c>
      <c r="K775" s="58" t="s">
        <v>1121</v>
      </c>
      <c r="L775" s="8">
        <f>I775/J775*100000</f>
        <v>0</v>
      </c>
      <c r="M775" s="7" t="str">
        <f>IF(L775=0,"Silencioso",IF(AND(L775&gt;0,L775&lt;100),"Baixa",IF(AND(L775&gt;=100,L775&lt;300),"Média",IF(AND(L775&gt;=300,L775&lt;500),"Alta",IF(L775&gt;=500,"Muito Alta","Avaliar")))))</f>
        <v>Silencioso</v>
      </c>
      <c r="N775" s="7" t="str">
        <f>VLOOKUP($B775,LIRAa!$1:$1048576,3,FALSE)</f>
        <v>Sem Informação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19" ht="15.75" x14ac:dyDescent="0.25">
      <c r="A776" s="42">
        <v>734</v>
      </c>
      <c r="B776" s="7">
        <v>316260</v>
      </c>
      <c r="C776" s="17" t="s">
        <v>1110</v>
      </c>
      <c r="D776" s="36" t="s">
        <v>20</v>
      </c>
      <c r="E776" s="36" t="s">
        <v>744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7553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735</v>
      </c>
      <c r="B777" s="7">
        <v>316265</v>
      </c>
      <c r="C777" s="17" t="s">
        <v>1118</v>
      </c>
      <c r="D777" s="36" t="s">
        <v>102</v>
      </c>
      <c r="E777" s="36" t="s">
        <v>745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4389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736</v>
      </c>
      <c r="B778" s="7">
        <v>316270</v>
      </c>
      <c r="C778" s="17" t="s">
        <v>1118</v>
      </c>
      <c r="D778" s="36" t="s">
        <v>102</v>
      </c>
      <c r="E778" s="36" t="s">
        <v>746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23524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>
        <f>VLOOKUP($B778,LIRAa!$1:$1048576,5,FALSE)</f>
        <v>3.3</v>
      </c>
      <c r="S778" s="38"/>
    </row>
    <row r="779" spans="1:19" ht="15.75" x14ac:dyDescent="0.25">
      <c r="A779" s="42">
        <v>737</v>
      </c>
      <c r="B779" s="7">
        <v>316280</v>
      </c>
      <c r="C779" s="17" t="s">
        <v>1110</v>
      </c>
      <c r="D779" s="36" t="s">
        <v>22</v>
      </c>
      <c r="E779" s="36" t="s">
        <v>747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0</v>
      </c>
      <c r="J779" s="11">
        <v>15781</v>
      </c>
      <c r="K779" s="58" t="s">
        <v>1121</v>
      </c>
      <c r="L779" s="8">
        <f>I779/J779*100000</f>
        <v>0</v>
      </c>
      <c r="M779" s="7" t="str">
        <f>IF(L779=0,"Silencioso",IF(AND(L779&gt;0,L779&lt;100),"Baixa",IF(AND(L779&gt;=100,L779&lt;300),"Média",IF(AND(L779&gt;=300,L779&lt;500),"Alta",IF(L779&gt;=500,"Muito Alta","Avaliar")))))</f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740</v>
      </c>
      <c r="B780" s="7">
        <v>316294</v>
      </c>
      <c r="C780" s="17" t="s">
        <v>1114</v>
      </c>
      <c r="D780" s="36" t="s">
        <v>45</v>
      </c>
      <c r="E780" s="36" t="s">
        <v>750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7371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742</v>
      </c>
      <c r="B781" s="7">
        <v>316300</v>
      </c>
      <c r="C781" s="17" t="s">
        <v>1110</v>
      </c>
      <c r="D781" s="36" t="s">
        <v>22</v>
      </c>
      <c r="E781" s="36" t="s">
        <v>752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4255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744</v>
      </c>
      <c r="B782" s="7">
        <v>316320</v>
      </c>
      <c r="C782" s="17" t="s">
        <v>1114</v>
      </c>
      <c r="D782" s="36" t="s">
        <v>36</v>
      </c>
      <c r="E782" s="36" t="s">
        <v>754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4183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745</v>
      </c>
      <c r="B783" s="7">
        <v>316330</v>
      </c>
      <c r="C783" s="17" t="s">
        <v>1113</v>
      </c>
      <c r="D783" s="36" t="s">
        <v>28</v>
      </c>
      <c r="E783" s="36" t="s">
        <v>755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3865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746</v>
      </c>
      <c r="B784" s="7">
        <v>316340</v>
      </c>
      <c r="C784" s="17" t="s">
        <v>1109</v>
      </c>
      <c r="D784" s="36" t="s">
        <v>17</v>
      </c>
      <c r="E784" s="36" t="s">
        <v>756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5454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747</v>
      </c>
      <c r="B785" s="7">
        <v>316350</v>
      </c>
      <c r="C785" s="17" t="s">
        <v>1110</v>
      </c>
      <c r="D785" s="36" t="s">
        <v>22</v>
      </c>
      <c r="E785" s="36" t="s">
        <v>757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6477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748</v>
      </c>
      <c r="B786" s="7">
        <v>316360</v>
      </c>
      <c r="C786" s="17" t="s">
        <v>1109</v>
      </c>
      <c r="D786" s="36" t="s">
        <v>14</v>
      </c>
      <c r="E786" s="36" t="s">
        <v>758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2775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750</v>
      </c>
      <c r="B787" s="7">
        <v>316380</v>
      </c>
      <c r="C787" s="17" t="s">
        <v>1109</v>
      </c>
      <c r="D787" s="36" t="s">
        <v>17</v>
      </c>
      <c r="E787" s="36" t="s">
        <v>760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6933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754</v>
      </c>
      <c r="B788" s="7">
        <v>316420</v>
      </c>
      <c r="C788" s="17" t="s">
        <v>1118</v>
      </c>
      <c r="D788" s="36" t="s">
        <v>121</v>
      </c>
      <c r="E788" s="36" t="s">
        <v>764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12139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755</v>
      </c>
      <c r="B789" s="7">
        <v>316430</v>
      </c>
      <c r="C789" s="17" t="s">
        <v>1114</v>
      </c>
      <c r="D789" s="36" t="s">
        <v>45</v>
      </c>
      <c r="E789" s="36" t="s">
        <v>765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7026</v>
      </c>
      <c r="K789" s="58" t="s">
        <v>1121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756</v>
      </c>
      <c r="B790" s="7">
        <v>316440</v>
      </c>
      <c r="C790" s="17" t="s">
        <v>1114</v>
      </c>
      <c r="D790" s="36" t="s">
        <v>36</v>
      </c>
      <c r="E790" s="36" t="s">
        <v>766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0</v>
      </c>
      <c r="J790" s="11">
        <v>5455</v>
      </c>
      <c r="K790" s="58" t="s">
        <v>1121</v>
      </c>
      <c r="L790" s="8">
        <f>I790/J790*100000</f>
        <v>0</v>
      </c>
      <c r="M790" s="7" t="str">
        <f>IF(L790=0,"Silencioso",IF(AND(L790&gt;0,L790&lt;100),"Baixa",IF(AND(L790&gt;=100,L790&lt;300),"Média",IF(AND(L790&gt;=300,L790&lt;500),"Alta",IF(L790&gt;=500,"Muito Alta","Avaliar")))))</f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757</v>
      </c>
      <c r="B791" s="7">
        <v>316443</v>
      </c>
      <c r="C791" s="17" t="s">
        <v>1115</v>
      </c>
      <c r="D791" s="36" t="s">
        <v>62</v>
      </c>
      <c r="E791" s="36" t="s">
        <v>767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2991</v>
      </c>
      <c r="K791" s="58" t="s">
        <v>1121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758</v>
      </c>
      <c r="B792" s="7">
        <v>316447</v>
      </c>
      <c r="C792" s="17" t="s">
        <v>1110</v>
      </c>
      <c r="D792" s="36" t="s">
        <v>20</v>
      </c>
      <c r="E792" s="36" t="s">
        <v>768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6479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759</v>
      </c>
      <c r="B793" s="7">
        <v>316450</v>
      </c>
      <c r="C793" s="17" t="s">
        <v>1110</v>
      </c>
      <c r="D793" s="36" t="s">
        <v>22</v>
      </c>
      <c r="E793" s="36" t="s">
        <v>769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10129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760</v>
      </c>
      <c r="B794" s="7">
        <v>316460</v>
      </c>
      <c r="C794" s="17" t="s">
        <v>1112</v>
      </c>
      <c r="D794" s="36" t="s">
        <v>26</v>
      </c>
      <c r="E794" s="36" t="s">
        <v>770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6684</v>
      </c>
      <c r="K794" s="58" t="s">
        <v>1121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762</v>
      </c>
      <c r="B795" s="7">
        <v>316480</v>
      </c>
      <c r="C795" s="17" t="s">
        <v>1108</v>
      </c>
      <c r="D795" s="36" t="s">
        <v>90</v>
      </c>
      <c r="E795" s="36" t="s">
        <v>772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0</v>
      </c>
      <c r="J795" s="11">
        <v>1520</v>
      </c>
      <c r="K795" s="58" t="s">
        <v>1121</v>
      </c>
      <c r="L795" s="8">
        <f>I795/J795*100000</f>
        <v>0</v>
      </c>
      <c r="M795" s="7" t="str">
        <f>IF(L795=0,"Silencioso",IF(AND(L795&gt;0,L795&lt;100),"Baixa",IF(AND(L795&gt;=100,L795&lt;300),"Média",IF(AND(L795&gt;=300,L795&lt;500),"Alta",IF(L795&gt;=500,"Muito Alta","Avaliar")))))</f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763</v>
      </c>
      <c r="B796" s="7">
        <v>316490</v>
      </c>
      <c r="C796" s="17" t="s">
        <v>1114</v>
      </c>
      <c r="D796" s="36" t="s">
        <v>33</v>
      </c>
      <c r="E796" s="36" t="s">
        <v>773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2231</v>
      </c>
      <c r="K796" s="58" t="s">
        <v>1121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764</v>
      </c>
      <c r="B797" s="7">
        <v>316500</v>
      </c>
      <c r="C797" s="17" t="s">
        <v>1116</v>
      </c>
      <c r="D797" s="36" t="s">
        <v>94</v>
      </c>
      <c r="E797" s="36" t="s">
        <v>774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10922</v>
      </c>
      <c r="K797" s="58" t="s">
        <v>1121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765</v>
      </c>
      <c r="B798" s="7">
        <v>316510</v>
      </c>
      <c r="C798" s="17" t="s">
        <v>1114</v>
      </c>
      <c r="D798" s="36" t="s">
        <v>45</v>
      </c>
      <c r="E798" s="36" t="s">
        <v>775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7042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766</v>
      </c>
      <c r="B799" s="7">
        <v>316520</v>
      </c>
      <c r="C799" s="17" t="s">
        <v>1114</v>
      </c>
      <c r="D799" s="36" t="s">
        <v>33</v>
      </c>
      <c r="E799" s="36" t="s">
        <v>865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7056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767</v>
      </c>
      <c r="B800" s="7">
        <v>316530</v>
      </c>
      <c r="C800" s="17" t="s">
        <v>1116</v>
      </c>
      <c r="D800" s="36" t="s">
        <v>94</v>
      </c>
      <c r="E800" s="36" t="s">
        <v>776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7687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770</v>
      </c>
      <c r="B801" s="7">
        <v>316553</v>
      </c>
      <c r="C801" s="17" t="s">
        <v>1108</v>
      </c>
      <c r="D801" s="36" t="s">
        <v>98</v>
      </c>
      <c r="E801" s="36" t="s">
        <v>779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32069</v>
      </c>
      <c r="K801" s="58" t="s">
        <v>1122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>
        <f>VLOOKUP($B801,LIRAa!$1:$1048576,3,FALSE)</f>
        <v>0.7</v>
      </c>
      <c r="O801" s="7">
        <f>VLOOKUP($B801,LIRAa!$1:$1048576,4,FALSE)</f>
        <v>1.3</v>
      </c>
      <c r="P801" s="7">
        <f>VLOOKUP($B801,LIRAa!$1:$1048576,5,FALSE)</f>
        <v>2.6</v>
      </c>
      <c r="S801" s="38"/>
    </row>
    <row r="802" spans="1:21" ht="15.75" x14ac:dyDescent="0.25">
      <c r="A802" s="42">
        <v>771</v>
      </c>
      <c r="B802" s="7">
        <v>316556</v>
      </c>
      <c r="C802" s="17" t="s">
        <v>1109</v>
      </c>
      <c r="D802" s="36" t="s">
        <v>17</v>
      </c>
      <c r="E802" s="36" t="s">
        <v>780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2661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772</v>
      </c>
      <c r="B803" s="7">
        <v>316557</v>
      </c>
      <c r="C803" s="17" t="s">
        <v>1114</v>
      </c>
      <c r="D803" s="36" t="s">
        <v>36</v>
      </c>
      <c r="E803" s="36" t="s">
        <v>781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5352</v>
      </c>
      <c r="K803" s="58" t="s">
        <v>1121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773</v>
      </c>
      <c r="B804" s="7">
        <v>316560</v>
      </c>
      <c r="C804" s="17" t="s">
        <v>1115</v>
      </c>
      <c r="D804" s="36" t="s">
        <v>57</v>
      </c>
      <c r="E804" s="36" t="s">
        <v>782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2007</v>
      </c>
      <c r="K804" s="58" t="s">
        <v>1121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21" ht="15.75" x14ac:dyDescent="0.25">
      <c r="A805" s="42">
        <v>775</v>
      </c>
      <c r="B805" s="7">
        <v>316580</v>
      </c>
      <c r="C805" s="17" t="s">
        <v>1114</v>
      </c>
      <c r="D805" s="36" t="s">
        <v>36</v>
      </c>
      <c r="E805" s="36" t="s">
        <v>784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0</v>
      </c>
      <c r="J805" s="11">
        <v>1545</v>
      </c>
      <c r="K805" s="58" t="s">
        <v>1121</v>
      </c>
      <c r="L805" s="8">
        <f>I805/J805*100000</f>
        <v>0</v>
      </c>
      <c r="M805" s="7" t="str">
        <f>IF(L805=0,"Silencioso",IF(AND(L805&gt;0,L805&lt;100),"Baixa",IF(AND(L805&gt;=100,L805&lt;300),"Média",IF(AND(L805&gt;=300,L805&lt;500),"Alta",IF(L805&gt;=500,"Muito Alta","Avaliar")))))</f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776</v>
      </c>
      <c r="B806" s="7">
        <v>316590</v>
      </c>
      <c r="C806" s="17" t="s">
        <v>432</v>
      </c>
      <c r="D806" s="36" t="s">
        <v>53</v>
      </c>
      <c r="E806" s="36" t="s">
        <v>785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4209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777</v>
      </c>
      <c r="B807" s="7">
        <v>316600</v>
      </c>
      <c r="C807" s="17" t="s">
        <v>1116</v>
      </c>
      <c r="D807" s="36" t="s">
        <v>41</v>
      </c>
      <c r="E807" s="36" t="s">
        <v>786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5786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778</v>
      </c>
      <c r="B808" s="7">
        <v>316610</v>
      </c>
      <c r="C808" s="17" t="s">
        <v>1108</v>
      </c>
      <c r="D808" s="36" t="s">
        <v>90</v>
      </c>
      <c r="E808" s="36" t="s">
        <v>787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3527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779</v>
      </c>
      <c r="B809" s="7">
        <v>316620</v>
      </c>
      <c r="C809" s="17" t="s">
        <v>1116</v>
      </c>
      <c r="D809" s="36" t="s">
        <v>41</v>
      </c>
      <c r="E809" s="36" t="s">
        <v>788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10451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780</v>
      </c>
      <c r="B810" s="7">
        <v>316630</v>
      </c>
      <c r="C810" s="17" t="s">
        <v>1109</v>
      </c>
      <c r="D810" s="36" t="s">
        <v>17</v>
      </c>
      <c r="E810" s="36" t="s">
        <v>789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7319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781</v>
      </c>
      <c r="B811" s="7">
        <v>316640</v>
      </c>
      <c r="C811" s="17" t="s">
        <v>1114</v>
      </c>
      <c r="D811" s="36" t="s">
        <v>33</v>
      </c>
      <c r="E811" s="36" t="s">
        <v>790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0</v>
      </c>
      <c r="J811" s="11">
        <v>1848</v>
      </c>
      <c r="K811" s="58" t="s">
        <v>1121</v>
      </c>
      <c r="L811" s="8">
        <f>I811/J811*100000</f>
        <v>0</v>
      </c>
      <c r="M811" s="7" t="str">
        <f>IF(L811=0,"Silencioso",IF(AND(L811&gt;0,L811&lt;100),"Baixa",IF(AND(L811&gt;=100,L811&lt;300),"Média",IF(AND(L811&gt;=300,L811&lt;500),"Alta",IF(L811&gt;=500,"Muito Alta","Avaliar")))))</f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21" ht="15.75" x14ac:dyDescent="0.25">
      <c r="A812" s="42">
        <v>782</v>
      </c>
      <c r="B812" s="7">
        <v>316650</v>
      </c>
      <c r="C812" s="17" t="s">
        <v>1108</v>
      </c>
      <c r="D812" s="36" t="s">
        <v>53</v>
      </c>
      <c r="E812" s="36" t="s">
        <v>791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>H812+F812+G812</f>
        <v>0</v>
      </c>
      <c r="J812" s="11">
        <v>4293</v>
      </c>
      <c r="K812" s="58" t="s">
        <v>1121</v>
      </c>
      <c r="L812" s="8">
        <f>I812/J812*100000</f>
        <v>0</v>
      </c>
      <c r="M812" s="7" t="str">
        <f>IF(L812=0,"Silencioso",IF(AND(L812&gt;0,L812&lt;100),"Baixa",IF(AND(L812&gt;=100,L812&lt;300),"Média",IF(AND(L812&gt;=300,L812&lt;500),"Alta",IF(L812&gt;=500,"Muito Alta","Avaliar")))))</f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21" ht="15.75" x14ac:dyDescent="0.25">
      <c r="A813" s="42">
        <v>783</v>
      </c>
      <c r="B813" s="7">
        <v>316660</v>
      </c>
      <c r="C813" s="17" t="s">
        <v>1112</v>
      </c>
      <c r="D813" s="36" t="s">
        <v>26</v>
      </c>
      <c r="E813" s="36" t="s">
        <v>792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784</v>
      </c>
      <c r="B814" s="7">
        <v>316680</v>
      </c>
      <c r="C814" s="17" t="s">
        <v>1117</v>
      </c>
      <c r="D814" s="36" t="s">
        <v>71</v>
      </c>
      <c r="E814" s="36" t="s">
        <v>793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11493</v>
      </c>
      <c r="K814" s="58" t="s">
        <v>1121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785</v>
      </c>
      <c r="B815" s="7">
        <v>316670</v>
      </c>
      <c r="C815" s="17" t="s">
        <v>1113</v>
      </c>
      <c r="D815" s="36" t="s">
        <v>28</v>
      </c>
      <c r="E815" s="36" t="s">
        <v>794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0</v>
      </c>
      <c r="J815" s="11">
        <v>8685</v>
      </c>
      <c r="K815" s="58" t="s">
        <v>1121</v>
      </c>
      <c r="L815" s="8">
        <f>I815/J815*100000</f>
        <v>0</v>
      </c>
      <c r="M815" s="7" t="str">
        <f>IF(L815=0,"Silencioso",IF(AND(L815&gt;0,L815&lt;100),"Baixa",IF(AND(L815&gt;=100,L815&lt;300),"Média",IF(AND(L815&gt;=300,L815&lt;500),"Alta",IF(L815&gt;=500,"Muito Alta","Avaliar")))))</f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78"/>
      <c r="T815" s="78"/>
      <c r="U815" s="78"/>
    </row>
    <row r="816" spans="1:21" ht="15.75" x14ac:dyDescent="0.25">
      <c r="A816" s="42">
        <v>786</v>
      </c>
      <c r="B816" s="7">
        <v>316690</v>
      </c>
      <c r="C816" s="17" t="s">
        <v>1114</v>
      </c>
      <c r="D816" s="36" t="s">
        <v>40</v>
      </c>
      <c r="E816" s="36" t="s">
        <v>795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7670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787</v>
      </c>
      <c r="B817" s="7">
        <v>316695</v>
      </c>
      <c r="C817" s="17" t="s">
        <v>1118</v>
      </c>
      <c r="D817" s="36" t="s">
        <v>102</v>
      </c>
      <c r="E817" s="36" t="s">
        <v>796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4752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788</v>
      </c>
      <c r="B818" s="7">
        <v>316700</v>
      </c>
      <c r="C818" s="17" t="s">
        <v>1114</v>
      </c>
      <c r="D818" s="36" t="s">
        <v>33</v>
      </c>
      <c r="E818" s="36" t="s">
        <v>797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1970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791</v>
      </c>
      <c r="B819" s="7">
        <v>316555</v>
      </c>
      <c r="C819" s="17" t="s">
        <v>1113</v>
      </c>
      <c r="D819" s="36" t="s">
        <v>28</v>
      </c>
      <c r="E819" s="36" t="s">
        <v>799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12134</v>
      </c>
      <c r="K819" s="58" t="s">
        <v>1121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792</v>
      </c>
      <c r="B820" s="7">
        <v>316730</v>
      </c>
      <c r="C820" s="17" t="s">
        <v>1115</v>
      </c>
      <c r="D820" s="36" t="s">
        <v>62</v>
      </c>
      <c r="E820" s="36" t="s">
        <v>800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0</v>
      </c>
      <c r="J820" s="11">
        <v>2258</v>
      </c>
      <c r="K820" s="58" t="s">
        <v>1121</v>
      </c>
      <c r="L820" s="8">
        <f>I820/J820*100000</f>
        <v>0</v>
      </c>
      <c r="M820" s="7" t="str">
        <f>IF(L820=0,"Silencioso",IF(AND(L820&gt;0,L820&lt;100),"Baixa",IF(AND(L820&gt;=100,L820&lt;300),"Média",IF(AND(L820&gt;=300,L820&lt;500),"Alta",IF(L820&gt;=500,"Muito Alta","Avaliar")))))</f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21" ht="15.75" x14ac:dyDescent="0.25">
      <c r="A821" s="42">
        <v>793</v>
      </c>
      <c r="B821" s="7">
        <v>316740</v>
      </c>
      <c r="C821" s="17" t="s">
        <v>1114</v>
      </c>
      <c r="D821" s="36" t="s">
        <v>36</v>
      </c>
      <c r="E821" s="36" t="s">
        <v>801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0</v>
      </c>
      <c r="J821" s="11">
        <v>6227</v>
      </c>
      <c r="K821" s="58" t="s">
        <v>1121</v>
      </c>
      <c r="L821" s="8">
        <f>I821/J821*100000</f>
        <v>0</v>
      </c>
      <c r="M821" s="7" t="str">
        <f>IF(L821=0,"Silencioso",IF(AND(L821&gt;0,L821&lt;100),"Baixa",IF(AND(L821&gt;=100,L821&lt;300),"Média",IF(AND(L821&gt;=300,L821&lt;500),"Alta",IF(L821&gt;=500,"Muito Alta","Avaliar")))))</f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794</v>
      </c>
      <c r="B822" s="7">
        <v>316750</v>
      </c>
      <c r="C822" s="17" t="s">
        <v>1115</v>
      </c>
      <c r="D822" s="36" t="s">
        <v>57</v>
      </c>
      <c r="E822" s="36" t="s">
        <v>802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0</v>
      </c>
      <c r="J822" s="11">
        <v>2612</v>
      </c>
      <c r="K822" s="58" t="s">
        <v>1121</v>
      </c>
      <c r="L822" s="8">
        <f>I822/J822*100000</f>
        <v>0</v>
      </c>
      <c r="M822" s="7" t="str">
        <f>IF(L822=0,"Silencioso",IF(AND(L822&gt;0,L822&lt;100),"Baixa",IF(AND(L822&gt;=100,L822&lt;300),"Média",IF(AND(L822&gt;=300,L822&lt;500),"Alta",IF(L822&gt;=500,"Muito Alta","Avaliar")))))</f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78"/>
      <c r="T822" s="78"/>
      <c r="U822" s="78"/>
    </row>
    <row r="823" spans="1:21" ht="15.75" x14ac:dyDescent="0.25">
      <c r="A823" s="42">
        <v>795</v>
      </c>
      <c r="B823" s="7">
        <v>316760</v>
      </c>
      <c r="C823" s="17" t="s">
        <v>1109</v>
      </c>
      <c r="D823" s="36" t="s">
        <v>14</v>
      </c>
      <c r="E823" s="36" t="s">
        <v>803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19528</v>
      </c>
      <c r="K823" s="58" t="s">
        <v>1121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21" ht="15.75" x14ac:dyDescent="0.25">
      <c r="A824" s="42">
        <v>796</v>
      </c>
      <c r="B824" s="7">
        <v>316770</v>
      </c>
      <c r="C824" s="17" t="s">
        <v>1110</v>
      </c>
      <c r="D824" s="36" t="s">
        <v>22</v>
      </c>
      <c r="E824" s="36" t="s">
        <v>804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0</v>
      </c>
      <c r="J824" s="11">
        <v>5594</v>
      </c>
      <c r="K824" s="58" t="s">
        <v>1121</v>
      </c>
      <c r="L824" s="8">
        <f>I824/J824*100000</f>
        <v>0</v>
      </c>
      <c r="M824" s="7" t="str">
        <f>IF(L824=0,"Silencioso",IF(AND(L824&gt;0,L824&lt;100),"Baixa",IF(AND(L824&gt;=100,L824&lt;300),"Média",IF(AND(L824&gt;=300,L824&lt;500),"Alta",IF(L824&gt;=500,"Muito Alta","Avaliar")))))</f>
        <v>Silencioso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797</v>
      </c>
      <c r="B825" s="7">
        <v>316780</v>
      </c>
      <c r="C825" s="17" t="s">
        <v>1114</v>
      </c>
      <c r="D825" s="36" t="s">
        <v>33</v>
      </c>
      <c r="E825" s="36" t="s">
        <v>805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6112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798</v>
      </c>
      <c r="B826" s="7">
        <v>316790</v>
      </c>
      <c r="C826" s="17" t="s">
        <v>1115</v>
      </c>
      <c r="D826" s="36" t="s">
        <v>62</v>
      </c>
      <c r="E826" s="36" t="s">
        <v>806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>H826+F826+G826</f>
        <v>0</v>
      </c>
      <c r="J826" s="11">
        <v>3792</v>
      </c>
      <c r="K826" s="58" t="s">
        <v>1121</v>
      </c>
      <c r="L826" s="8">
        <f>I826/J826*100000</f>
        <v>0</v>
      </c>
      <c r="M826" s="7" t="str">
        <f>IF(L826=0,"Silencioso",IF(AND(L826&gt;0,L826&lt;100),"Baixa",IF(AND(L826&gt;=100,L826&lt;300),"Média",IF(AND(L826&gt;=300,L826&lt;500),"Alta",IF(L826&gt;=500,"Muito Alta","Avaliar")))))</f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21" ht="15.75" x14ac:dyDescent="0.25">
      <c r="A827" s="42">
        <v>801</v>
      </c>
      <c r="B827" s="7">
        <v>316810</v>
      </c>
      <c r="C827" s="17" t="s">
        <v>1111</v>
      </c>
      <c r="D827" s="36" t="s">
        <v>24</v>
      </c>
      <c r="E827" s="36" t="s">
        <v>809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4711</v>
      </c>
      <c r="K827" s="58" t="s">
        <v>1121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802</v>
      </c>
      <c r="B828" s="7">
        <v>316820</v>
      </c>
      <c r="C828" s="17" t="s">
        <v>1112</v>
      </c>
      <c r="D828" s="36" t="s">
        <v>26</v>
      </c>
      <c r="E828" s="36" t="s">
        <v>810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0</v>
      </c>
      <c r="J828" s="11">
        <v>1879</v>
      </c>
      <c r="K828" s="58" t="s">
        <v>1121</v>
      </c>
      <c r="L828" s="8">
        <f>I828/J828*100000</f>
        <v>0</v>
      </c>
      <c r="M828" s="7" t="str">
        <f>IF(L828=0,"Silencioso",IF(AND(L828&gt;0,L828&lt;100),"Baixa",IF(AND(L828&gt;=100,L828&lt;300),"Média",IF(AND(L828&gt;=300,L828&lt;500),"Alta",IF(L828&gt;=500,"Muito Alta","Avaliar")))))</f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803</v>
      </c>
      <c r="B829" s="7">
        <v>316830</v>
      </c>
      <c r="C829" s="17" t="s">
        <v>1108</v>
      </c>
      <c r="D829" s="36" t="s">
        <v>98</v>
      </c>
      <c r="E829" s="36" t="s">
        <v>811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>H829+F829+G829</f>
        <v>0</v>
      </c>
      <c r="J829" s="11">
        <v>4055</v>
      </c>
      <c r="K829" s="58" t="s">
        <v>1121</v>
      </c>
      <c r="L829" s="8">
        <f>I829/J829*100000</f>
        <v>0</v>
      </c>
      <c r="M829" s="7" t="str">
        <f>IF(L829=0,"Silencioso",IF(AND(L829&gt;0,L829&lt;100),"Baixa",IF(AND(L829&gt;=100,L829&lt;300),"Média",IF(AND(L829&gt;=300,L829&lt;500),"Alta",IF(L829&gt;=500,"Muito Alta","Avaliar")))))</f>
        <v>Silencioso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21" ht="15.75" x14ac:dyDescent="0.25">
      <c r="A830" s="42">
        <v>804</v>
      </c>
      <c r="B830" s="7">
        <v>316840</v>
      </c>
      <c r="C830" s="17" t="s">
        <v>1110</v>
      </c>
      <c r="D830" s="36" t="s">
        <v>22</v>
      </c>
      <c r="E830" s="36" t="s">
        <v>812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0</v>
      </c>
      <c r="J830" s="11">
        <v>14350</v>
      </c>
      <c r="K830" s="58" t="s">
        <v>1121</v>
      </c>
      <c r="L830" s="8">
        <f>I830/J830*100000</f>
        <v>0</v>
      </c>
      <c r="M830" s="7" t="str">
        <f>IF(L830=0,"Silencioso",IF(AND(L830&gt;0,L830&lt;100),"Baixa",IF(AND(L830&gt;=100,L830&lt;300),"Média",IF(AND(L830&gt;=300,L830&lt;500),"Alta",IF(L830&gt;=500,"Muito Alta","Avaliar")))))</f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21" ht="15.75" x14ac:dyDescent="0.25">
      <c r="A831" s="42">
        <v>805</v>
      </c>
      <c r="B831" s="7">
        <v>316850</v>
      </c>
      <c r="C831" s="17" t="s">
        <v>1109</v>
      </c>
      <c r="D831" s="36" t="s">
        <v>17</v>
      </c>
      <c r="E831" s="36" t="s">
        <v>813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11650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808</v>
      </c>
      <c r="B832" s="7">
        <v>316880</v>
      </c>
      <c r="C832" s="17" t="s">
        <v>1116</v>
      </c>
      <c r="D832" s="36" t="s">
        <v>94</v>
      </c>
      <c r="E832" s="36" t="s">
        <v>815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0</v>
      </c>
      <c r="J832" s="11">
        <v>7886</v>
      </c>
      <c r="K832" s="58" t="s">
        <v>1121</v>
      </c>
      <c r="L832" s="8">
        <f>I832/J832*100000</f>
        <v>0</v>
      </c>
      <c r="M832" s="7" t="str">
        <f>IF(L832=0,"Silencioso",IF(AND(L832&gt;0,L832&lt;100),"Baixa",IF(AND(L832&gt;=100,L832&lt;300),"Média",IF(AND(L832&gt;=300,L832&lt;500),"Alta",IF(L832&gt;=500,"Muito Alta","Avaliar")))))</f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809</v>
      </c>
      <c r="B833" s="7">
        <v>316890</v>
      </c>
      <c r="C833" s="17" t="s">
        <v>1117</v>
      </c>
      <c r="D833" s="36" t="s">
        <v>71</v>
      </c>
      <c r="E833" s="36" t="s">
        <v>816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0</v>
      </c>
      <c r="J833" s="11">
        <v>6539</v>
      </c>
      <c r="K833" s="58" t="s">
        <v>1121</v>
      </c>
      <c r="L833" s="8">
        <f>I833/J833*100000</f>
        <v>0</v>
      </c>
      <c r="M833" s="7" t="str">
        <f>IF(L833=0,"Silencioso",IF(AND(L833&gt;0,L833&lt;100),"Baixa",IF(AND(L833&gt;=100,L833&lt;300),"Média",IF(AND(L833&gt;=300,L833&lt;500),"Alta",IF(L833&gt;=500,"Muito Alta","Avaliar")))))</f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811</v>
      </c>
      <c r="B834" s="7">
        <v>316905</v>
      </c>
      <c r="C834" s="17" t="s">
        <v>1114</v>
      </c>
      <c r="D834" s="36" t="s">
        <v>36</v>
      </c>
      <c r="E834" s="36" t="s">
        <v>818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4093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812</v>
      </c>
      <c r="B835" s="7">
        <v>316910</v>
      </c>
      <c r="C835" s="17" t="s">
        <v>1114</v>
      </c>
      <c r="D835" s="36" t="s">
        <v>36</v>
      </c>
      <c r="E835" s="36" t="s">
        <v>819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6217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813</v>
      </c>
      <c r="B836" s="7">
        <v>316920</v>
      </c>
      <c r="C836" s="17" t="s">
        <v>1115</v>
      </c>
      <c r="D836" s="36" t="s">
        <v>14</v>
      </c>
      <c r="E836" s="36" t="s">
        <v>820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8201</v>
      </c>
      <c r="K836" s="58" t="s">
        <v>1121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814</v>
      </c>
      <c r="B837" s="7">
        <v>316930</v>
      </c>
      <c r="C837" s="17" t="s">
        <v>1114</v>
      </c>
      <c r="D837" s="36" t="s">
        <v>33</v>
      </c>
      <c r="E837" s="36" t="s">
        <v>821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78913</v>
      </c>
      <c r="K837" s="58" t="s">
        <v>1123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>
        <f>VLOOKUP($B837,LIRAa!$1:$1048576,3,FALSE)</f>
        <v>0.3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818</v>
      </c>
      <c r="B838" s="7">
        <v>316960</v>
      </c>
      <c r="C838" s="17" t="s">
        <v>1107</v>
      </c>
      <c r="D838" s="36" t="s">
        <v>8</v>
      </c>
      <c r="E838" s="36" t="s">
        <v>825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25253</v>
      </c>
      <c r="K838" s="58" t="s">
        <v>1122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>
        <f>VLOOKUP($B838,LIRAa!$1:$1048576,4,FALSE)</f>
        <v>3.5</v>
      </c>
      <c r="P838" s="7">
        <f>VLOOKUP($B838,LIRAa!$1:$1048576,5,FALSE)</f>
        <v>0</v>
      </c>
      <c r="S838" s="38"/>
    </row>
    <row r="839" spans="1:19" ht="15.75" x14ac:dyDescent="0.25">
      <c r="A839" s="42">
        <v>820</v>
      </c>
      <c r="B839" s="7">
        <v>316980</v>
      </c>
      <c r="C839" s="17" t="s">
        <v>1114</v>
      </c>
      <c r="D839" s="36" t="s">
        <v>36</v>
      </c>
      <c r="E839" s="36" t="s">
        <v>827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5008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822</v>
      </c>
      <c r="B840" s="7">
        <v>317000</v>
      </c>
      <c r="C840" s="17" t="s">
        <v>1118</v>
      </c>
      <c r="D840" s="36" t="s">
        <v>121</v>
      </c>
      <c r="E840" s="36" t="s">
        <v>828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0</v>
      </c>
      <c r="J840" s="11">
        <v>12466</v>
      </c>
      <c r="K840" s="58" t="s">
        <v>1121</v>
      </c>
      <c r="L840" s="8">
        <f>I840/J840*100000</f>
        <v>0</v>
      </c>
      <c r="M840" s="7" t="str">
        <f>IF(L840=0,"Silencioso",IF(AND(L840&gt;0,L840&lt;100),"Baixa",IF(AND(L840&gt;=100,L840&lt;300),"Média",IF(AND(L840&gt;=300,L840&lt;500),"Alta",IF(L840&gt;=500,"Muito Alta","Avaliar")))))</f>
        <v>Silencioso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823</v>
      </c>
      <c r="B841" s="7">
        <v>317005</v>
      </c>
      <c r="C841" s="17" t="s">
        <v>1110</v>
      </c>
      <c r="D841" s="36" t="s">
        <v>20</v>
      </c>
      <c r="E841" s="36" t="s">
        <v>829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12449</v>
      </c>
      <c r="K841" s="58" t="s">
        <v>1121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826</v>
      </c>
      <c r="B842" s="7">
        <v>317030</v>
      </c>
      <c r="C842" s="17" t="s">
        <v>1113</v>
      </c>
      <c r="D842" s="36" t="s">
        <v>28</v>
      </c>
      <c r="E842" s="36" t="s">
        <v>830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0</v>
      </c>
      <c r="J842" s="11">
        <v>2626</v>
      </c>
      <c r="K842" s="58" t="s">
        <v>1121</v>
      </c>
      <c r="L842" s="8">
        <f>I842/J842*100000</f>
        <v>0</v>
      </c>
      <c r="M842" s="7" t="str">
        <f>IF(L842=0,"Silencioso",IF(AND(L842&gt;0,L842&lt;100),"Baixa",IF(AND(L842&gt;=100,L842&lt;300),"Média",IF(AND(L842&gt;=300,L842&lt;500),"Alta",IF(L842&gt;=500,"Muito Alta","Avaliar")))))</f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828</v>
      </c>
      <c r="B843" s="7">
        <v>317043</v>
      </c>
      <c r="C843" s="17" t="s">
        <v>1111</v>
      </c>
      <c r="D843" s="36" t="s">
        <v>24</v>
      </c>
      <c r="E843" s="36" t="s">
        <v>831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4325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829</v>
      </c>
      <c r="B844" s="7">
        <v>317047</v>
      </c>
      <c r="C844" s="17" t="s">
        <v>1117</v>
      </c>
      <c r="D844" s="36" t="s">
        <v>80</v>
      </c>
      <c r="E844" s="36" t="s">
        <v>832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0</v>
      </c>
      <c r="J844" s="11">
        <v>3267</v>
      </c>
      <c r="K844" s="58" t="s">
        <v>1121</v>
      </c>
      <c r="L844" s="8">
        <f>I844/J844*100000</f>
        <v>0</v>
      </c>
      <c r="M844" s="7" t="str">
        <f>IF(L844=0,"Silencioso",IF(AND(L844&gt;0,L844&lt;100),"Baixa",IF(AND(L844&gt;=100,L844&lt;300),"Média",IF(AND(L844&gt;=300,L844&lt;500),"Alta",IF(L844&gt;=500,"Muito Alta","Avaliar")))))</f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830</v>
      </c>
      <c r="B845" s="7">
        <v>317050</v>
      </c>
      <c r="C845" s="17" t="s">
        <v>1109</v>
      </c>
      <c r="D845" s="36" t="s">
        <v>17</v>
      </c>
      <c r="E845" s="36" t="s">
        <v>833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10371</v>
      </c>
      <c r="K845" s="58" t="s">
        <v>1121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832</v>
      </c>
      <c r="B846" s="7">
        <v>317057</v>
      </c>
      <c r="C846" s="17" t="s">
        <v>1110</v>
      </c>
      <c r="D846" s="36" t="s">
        <v>20</v>
      </c>
      <c r="E846" s="36" t="s">
        <v>835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6491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833</v>
      </c>
      <c r="B847" s="7">
        <v>317060</v>
      </c>
      <c r="C847" s="17" t="s">
        <v>1114</v>
      </c>
      <c r="D847" s="36" t="s">
        <v>45</v>
      </c>
      <c r="E847" s="36" t="s">
        <v>836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0</v>
      </c>
      <c r="J847" s="11">
        <v>2158</v>
      </c>
      <c r="K847" s="58" t="s">
        <v>1121</v>
      </c>
      <c r="L847" s="8">
        <f>I847/J847*100000</f>
        <v>0</v>
      </c>
      <c r="M847" s="7" t="str">
        <f>IF(L847=0,"Silencioso",IF(AND(L847&gt;0,L847&lt;100),"Baixa",IF(AND(L847&gt;=100,L847&lt;300),"Média",IF(AND(L847&gt;=300,L847&lt;500),"Alta",IF(L847&gt;=500,"Muito Alta","Avaliar")))))</f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834</v>
      </c>
      <c r="B848" s="7">
        <v>317065</v>
      </c>
      <c r="C848" s="17" t="s">
        <v>1118</v>
      </c>
      <c r="D848" s="36" t="s">
        <v>102</v>
      </c>
      <c r="E848" s="36" t="s">
        <v>837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4987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836</v>
      </c>
      <c r="B849" s="7">
        <v>317075</v>
      </c>
      <c r="C849" s="17" t="s">
        <v>1117</v>
      </c>
      <c r="D849" s="36" t="s">
        <v>71</v>
      </c>
      <c r="E849" s="36" t="s">
        <v>838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0</v>
      </c>
      <c r="J849" s="11">
        <v>7071</v>
      </c>
      <c r="K849" s="58" t="s">
        <v>1121</v>
      </c>
      <c r="L849" s="8">
        <f>I849/J849*100000</f>
        <v>0</v>
      </c>
      <c r="M849" s="7" t="str">
        <f>IF(L849=0,"Silencioso",IF(AND(L849&gt;0,L849&lt;100),"Baixa",IF(AND(L849&gt;=100,L849&lt;300),"Média",IF(AND(L849&gt;=300,L849&lt;500),"Alta",IF(L849&gt;=500,"Muito Alta","Avaliar")))))</f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840</v>
      </c>
      <c r="B850" s="7">
        <v>317103</v>
      </c>
      <c r="C850" s="17" t="s">
        <v>1118</v>
      </c>
      <c r="D850" s="36" t="s">
        <v>102</v>
      </c>
      <c r="E850" s="36" t="s">
        <v>842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0</v>
      </c>
      <c r="J850" s="11">
        <v>9265</v>
      </c>
      <c r="K850" s="58" t="s">
        <v>1121</v>
      </c>
      <c r="L850" s="8">
        <f>I850/J850*100000</f>
        <v>0</v>
      </c>
      <c r="M850" s="7" t="str">
        <f>IF(L850=0,"Silencioso",IF(AND(L850&gt;0,L850&lt;100),"Baixa",IF(AND(L850&gt;=100,L850&lt;300),"Média",IF(AND(L850&gt;=300,L850&lt;500),"Alta",IF(L850&gt;=500,"Muito Alta","Avaliar")))))</f>
        <v>Silencioso</v>
      </c>
      <c r="N850" s="7" t="str">
        <f>VLOOKUP($B850,LIRAa!$1:$1048576,3,FALSE)</f>
        <v>Sem Informação</v>
      </c>
      <c r="O850" s="7" t="str">
        <f>VLOOKUP($B850,LIRAa!$1:$1048576,4,FALSE)</f>
        <v>Sem Informação</v>
      </c>
      <c r="P850" s="7" t="str">
        <f>VLOOKUP($B850,LIRAa!$1:$1048576,5,FALSE)</f>
        <v>Sem Informação</v>
      </c>
      <c r="S850" s="38"/>
    </row>
    <row r="851" spans="1:19" ht="15.75" x14ac:dyDescent="0.25">
      <c r="A851" s="42">
        <v>841</v>
      </c>
      <c r="B851" s="7">
        <v>317107</v>
      </c>
      <c r="C851" s="17" t="s">
        <v>432</v>
      </c>
      <c r="D851" s="36" t="s">
        <v>53</v>
      </c>
      <c r="E851" s="36" t="s">
        <v>843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5712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843</v>
      </c>
      <c r="B852" s="7">
        <v>317115</v>
      </c>
      <c r="C852" s="17" t="s">
        <v>1110</v>
      </c>
      <c r="D852" s="36" t="s">
        <v>20</v>
      </c>
      <c r="E852" s="36" t="s">
        <v>845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4832</v>
      </c>
      <c r="K852" s="58" t="s">
        <v>1121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846</v>
      </c>
      <c r="B853" s="7">
        <v>317140</v>
      </c>
      <c r="C853" s="17" t="s">
        <v>1115</v>
      </c>
      <c r="D853" s="36" t="s">
        <v>62</v>
      </c>
      <c r="E853" s="36" t="s">
        <v>848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3629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847</v>
      </c>
      <c r="B854" s="7">
        <v>317160</v>
      </c>
      <c r="C854" s="17" t="s">
        <v>432</v>
      </c>
      <c r="D854" s="36" t="s">
        <v>53</v>
      </c>
      <c r="E854" s="36" t="s">
        <v>849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13764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848</v>
      </c>
      <c r="B855" s="7">
        <v>317170</v>
      </c>
      <c r="C855" s="17" t="s">
        <v>1114</v>
      </c>
      <c r="D855" s="36" t="s">
        <v>33</v>
      </c>
      <c r="E855" s="36" t="s">
        <v>850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8685</v>
      </c>
      <c r="K855" s="58" t="s">
        <v>1121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849</v>
      </c>
      <c r="B856" s="7">
        <v>317180</v>
      </c>
      <c r="C856" s="17" t="s">
        <v>1108</v>
      </c>
      <c r="D856" s="36" t="s">
        <v>90</v>
      </c>
      <c r="E856" s="36" t="s">
        <v>851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0</v>
      </c>
      <c r="J856" s="11">
        <v>10537</v>
      </c>
      <c r="K856" s="58" t="s">
        <v>1121</v>
      </c>
      <c r="L856" s="8">
        <f>I856/J856*100000</f>
        <v>0</v>
      </c>
      <c r="M856" s="7" t="str">
        <f>IF(L856=0,"Silencioso",IF(AND(L856&gt;0,L856&lt;100),"Baixa",IF(AND(L856&gt;=100,L856&lt;300),"Média",IF(AND(L856&gt;=300,L856&lt;500),"Alta",IF(L856&gt;=500,"Muito Alta","Avaliar")))))</f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850</v>
      </c>
      <c r="B857" s="7">
        <v>317190</v>
      </c>
      <c r="C857" s="17" t="s">
        <v>1110</v>
      </c>
      <c r="D857" s="36" t="s">
        <v>22</v>
      </c>
      <c r="E857" s="36" t="s">
        <v>852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5420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8">
    <sortState ref="A6:U858">
      <sortCondition descending="1" ref="L5:L858"/>
    </sortState>
  </autoFilter>
  <mergeCells count="4">
    <mergeCell ref="F4:H4"/>
    <mergeCell ref="A2:M2"/>
    <mergeCell ref="N4:P4"/>
    <mergeCell ref="I4:M4"/>
  </mergeCells>
  <conditionalFormatting sqref="L6:L858">
    <cfRule type="cellIs" dxfId="23" priority="32" operator="equal">
      <formula>"Alta"</formula>
    </cfRule>
    <cfRule type="cellIs" dxfId="22" priority="33" operator="equal">
      <formula>"Média"</formula>
    </cfRule>
    <cfRule type="cellIs" dxfId="21" priority="34" operator="equal">
      <formula>"Baixa"</formula>
    </cfRule>
  </conditionalFormatting>
  <conditionalFormatting sqref="N6:P858">
    <cfRule type="cellIs" dxfId="20" priority="27" operator="equal">
      <formula>"Sem Informação"</formula>
    </cfRule>
    <cfRule type="cellIs" dxfId="19" priority="28" operator="greaterThanOrEqual">
      <formula>4</formula>
    </cfRule>
    <cfRule type="cellIs" dxfId="18" priority="29" operator="between">
      <formula>1</formula>
      <formula>3.9</formula>
    </cfRule>
    <cfRule type="cellIs" dxfId="17" priority="30" operator="between">
      <formula>0</formula>
      <formula>0.9</formula>
    </cfRule>
  </conditionalFormatting>
  <conditionalFormatting sqref="M6:M858">
    <cfRule type="cellIs" dxfId="16" priority="20" operator="equal">
      <formula>"Muito Alta"</formula>
    </cfRule>
    <cfRule type="cellIs" dxfId="15" priority="21" operator="equal">
      <formula>"Alta"</formula>
    </cfRule>
    <cfRule type="cellIs" dxfId="14" priority="22" operator="equal">
      <formula>"Média"</formula>
    </cfRule>
    <cfRule type="cellIs" dxfId="13" priority="23" operator="equal">
      <formula>"Baixa"</formula>
    </cfRule>
  </conditionalFormatting>
  <conditionalFormatting sqref="S7:S10">
    <cfRule type="cellIs" dxfId="12" priority="17" stopIfTrue="1" operator="equal">
      <formula>"Alta"</formula>
    </cfRule>
    <cfRule type="cellIs" dxfId="11" priority="18" stopIfTrue="1" operator="equal">
      <formula>"Média"</formula>
    </cfRule>
    <cfRule type="cellIs" dxfId="10" priority="19" stopIfTrue="1" operator="equal">
      <formula>"Baixa"</formula>
    </cfRule>
  </conditionalFormatting>
  <conditionalFormatting sqref="S6">
    <cfRule type="cellIs" dxfId="9" priority="13" operator="equal">
      <formula>"Muito Alta"</formula>
    </cfRule>
    <cfRule type="cellIs" dxfId="8" priority="14" operator="equal">
      <formula>"Alta"</formula>
    </cfRule>
    <cfRule type="cellIs" dxfId="7" priority="15" operator="equal">
      <formula>"Média"</formula>
    </cfRule>
    <cfRule type="cellIs" dxfId="6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U20" sqref="U20"/>
    </sheetView>
  </sheetViews>
  <sheetFormatPr defaultRowHeight="15" x14ac:dyDescent="0.25"/>
  <cols>
    <col min="1" max="1" width="20.85546875" style="7" bestFit="1" customWidth="1"/>
    <col min="2" max="2" width="19.7109375" bestFit="1" customWidth="1"/>
    <col min="3" max="3" width="7.85546875" style="7" bestFit="1" customWidth="1"/>
    <col min="4" max="4" width="8.7109375" style="7" customWidth="1"/>
    <col min="5" max="5" width="7.7109375" style="7" customWidth="1"/>
    <col min="6" max="6" width="7.140625" style="7" customWidth="1"/>
    <col min="7" max="7" width="10.140625" style="7" bestFit="1" customWidth="1"/>
    <col min="8" max="8" width="13" style="76" customWidth="1"/>
    <col min="9" max="9" width="12.7109375" customWidth="1"/>
  </cols>
  <sheetData>
    <row r="1" spans="1:13" ht="25.5" customHeight="1" x14ac:dyDescent="0.25">
      <c r="A1" s="124" t="s">
        <v>2</v>
      </c>
      <c r="B1" s="124" t="s">
        <v>872</v>
      </c>
      <c r="C1" s="124" t="s">
        <v>867</v>
      </c>
      <c r="D1" s="124" t="s">
        <v>868</v>
      </c>
      <c r="E1" s="124" t="s">
        <v>1127</v>
      </c>
      <c r="F1" s="124" t="s">
        <v>3</v>
      </c>
      <c r="G1" s="124" t="s">
        <v>1105</v>
      </c>
      <c r="H1" s="125" t="s">
        <v>4</v>
      </c>
      <c r="I1" s="124" t="s">
        <v>5</v>
      </c>
    </row>
    <row r="2" spans="1:13" x14ac:dyDescent="0.25">
      <c r="A2" s="127" t="s">
        <v>20</v>
      </c>
      <c r="B2" s="116" t="s">
        <v>861</v>
      </c>
      <c r="C2" s="117">
        <v>28</v>
      </c>
      <c r="D2" s="117">
        <v>0</v>
      </c>
      <c r="E2" s="117">
        <v>0</v>
      </c>
      <c r="F2" s="117">
        <v>28</v>
      </c>
      <c r="G2" s="117">
        <v>4894</v>
      </c>
      <c r="H2" s="118">
        <v>572.12913771965668</v>
      </c>
      <c r="I2" s="116" t="s">
        <v>1130</v>
      </c>
    </row>
    <row r="3" spans="1:13" x14ac:dyDescent="0.25">
      <c r="A3" s="127"/>
      <c r="B3" s="122" t="s">
        <v>99</v>
      </c>
      <c r="C3" s="26">
        <v>36</v>
      </c>
      <c r="D3" s="26">
        <v>2</v>
      </c>
      <c r="E3" s="26">
        <v>0</v>
      </c>
      <c r="F3" s="26">
        <v>38</v>
      </c>
      <c r="G3" s="26">
        <v>26396</v>
      </c>
      <c r="H3" s="123">
        <v>143.96120624337021</v>
      </c>
      <c r="I3" s="122" t="s">
        <v>13</v>
      </c>
    </row>
    <row r="4" spans="1:13" x14ac:dyDescent="0.25">
      <c r="A4" s="131" t="s">
        <v>53</v>
      </c>
      <c r="B4" s="116" t="s">
        <v>462</v>
      </c>
      <c r="C4" s="117">
        <v>28</v>
      </c>
      <c r="D4" s="117">
        <v>0</v>
      </c>
      <c r="E4" s="117">
        <v>0</v>
      </c>
      <c r="F4" s="117">
        <v>28</v>
      </c>
      <c r="G4" s="117">
        <v>4915</v>
      </c>
      <c r="H4" s="118">
        <v>569.68463886063068</v>
      </c>
      <c r="I4" s="116" t="s">
        <v>1130</v>
      </c>
    </row>
    <row r="5" spans="1:13" x14ac:dyDescent="0.25">
      <c r="A5" s="127" t="s">
        <v>26</v>
      </c>
      <c r="B5" s="116" t="s">
        <v>753</v>
      </c>
      <c r="C5" s="117">
        <v>37</v>
      </c>
      <c r="D5" s="117">
        <v>0</v>
      </c>
      <c r="E5" s="117">
        <v>0</v>
      </c>
      <c r="F5" s="117">
        <v>37</v>
      </c>
      <c r="G5" s="117">
        <v>4927</v>
      </c>
      <c r="H5" s="118">
        <v>750.96407550233403</v>
      </c>
      <c r="I5" s="116" t="s">
        <v>1130</v>
      </c>
    </row>
    <row r="6" spans="1:13" x14ac:dyDescent="0.25">
      <c r="A6" s="127"/>
      <c r="B6" s="122" t="s">
        <v>158</v>
      </c>
      <c r="C6" s="26">
        <v>229</v>
      </c>
      <c r="D6" s="26">
        <v>1</v>
      </c>
      <c r="E6" s="26">
        <v>0</v>
      </c>
      <c r="F6" s="26">
        <v>230</v>
      </c>
      <c r="G6" s="26">
        <v>53866</v>
      </c>
      <c r="H6" s="123">
        <v>426.98548249359521</v>
      </c>
      <c r="I6" s="122" t="s">
        <v>10</v>
      </c>
    </row>
    <row r="7" spans="1:13" x14ac:dyDescent="0.25">
      <c r="A7" s="127" t="s">
        <v>22</v>
      </c>
      <c r="B7" s="116" t="s">
        <v>824</v>
      </c>
      <c r="C7" s="117">
        <v>45</v>
      </c>
      <c r="D7" s="117">
        <v>10</v>
      </c>
      <c r="E7" s="117">
        <v>0</v>
      </c>
      <c r="F7" s="117">
        <v>55</v>
      </c>
      <c r="G7" s="117">
        <v>6698</v>
      </c>
      <c r="H7" s="118">
        <v>821.14063899671555</v>
      </c>
      <c r="I7" s="116" t="s">
        <v>1130</v>
      </c>
    </row>
    <row r="8" spans="1:13" x14ac:dyDescent="0.25">
      <c r="A8" s="127"/>
      <c r="B8" s="122" t="s">
        <v>423</v>
      </c>
      <c r="C8" s="26">
        <v>11</v>
      </c>
      <c r="D8" s="26">
        <v>0</v>
      </c>
      <c r="E8" s="26">
        <v>6</v>
      </c>
      <c r="F8" s="26">
        <v>17</v>
      </c>
      <c r="G8" s="26">
        <v>5378</v>
      </c>
      <c r="H8" s="123">
        <v>316.10264038676087</v>
      </c>
      <c r="I8" s="122" t="s">
        <v>10</v>
      </c>
    </row>
    <row r="9" spans="1:13" x14ac:dyDescent="0.25">
      <c r="A9" s="128" t="s">
        <v>142</v>
      </c>
      <c r="B9" s="110" t="s">
        <v>209</v>
      </c>
      <c r="C9" s="129">
        <v>14</v>
      </c>
      <c r="D9" s="129">
        <v>0</v>
      </c>
      <c r="E9" s="129">
        <v>0</v>
      </c>
      <c r="F9" s="129">
        <v>14</v>
      </c>
      <c r="G9" s="129">
        <v>10425</v>
      </c>
      <c r="H9" s="130">
        <v>134.2925659472422</v>
      </c>
      <c r="I9" s="110" t="s">
        <v>13</v>
      </c>
    </row>
    <row r="10" spans="1:13" x14ac:dyDescent="0.25">
      <c r="A10" s="127" t="s">
        <v>14</v>
      </c>
      <c r="B10" s="116" t="s">
        <v>529</v>
      </c>
      <c r="C10" s="117">
        <v>50</v>
      </c>
      <c r="D10" s="117">
        <v>1</v>
      </c>
      <c r="E10" s="117">
        <v>0</v>
      </c>
      <c r="F10" s="117">
        <v>51</v>
      </c>
      <c r="G10" s="117">
        <v>26997</v>
      </c>
      <c r="H10" s="118">
        <v>188.90987887543062</v>
      </c>
      <c r="I10" s="116" t="s">
        <v>13</v>
      </c>
      <c r="M10" s="132"/>
    </row>
    <row r="11" spans="1:13" x14ac:dyDescent="0.25">
      <c r="A11" s="127"/>
      <c r="B11" s="122" t="s">
        <v>808</v>
      </c>
      <c r="C11" s="26">
        <v>4</v>
      </c>
      <c r="D11" s="26">
        <v>0</v>
      </c>
      <c r="E11" s="26">
        <v>0</v>
      </c>
      <c r="F11" s="26">
        <v>4</v>
      </c>
      <c r="G11" s="26">
        <v>3119</v>
      </c>
      <c r="H11" s="123">
        <v>128.24623276691247</v>
      </c>
      <c r="I11" s="122" t="s">
        <v>13</v>
      </c>
    </row>
    <row r="12" spans="1:13" x14ac:dyDescent="0.25">
      <c r="A12" s="127" t="s">
        <v>102</v>
      </c>
      <c r="B12" s="116" t="s">
        <v>442</v>
      </c>
      <c r="C12" s="117">
        <v>104</v>
      </c>
      <c r="D12" s="117">
        <v>0</v>
      </c>
      <c r="E12" s="117">
        <v>0</v>
      </c>
      <c r="F12" s="117">
        <v>104</v>
      </c>
      <c r="G12" s="117">
        <v>4844</v>
      </c>
      <c r="H12" s="118">
        <v>2146.9859620148636</v>
      </c>
      <c r="I12" s="116" t="s">
        <v>1130</v>
      </c>
    </row>
    <row r="13" spans="1:13" x14ac:dyDescent="0.25">
      <c r="A13" s="127"/>
      <c r="B13" s="122" t="s">
        <v>563</v>
      </c>
      <c r="C13" s="26">
        <v>9</v>
      </c>
      <c r="D13" s="26">
        <v>0</v>
      </c>
      <c r="E13" s="26">
        <v>0</v>
      </c>
      <c r="F13" s="26">
        <v>9</v>
      </c>
      <c r="G13" s="26">
        <v>6332</v>
      </c>
      <c r="H13" s="123">
        <v>142.13518635502211</v>
      </c>
      <c r="I13" s="122" t="s">
        <v>13</v>
      </c>
    </row>
    <row r="14" spans="1:13" x14ac:dyDescent="0.25">
      <c r="A14" s="127" t="s">
        <v>30</v>
      </c>
      <c r="B14" s="116" t="s">
        <v>88</v>
      </c>
      <c r="C14" s="117">
        <v>54</v>
      </c>
      <c r="D14" s="117">
        <v>0</v>
      </c>
      <c r="E14" s="117">
        <v>0</v>
      </c>
      <c r="F14" s="117">
        <v>54</v>
      </c>
      <c r="G14" s="117">
        <v>4825</v>
      </c>
      <c r="H14" s="118">
        <v>1119.1709844559584</v>
      </c>
      <c r="I14" s="116" t="s">
        <v>1130</v>
      </c>
    </row>
    <row r="15" spans="1:13" x14ac:dyDescent="0.25">
      <c r="A15" s="127"/>
      <c r="B15" s="119" t="s">
        <v>501</v>
      </c>
      <c r="C15" s="120">
        <v>44</v>
      </c>
      <c r="D15" s="120">
        <v>1</v>
      </c>
      <c r="E15" s="120">
        <v>1</v>
      </c>
      <c r="F15" s="120">
        <v>46</v>
      </c>
      <c r="G15" s="120">
        <v>20882</v>
      </c>
      <c r="H15" s="121">
        <v>220.28541327459055</v>
      </c>
      <c r="I15" s="119" t="s">
        <v>13</v>
      </c>
    </row>
    <row r="16" spans="1:13" x14ac:dyDescent="0.25">
      <c r="A16" s="127"/>
      <c r="B16" s="122" t="s">
        <v>652</v>
      </c>
      <c r="C16" s="26">
        <v>7</v>
      </c>
      <c r="D16" s="26">
        <v>0</v>
      </c>
      <c r="E16" s="26">
        <v>0</v>
      </c>
      <c r="F16" s="26">
        <v>7</v>
      </c>
      <c r="G16" s="26">
        <v>5167</v>
      </c>
      <c r="H16" s="123">
        <v>135.47513063673313</v>
      </c>
      <c r="I16" s="122" t="s">
        <v>13</v>
      </c>
    </row>
    <row r="17" spans="1:9" x14ac:dyDescent="0.25">
      <c r="A17" s="128" t="s">
        <v>17</v>
      </c>
      <c r="B17" s="110" t="s">
        <v>763</v>
      </c>
      <c r="C17" s="129">
        <v>63</v>
      </c>
      <c r="D17" s="129">
        <v>0</v>
      </c>
      <c r="E17" s="129">
        <v>0</v>
      </c>
      <c r="F17" s="129">
        <v>63</v>
      </c>
      <c r="G17" s="129">
        <v>7858</v>
      </c>
      <c r="H17" s="130">
        <v>801.73072028505987</v>
      </c>
      <c r="I17" s="110" t="s">
        <v>1130</v>
      </c>
    </row>
    <row r="18" spans="1:9" x14ac:dyDescent="0.25">
      <c r="A18" s="127" t="s">
        <v>11</v>
      </c>
      <c r="B18" s="116" t="s">
        <v>382</v>
      </c>
      <c r="C18" s="117">
        <v>65</v>
      </c>
      <c r="D18" s="117">
        <v>0</v>
      </c>
      <c r="E18" s="117">
        <v>0</v>
      </c>
      <c r="F18" s="117">
        <v>65</v>
      </c>
      <c r="G18" s="117">
        <v>6228</v>
      </c>
      <c r="H18" s="118">
        <v>1043.6737315350033</v>
      </c>
      <c r="I18" s="116" t="s">
        <v>1130</v>
      </c>
    </row>
    <row r="19" spans="1:9" x14ac:dyDescent="0.25">
      <c r="A19" s="127"/>
      <c r="B19" s="122" t="s">
        <v>172</v>
      </c>
      <c r="C19" s="26">
        <v>17</v>
      </c>
      <c r="D19" s="26">
        <v>0</v>
      </c>
      <c r="E19" s="26">
        <v>1</v>
      </c>
      <c r="F19" s="26">
        <v>18</v>
      </c>
      <c r="G19" s="26">
        <v>9679</v>
      </c>
      <c r="H19" s="123">
        <v>185.96962496125633</v>
      </c>
      <c r="I19" s="122" t="s">
        <v>13</v>
      </c>
    </row>
    <row r="20" spans="1:9" x14ac:dyDescent="0.25">
      <c r="A20" s="127" t="s">
        <v>62</v>
      </c>
      <c r="B20" s="116" t="s">
        <v>817</v>
      </c>
      <c r="C20" s="117">
        <v>134</v>
      </c>
      <c r="D20" s="117">
        <v>4</v>
      </c>
      <c r="E20" s="117">
        <v>1</v>
      </c>
      <c r="F20" s="117">
        <v>139</v>
      </c>
      <c r="G20" s="117">
        <v>16602</v>
      </c>
      <c r="H20" s="118">
        <v>837.24852427418375</v>
      </c>
      <c r="I20" s="116" t="s">
        <v>1130</v>
      </c>
    </row>
    <row r="21" spans="1:9" x14ac:dyDescent="0.25">
      <c r="A21" s="127"/>
      <c r="B21" s="122" t="s">
        <v>665</v>
      </c>
      <c r="C21" s="26">
        <v>50</v>
      </c>
      <c r="D21" s="26">
        <v>0</v>
      </c>
      <c r="E21" s="26">
        <v>0</v>
      </c>
      <c r="F21" s="26">
        <v>50</v>
      </c>
      <c r="G21" s="26">
        <v>7991</v>
      </c>
      <c r="H21" s="123">
        <v>625.70391690651979</v>
      </c>
      <c r="I21" s="122" t="s">
        <v>1130</v>
      </c>
    </row>
    <row r="22" spans="1:9" x14ac:dyDescent="0.25">
      <c r="A22" s="126" t="s">
        <v>24</v>
      </c>
      <c r="B22" s="119" t="s">
        <v>844</v>
      </c>
      <c r="C22" s="120">
        <v>5</v>
      </c>
      <c r="D22" s="120">
        <v>0</v>
      </c>
      <c r="E22" s="120">
        <v>0</v>
      </c>
      <c r="F22" s="120">
        <v>5</v>
      </c>
      <c r="G22" s="120">
        <v>3951</v>
      </c>
      <c r="H22" s="121">
        <v>126.55024044545685</v>
      </c>
      <c r="I22" s="119" t="s">
        <v>13</v>
      </c>
    </row>
    <row r="23" spans="1:9" x14ac:dyDescent="0.25">
      <c r="A23" s="127"/>
      <c r="B23" s="122" t="s">
        <v>194</v>
      </c>
      <c r="C23" s="26">
        <v>10</v>
      </c>
      <c r="D23" s="26">
        <v>0</v>
      </c>
      <c r="E23" s="26">
        <v>0</v>
      </c>
      <c r="F23" s="26">
        <v>10</v>
      </c>
      <c r="G23" s="26">
        <v>9986</v>
      </c>
      <c r="H23" s="123">
        <v>100.1401962747847</v>
      </c>
      <c r="I23" s="122" t="s">
        <v>13</v>
      </c>
    </row>
  </sheetData>
  <mergeCells count="9">
    <mergeCell ref="A18:A19"/>
    <mergeCell ref="A20:A21"/>
    <mergeCell ref="A22:A23"/>
    <mergeCell ref="A2:A3"/>
    <mergeCell ref="A5:A6"/>
    <mergeCell ref="A7:A8"/>
    <mergeCell ref="A10:A11"/>
    <mergeCell ref="A12:A13"/>
    <mergeCell ref="A14:A16"/>
  </mergeCells>
  <conditionalFormatting sqref="I1:I1048576">
    <cfRule type="cellIs" dxfId="0" priority="3" operator="equal">
      <formula>"Muito Alta"</formula>
    </cfRule>
    <cfRule type="cellIs" dxfId="1" priority="2" operator="equal">
      <formula>"Alta"</formula>
    </cfRule>
    <cfRule type="cellIs" dxfId="2" priority="1" operator="equal">
      <formula>"Média"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I23"/>
    </sheetView>
  </sheetViews>
  <sheetFormatPr defaultRowHeight="12" x14ac:dyDescent="0.2"/>
  <cols>
    <col min="1" max="1" width="18.7109375" style="82" customWidth="1"/>
    <col min="2" max="2" width="17.85546875" style="82" customWidth="1"/>
    <col min="3" max="3" width="7.42578125" style="84" customWidth="1"/>
    <col min="4" max="4" width="6.5703125" style="82" customWidth="1"/>
    <col min="5" max="5" width="5.85546875" style="82" customWidth="1"/>
    <col min="6" max="6" width="7.140625" style="82" customWidth="1"/>
    <col min="7" max="7" width="8.85546875" style="82" bestFit="1" customWidth="1"/>
    <col min="8" max="8" width="12.85546875" style="82" customWidth="1"/>
    <col min="9" max="9" width="10.28515625" style="82" bestFit="1" customWidth="1"/>
    <col min="10" max="16384" width="9.140625" style="81"/>
  </cols>
  <sheetData>
    <row r="1" spans="1:14" ht="31.5" customHeight="1" x14ac:dyDescent="0.2">
      <c r="A1" s="79" t="s">
        <v>2</v>
      </c>
      <c r="B1" s="79" t="s">
        <v>872</v>
      </c>
      <c r="C1" s="79" t="s">
        <v>867</v>
      </c>
      <c r="D1" s="79" t="s">
        <v>868</v>
      </c>
      <c r="E1" s="79" t="s">
        <v>1127</v>
      </c>
      <c r="F1" s="79" t="s">
        <v>3</v>
      </c>
      <c r="G1" s="79" t="s">
        <v>1105</v>
      </c>
      <c r="H1" s="80" t="s">
        <v>4</v>
      </c>
      <c r="I1" s="79" t="s">
        <v>5</v>
      </c>
    </row>
    <row r="2" spans="1:14" x14ac:dyDescent="0.2">
      <c r="A2" s="85" t="s">
        <v>102</v>
      </c>
      <c r="B2" s="85" t="s">
        <v>442</v>
      </c>
      <c r="C2" s="86">
        <v>104</v>
      </c>
      <c r="D2" s="86">
        <v>0</v>
      </c>
      <c r="E2" s="86">
        <v>0</v>
      </c>
      <c r="F2" s="86">
        <v>104</v>
      </c>
      <c r="G2" s="86">
        <v>4844</v>
      </c>
      <c r="H2" s="87">
        <v>2146.9859620148636</v>
      </c>
      <c r="I2" s="88" t="s">
        <v>1130</v>
      </c>
    </row>
    <row r="3" spans="1:14" x14ac:dyDescent="0.2">
      <c r="A3" s="89" t="s">
        <v>30</v>
      </c>
      <c r="B3" s="89" t="s">
        <v>88</v>
      </c>
      <c r="C3" s="90">
        <v>54</v>
      </c>
      <c r="D3" s="90">
        <v>0</v>
      </c>
      <c r="E3" s="90">
        <v>0</v>
      </c>
      <c r="F3" s="90">
        <v>54</v>
      </c>
      <c r="G3" s="90">
        <v>4825</v>
      </c>
      <c r="H3" s="91">
        <v>1119.1709844559584</v>
      </c>
      <c r="I3" s="88" t="s">
        <v>1130</v>
      </c>
    </row>
    <row r="4" spans="1:14" x14ac:dyDescent="0.2">
      <c r="A4" s="85" t="s">
        <v>11</v>
      </c>
      <c r="B4" s="85" t="s">
        <v>382</v>
      </c>
      <c r="C4" s="86">
        <v>65</v>
      </c>
      <c r="D4" s="86">
        <v>0</v>
      </c>
      <c r="E4" s="86">
        <v>0</v>
      </c>
      <c r="F4" s="86">
        <v>65</v>
      </c>
      <c r="G4" s="86">
        <v>6228</v>
      </c>
      <c r="H4" s="87">
        <v>1043.6737315350033</v>
      </c>
      <c r="I4" s="88" t="s">
        <v>1130</v>
      </c>
    </row>
    <row r="5" spans="1:14" x14ac:dyDescent="0.2">
      <c r="A5" s="89" t="s">
        <v>62</v>
      </c>
      <c r="B5" s="89" t="s">
        <v>817</v>
      </c>
      <c r="C5" s="90">
        <v>134</v>
      </c>
      <c r="D5" s="90">
        <v>4</v>
      </c>
      <c r="E5" s="90">
        <v>1</v>
      </c>
      <c r="F5" s="90">
        <v>139</v>
      </c>
      <c r="G5" s="90">
        <v>16602</v>
      </c>
      <c r="H5" s="91">
        <v>837.24852427418375</v>
      </c>
      <c r="I5" s="88" t="s">
        <v>1130</v>
      </c>
    </row>
    <row r="6" spans="1:14" x14ac:dyDescent="0.2">
      <c r="A6" s="85" t="s">
        <v>22</v>
      </c>
      <c r="B6" s="85" t="s">
        <v>824</v>
      </c>
      <c r="C6" s="86">
        <v>45</v>
      </c>
      <c r="D6" s="86">
        <v>10</v>
      </c>
      <c r="E6" s="86">
        <v>0</v>
      </c>
      <c r="F6" s="86">
        <v>55</v>
      </c>
      <c r="G6" s="86">
        <v>6698</v>
      </c>
      <c r="H6" s="87">
        <v>821.14063899671555</v>
      </c>
      <c r="I6" s="88" t="s">
        <v>1130</v>
      </c>
    </row>
    <row r="7" spans="1:14" x14ac:dyDescent="0.2">
      <c r="A7" s="89" t="s">
        <v>17</v>
      </c>
      <c r="B7" s="89" t="s">
        <v>763</v>
      </c>
      <c r="C7" s="90">
        <v>63</v>
      </c>
      <c r="D7" s="90">
        <v>0</v>
      </c>
      <c r="E7" s="90">
        <v>0</v>
      </c>
      <c r="F7" s="90">
        <v>63</v>
      </c>
      <c r="G7" s="90">
        <v>7858</v>
      </c>
      <c r="H7" s="91">
        <v>801.73072028505987</v>
      </c>
      <c r="I7" s="88" t="s">
        <v>1130</v>
      </c>
    </row>
    <row r="8" spans="1:14" x14ac:dyDescent="0.2">
      <c r="A8" s="85" t="s">
        <v>26</v>
      </c>
      <c r="B8" s="85" t="s">
        <v>753</v>
      </c>
      <c r="C8" s="86">
        <v>37</v>
      </c>
      <c r="D8" s="86">
        <v>0</v>
      </c>
      <c r="E8" s="86">
        <v>0</v>
      </c>
      <c r="F8" s="86">
        <v>37</v>
      </c>
      <c r="G8" s="86">
        <v>4927</v>
      </c>
      <c r="H8" s="87">
        <v>750.96407550233403</v>
      </c>
      <c r="I8" s="88" t="s">
        <v>1130</v>
      </c>
    </row>
    <row r="9" spans="1:14" x14ac:dyDescent="0.2">
      <c r="A9" s="89" t="s">
        <v>62</v>
      </c>
      <c r="B9" s="89" t="s">
        <v>665</v>
      </c>
      <c r="C9" s="90">
        <v>50</v>
      </c>
      <c r="D9" s="90">
        <v>0</v>
      </c>
      <c r="E9" s="90">
        <v>0</v>
      </c>
      <c r="F9" s="90">
        <v>50</v>
      </c>
      <c r="G9" s="90">
        <v>7991</v>
      </c>
      <c r="H9" s="91">
        <v>625.70391690651979</v>
      </c>
      <c r="I9" s="88" t="s">
        <v>1130</v>
      </c>
    </row>
    <row r="10" spans="1:14" x14ac:dyDescent="0.2">
      <c r="A10" s="85" t="s">
        <v>20</v>
      </c>
      <c r="B10" s="85" t="s">
        <v>861</v>
      </c>
      <c r="C10" s="86">
        <v>28</v>
      </c>
      <c r="D10" s="86">
        <v>0</v>
      </c>
      <c r="E10" s="86">
        <v>0</v>
      </c>
      <c r="F10" s="86">
        <v>28</v>
      </c>
      <c r="G10" s="86">
        <v>4894</v>
      </c>
      <c r="H10" s="87">
        <v>572.12913771965668</v>
      </c>
      <c r="I10" s="88" t="s">
        <v>1130</v>
      </c>
    </row>
    <row r="11" spans="1:14" x14ac:dyDescent="0.2">
      <c r="A11" s="89" t="s">
        <v>53</v>
      </c>
      <c r="B11" s="89" t="s">
        <v>462</v>
      </c>
      <c r="C11" s="90">
        <v>28</v>
      </c>
      <c r="D11" s="90">
        <v>0</v>
      </c>
      <c r="E11" s="90">
        <v>0</v>
      </c>
      <c r="F11" s="90">
        <v>28</v>
      </c>
      <c r="G11" s="90">
        <v>4915</v>
      </c>
      <c r="H11" s="91">
        <v>569.68463886063068</v>
      </c>
      <c r="I11" s="88" t="s">
        <v>1130</v>
      </c>
    </row>
    <row r="12" spans="1:14" x14ac:dyDescent="0.2">
      <c r="A12" s="85" t="s">
        <v>26</v>
      </c>
      <c r="B12" s="85" t="s">
        <v>158</v>
      </c>
      <c r="C12" s="86">
        <v>229</v>
      </c>
      <c r="D12" s="86">
        <v>1</v>
      </c>
      <c r="E12" s="86">
        <v>0</v>
      </c>
      <c r="F12" s="86">
        <v>230</v>
      </c>
      <c r="G12" s="86">
        <v>53866</v>
      </c>
      <c r="H12" s="87">
        <v>426.98548249359521</v>
      </c>
      <c r="I12" s="92" t="s">
        <v>10</v>
      </c>
    </row>
    <row r="13" spans="1:14" x14ac:dyDescent="0.2">
      <c r="A13" s="89" t="s">
        <v>22</v>
      </c>
      <c r="B13" s="89" t="s">
        <v>423</v>
      </c>
      <c r="C13" s="90">
        <v>11</v>
      </c>
      <c r="D13" s="90">
        <v>0</v>
      </c>
      <c r="E13" s="90">
        <v>6</v>
      </c>
      <c r="F13" s="90">
        <v>17</v>
      </c>
      <c r="G13" s="90">
        <v>5378</v>
      </c>
      <c r="H13" s="91">
        <v>316.10264038676087</v>
      </c>
      <c r="I13" s="92" t="s">
        <v>10</v>
      </c>
    </row>
    <row r="14" spans="1:14" x14ac:dyDescent="0.2">
      <c r="A14" s="85" t="s">
        <v>30</v>
      </c>
      <c r="B14" s="85" t="s">
        <v>501</v>
      </c>
      <c r="C14" s="86">
        <v>44</v>
      </c>
      <c r="D14" s="86">
        <v>1</v>
      </c>
      <c r="E14" s="86">
        <v>1</v>
      </c>
      <c r="F14" s="86">
        <v>46</v>
      </c>
      <c r="G14" s="86">
        <v>20882</v>
      </c>
      <c r="H14" s="87">
        <v>220.28541327459055</v>
      </c>
      <c r="I14" s="93" t="s">
        <v>13</v>
      </c>
      <c r="N14" s="83"/>
    </row>
    <row r="15" spans="1:14" x14ac:dyDescent="0.2">
      <c r="A15" s="89" t="s">
        <v>14</v>
      </c>
      <c r="B15" s="89" t="s">
        <v>529</v>
      </c>
      <c r="C15" s="90">
        <v>50</v>
      </c>
      <c r="D15" s="90">
        <v>1</v>
      </c>
      <c r="E15" s="90">
        <v>0</v>
      </c>
      <c r="F15" s="90">
        <v>51</v>
      </c>
      <c r="G15" s="90">
        <v>26997</v>
      </c>
      <c r="H15" s="91">
        <v>188.90987887543062</v>
      </c>
      <c r="I15" s="93" t="s">
        <v>13</v>
      </c>
    </row>
    <row r="16" spans="1:14" x14ac:dyDescent="0.2">
      <c r="A16" s="85" t="s">
        <v>11</v>
      </c>
      <c r="B16" s="85" t="s">
        <v>172</v>
      </c>
      <c r="C16" s="86">
        <v>17</v>
      </c>
      <c r="D16" s="86">
        <v>0</v>
      </c>
      <c r="E16" s="86">
        <v>1</v>
      </c>
      <c r="F16" s="86">
        <v>18</v>
      </c>
      <c r="G16" s="86">
        <v>9679</v>
      </c>
      <c r="H16" s="87">
        <v>185.96962496125633</v>
      </c>
      <c r="I16" s="93" t="s">
        <v>13</v>
      </c>
    </row>
    <row r="17" spans="1:9" x14ac:dyDescent="0.2">
      <c r="A17" s="89" t="s">
        <v>20</v>
      </c>
      <c r="B17" s="89" t="s">
        <v>99</v>
      </c>
      <c r="C17" s="90">
        <v>36</v>
      </c>
      <c r="D17" s="90">
        <v>2</v>
      </c>
      <c r="E17" s="90">
        <v>0</v>
      </c>
      <c r="F17" s="90">
        <v>38</v>
      </c>
      <c r="G17" s="90">
        <v>26396</v>
      </c>
      <c r="H17" s="91">
        <v>143.96120624337021</v>
      </c>
      <c r="I17" s="93" t="s">
        <v>13</v>
      </c>
    </row>
    <row r="18" spans="1:9" x14ac:dyDescent="0.2">
      <c r="A18" s="85" t="s">
        <v>102</v>
      </c>
      <c r="B18" s="85" t="s">
        <v>563</v>
      </c>
      <c r="C18" s="86">
        <v>9</v>
      </c>
      <c r="D18" s="86">
        <v>0</v>
      </c>
      <c r="E18" s="86">
        <v>0</v>
      </c>
      <c r="F18" s="86">
        <v>9</v>
      </c>
      <c r="G18" s="86">
        <v>6332</v>
      </c>
      <c r="H18" s="87">
        <v>142.13518635502211</v>
      </c>
      <c r="I18" s="93" t="s">
        <v>13</v>
      </c>
    </row>
    <row r="19" spans="1:9" x14ac:dyDescent="0.2">
      <c r="A19" s="89" t="s">
        <v>30</v>
      </c>
      <c r="B19" s="89" t="s">
        <v>652</v>
      </c>
      <c r="C19" s="90">
        <v>7</v>
      </c>
      <c r="D19" s="90">
        <v>0</v>
      </c>
      <c r="E19" s="90">
        <v>0</v>
      </c>
      <c r="F19" s="90">
        <v>7</v>
      </c>
      <c r="G19" s="90">
        <v>5167</v>
      </c>
      <c r="H19" s="91">
        <v>135.47513063673313</v>
      </c>
      <c r="I19" s="93" t="s">
        <v>13</v>
      </c>
    </row>
    <row r="20" spans="1:9" x14ac:dyDescent="0.2">
      <c r="A20" s="85" t="s">
        <v>142</v>
      </c>
      <c r="B20" s="85" t="s">
        <v>209</v>
      </c>
      <c r="C20" s="86">
        <v>14</v>
      </c>
      <c r="D20" s="86">
        <v>0</v>
      </c>
      <c r="E20" s="86">
        <v>0</v>
      </c>
      <c r="F20" s="86">
        <v>14</v>
      </c>
      <c r="G20" s="86">
        <v>10425</v>
      </c>
      <c r="H20" s="87">
        <v>134.2925659472422</v>
      </c>
      <c r="I20" s="93" t="s">
        <v>13</v>
      </c>
    </row>
    <row r="21" spans="1:9" x14ac:dyDescent="0.2">
      <c r="A21" s="89" t="s">
        <v>14</v>
      </c>
      <c r="B21" s="89" t="s">
        <v>808</v>
      </c>
      <c r="C21" s="90">
        <v>4</v>
      </c>
      <c r="D21" s="90">
        <v>0</v>
      </c>
      <c r="E21" s="90">
        <v>0</v>
      </c>
      <c r="F21" s="90">
        <v>4</v>
      </c>
      <c r="G21" s="90">
        <v>3119</v>
      </c>
      <c r="H21" s="91">
        <v>128.24623276691247</v>
      </c>
      <c r="I21" s="93" t="s">
        <v>13</v>
      </c>
    </row>
    <row r="22" spans="1:9" x14ac:dyDescent="0.2">
      <c r="A22" s="85" t="s">
        <v>24</v>
      </c>
      <c r="B22" s="85" t="s">
        <v>844</v>
      </c>
      <c r="C22" s="86">
        <v>5</v>
      </c>
      <c r="D22" s="86">
        <v>0</v>
      </c>
      <c r="E22" s="86">
        <v>0</v>
      </c>
      <c r="F22" s="86">
        <v>5</v>
      </c>
      <c r="G22" s="86">
        <v>3951</v>
      </c>
      <c r="H22" s="87">
        <v>126.55024044545685</v>
      </c>
      <c r="I22" s="93" t="s">
        <v>13</v>
      </c>
    </row>
    <row r="23" spans="1:9" x14ac:dyDescent="0.2">
      <c r="A23" s="94" t="s">
        <v>24</v>
      </c>
      <c r="B23" s="94" t="s">
        <v>194</v>
      </c>
      <c r="C23" s="95">
        <v>10</v>
      </c>
      <c r="D23" s="95">
        <v>0</v>
      </c>
      <c r="E23" s="95">
        <v>0</v>
      </c>
      <c r="F23" s="95">
        <v>10</v>
      </c>
      <c r="G23" s="95">
        <v>9986</v>
      </c>
      <c r="H23" s="96">
        <v>100.1401962747847</v>
      </c>
      <c r="I23" s="97" t="s">
        <v>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Plan1</vt:lpstr>
      <vt:lpstr>Planilha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2020-01-20T18:10:06Z</dcterms:modified>
</cp:coreProperties>
</file>